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pana\Documents\COFIDE\TRANSPORTISTAS\"/>
    </mc:Choice>
  </mc:AlternateContent>
  <bookViews>
    <workbookView xWindow="0" yWindow="0" windowWidth="20490" windowHeight="7350" activeTab="4"/>
  </bookViews>
  <sheets>
    <sheet name="CC" sheetId="3" r:id="rId1"/>
    <sheet name="MC-PE" sheetId="2" r:id="rId2"/>
    <sheet name="Corrida autotransporte" sheetId="10" r:id="rId3"/>
    <sheet name="Costos de operaciòn" sheetId="12" r:id="rId4"/>
    <sheet name="BSC (2)" sheetId="1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I10" i="2"/>
  <c r="H11" i="2"/>
  <c r="H10" i="2"/>
  <c r="H9" i="2"/>
  <c r="C38" i="2" l="1"/>
  <c r="C29" i="2"/>
  <c r="N3" i="10" l="1"/>
  <c r="D21" i="2"/>
  <c r="C31" i="12" l="1"/>
  <c r="C29" i="12"/>
  <c r="N5" i="10"/>
  <c r="F24" i="10"/>
  <c r="F23" i="10"/>
  <c r="H12" i="10" l="1"/>
  <c r="H11" i="10"/>
  <c r="H10" i="10"/>
  <c r="H19" i="2" l="1"/>
  <c r="H12" i="2"/>
  <c r="D10" i="2"/>
  <c r="D9" i="2"/>
  <c r="C13" i="12" l="1"/>
  <c r="N7" i="10"/>
  <c r="C28" i="12"/>
  <c r="C12" i="12"/>
  <c r="C24" i="12"/>
  <c r="C6" i="12"/>
  <c r="N10" i="10" l="1"/>
  <c r="I6" i="10"/>
  <c r="I5" i="10"/>
  <c r="I4" i="10"/>
  <c r="F26" i="10" l="1"/>
  <c r="F25" i="10" l="1"/>
  <c r="F27" i="10" l="1"/>
  <c r="G25" i="10"/>
  <c r="D11" i="2"/>
  <c r="H21" i="2" l="1"/>
  <c r="H20" i="2"/>
  <c r="G32" i="2" l="1"/>
</calcChain>
</file>

<file path=xl/sharedStrings.xml><?xml version="1.0" encoding="utf-8"?>
<sst xmlns="http://schemas.openxmlformats.org/spreadsheetml/2006/main" count="236" uniqueCount="175">
  <si>
    <t>PV</t>
  </si>
  <si>
    <t>INGRESO TOTAL</t>
  </si>
  <si>
    <t>COSTOS FIJOS</t>
  </si>
  <si>
    <t>Mantenimiento</t>
  </si>
  <si>
    <t>Seguro</t>
  </si>
  <si>
    <t>INGRESOS</t>
  </si>
  <si>
    <t>COSTOS VARIABLE</t>
  </si>
  <si>
    <t>CONTRIBUCIÓN MARGINAL</t>
  </si>
  <si>
    <t>CF</t>
  </si>
  <si>
    <t>INDIVIDUAL/ POR UNIDAD</t>
  </si>
  <si>
    <t>PRECIO PROMEDIO DE VENTA</t>
  </si>
  <si>
    <t>CV UNITARIO</t>
  </si>
  <si>
    <t>MCU</t>
  </si>
  <si>
    <t>VOLUMEN</t>
  </si>
  <si>
    <t>COSTO VARIBLE ( EL DE FACTURA)</t>
  </si>
  <si>
    <t>Precio de Venta</t>
  </si>
  <si>
    <t>Costo Variable unitario</t>
  </si>
  <si>
    <t>MARGEN DE CONTRIBUCIÓN</t>
  </si>
  <si>
    <t>VENTAS</t>
  </si>
  <si>
    <t>CVU</t>
  </si>
  <si>
    <t>UTILIDAD/PÉRDIDA (OPERATIVA)</t>
  </si>
  <si>
    <t>PE UNIDADES</t>
  </si>
  <si>
    <t>PE UNIDADES DE VENTA.</t>
  </si>
  <si>
    <t>RMC</t>
  </si>
  <si>
    <t>RMC =</t>
  </si>
  <si>
    <t>Centro de Costos</t>
  </si>
  <si>
    <t>Cta.Entidad</t>
  </si>
  <si>
    <t>Descripción Cta.</t>
  </si>
  <si>
    <t>Cta.</t>
  </si>
  <si>
    <t>6000-000-00</t>
  </si>
  <si>
    <t>131-001</t>
  </si>
  <si>
    <t>Total</t>
  </si>
  <si>
    <r>
      <t>60</t>
    </r>
    <r>
      <rPr>
        <b/>
        <sz val="11"/>
        <color theme="1"/>
        <rFont val="Calibri"/>
        <family val="2"/>
        <scheme val="minor"/>
      </rPr>
      <t>67</t>
    </r>
    <r>
      <rPr>
        <sz val="11"/>
        <color theme="1"/>
        <rFont val="Calibri"/>
        <family val="2"/>
        <scheme val="minor"/>
      </rPr>
      <t>-000-00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</si>
  <si>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-104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</si>
  <si>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-204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</si>
  <si>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-304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</si>
  <si>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-404</t>
    </r>
  </si>
  <si>
    <r>
      <rPr>
        <b/>
        <sz val="11"/>
        <color theme="1"/>
        <rFont val="Calibri"/>
        <family val="2"/>
        <scheme val="minor"/>
      </rPr>
      <t>150</t>
    </r>
    <r>
      <rPr>
        <sz val="11"/>
        <color theme="1"/>
        <rFont val="Calibri"/>
        <family val="2"/>
        <scheme val="minor"/>
      </rPr>
      <t>-504</t>
    </r>
  </si>
  <si>
    <t>PE=  CF/MCU</t>
  </si>
  <si>
    <t>TOTAL DE COSTO VARIABLE</t>
  </si>
  <si>
    <t>100-001-01</t>
  </si>
  <si>
    <t>100-001-02</t>
  </si>
  <si>
    <t>7000-000-00</t>
  </si>
  <si>
    <t>Operaciones</t>
  </si>
  <si>
    <t>100-001-03</t>
  </si>
  <si>
    <t>Operaciones de entrega regional</t>
  </si>
  <si>
    <t>Operaciones de entrega local</t>
  </si>
  <si>
    <t>Operaciones de recorrido mixto</t>
  </si>
  <si>
    <t>Operaciones de carga pesada en corta distancia</t>
  </si>
  <si>
    <t>Operaciones de transporte internacional</t>
  </si>
  <si>
    <t>100-001-04</t>
  </si>
  <si>
    <t>100-001-05</t>
  </si>
  <si>
    <t>CARACTERÍSTICAS DEL PRODUCTO</t>
  </si>
  <si>
    <t>Tamaño</t>
  </si>
  <si>
    <t>Peso</t>
  </si>
  <si>
    <t>131-002</t>
  </si>
  <si>
    <t>131-003</t>
  </si>
  <si>
    <t>131-004</t>
  </si>
  <si>
    <t>131-005</t>
  </si>
  <si>
    <t>131-006</t>
  </si>
  <si>
    <t>131-007</t>
  </si>
  <si>
    <t>ECONOMÍA DEL VEHÍCULO</t>
  </si>
  <si>
    <t>Consumo de combustible</t>
  </si>
  <si>
    <r>
      <rPr>
        <b/>
        <sz val="11"/>
        <color theme="1"/>
        <rFont val="Calibri"/>
        <family val="2"/>
        <scheme val="minor"/>
      </rPr>
      <t>160</t>
    </r>
    <r>
      <rPr>
        <sz val="11"/>
        <color theme="1"/>
        <rFont val="Calibri"/>
        <family val="2"/>
        <scheme val="minor"/>
      </rPr>
      <t>-104</t>
    </r>
  </si>
  <si>
    <r>
      <rPr>
        <b/>
        <sz val="11"/>
        <color theme="1"/>
        <rFont val="Calibri"/>
        <family val="2"/>
        <scheme val="minor"/>
      </rPr>
      <t>160</t>
    </r>
    <r>
      <rPr>
        <sz val="11"/>
        <color theme="1"/>
        <rFont val="Calibri"/>
        <family val="2"/>
        <scheme val="minor"/>
      </rPr>
      <t>-204</t>
    </r>
  </si>
  <si>
    <r>
      <rPr>
        <b/>
        <sz val="11"/>
        <color theme="1"/>
        <rFont val="Calibri"/>
        <family val="2"/>
        <scheme val="minor"/>
      </rPr>
      <t>160</t>
    </r>
    <r>
      <rPr>
        <sz val="11"/>
        <color theme="1"/>
        <rFont val="Calibri"/>
        <family val="2"/>
        <scheme val="minor"/>
      </rPr>
      <t>-304</t>
    </r>
  </si>
  <si>
    <t>EQUIPO COMPLEMENTARIO</t>
  </si>
  <si>
    <t>Grúas propias</t>
  </si>
  <si>
    <t>SEGURIDAD DEL VEHÍCULO</t>
  </si>
  <si>
    <t>Alarmas</t>
  </si>
  <si>
    <t>Dispositivo de rastreo con GPS</t>
  </si>
  <si>
    <t>6070-000-00</t>
  </si>
  <si>
    <t>6020-000-00</t>
  </si>
  <si>
    <t>Operaciones regionales</t>
  </si>
  <si>
    <t>Precio</t>
  </si>
  <si>
    <t>Ingresos Totales</t>
  </si>
  <si>
    <t>Lavado y engradado</t>
  </si>
  <si>
    <t>Costo de combustible</t>
  </si>
  <si>
    <t>Servicios</t>
  </si>
  <si>
    <t>Salarios de Conductor</t>
  </si>
  <si>
    <t>Financiación del vehiculo</t>
  </si>
  <si>
    <t>km</t>
  </si>
  <si>
    <t>pesos/km</t>
  </si>
  <si>
    <t>Elementos del Costo</t>
  </si>
  <si>
    <t>Dìas trabajados en el año (52 semanas * 5)</t>
  </si>
  <si>
    <t>Valor</t>
  </si>
  <si>
    <t>Unidad</t>
  </si>
  <si>
    <t>dìas</t>
  </si>
  <si>
    <t>Kilometraje anual estimado</t>
  </si>
  <si>
    <t>Costos Fijos</t>
  </si>
  <si>
    <t>Pesos/vehìculo</t>
  </si>
  <si>
    <t>pesos/ dìa</t>
  </si>
  <si>
    <t>Costos Variable (operativos)</t>
  </si>
  <si>
    <t>Combustible</t>
  </si>
  <si>
    <t>Aceite y Lubricantes</t>
  </si>
  <si>
    <t>Peajes y accesos</t>
  </si>
  <si>
    <t>Reparaciones</t>
  </si>
  <si>
    <t>TOTAL DE COSTOS VARIABLES</t>
  </si>
  <si>
    <t>Costos de Administración</t>
  </si>
  <si>
    <t>Costos de Administración histórico anual</t>
  </si>
  <si>
    <t>pesos/vehículo</t>
  </si>
  <si>
    <t>pesos/ día</t>
  </si>
  <si>
    <t>Total de costos</t>
  </si>
  <si>
    <t>Carga</t>
  </si>
  <si>
    <t>100-001-06</t>
  </si>
  <si>
    <t>Costos Fijo diario (14,000.-/260)</t>
  </si>
  <si>
    <t>Costo Fijo por Kilometro (14,000/120,000)</t>
  </si>
  <si>
    <t>CARGA ALTO</t>
  </si>
  <si>
    <t>LIGERA</t>
  </si>
  <si>
    <t>PESADA</t>
  </si>
  <si>
    <t>MIXTA</t>
  </si>
  <si>
    <t>ALTO VOLTAJE</t>
  </si>
  <si>
    <t>GRANELES-LIQUIDO-SÓLIDOS</t>
  </si>
  <si>
    <t>MERCANCIA PELIGROSA</t>
  </si>
  <si>
    <t>100-001-07</t>
  </si>
  <si>
    <t>COSTOS VARIABLES</t>
  </si>
  <si>
    <t>SERVICIOS</t>
  </si>
  <si>
    <t>CF + UTILIDAD OBJETIVO</t>
  </si>
  <si>
    <t>TOTAL</t>
  </si>
  <si>
    <t>GANE A NIVEL TOTAL POR OPERACIONES REGIONALES</t>
  </si>
  <si>
    <t>Costo administración diario (3000.-/260)</t>
  </si>
  <si>
    <r>
      <rPr>
        <b/>
        <sz val="11"/>
        <color theme="1"/>
        <rFont val="Calibri"/>
        <family val="2"/>
        <scheme val="minor"/>
      </rPr>
      <t>140</t>
    </r>
    <r>
      <rPr>
        <sz val="11"/>
        <color theme="1"/>
        <rFont val="Calibri"/>
        <family val="2"/>
        <scheme val="minor"/>
      </rPr>
      <t>-104-00</t>
    </r>
  </si>
  <si>
    <r>
      <rPr>
        <b/>
        <sz val="11"/>
        <color theme="1"/>
        <rFont val="Calibri"/>
        <family val="2"/>
        <scheme val="minor"/>
      </rPr>
      <t>140</t>
    </r>
    <r>
      <rPr>
        <sz val="11"/>
        <color theme="1"/>
        <rFont val="Calibri"/>
        <family val="2"/>
        <scheme val="minor"/>
      </rPr>
      <t>-204-00</t>
    </r>
  </si>
  <si>
    <r>
      <rPr>
        <b/>
        <sz val="11"/>
        <color theme="1"/>
        <rFont val="Calibri"/>
        <family val="2"/>
        <scheme val="minor"/>
      </rPr>
      <t>140</t>
    </r>
    <r>
      <rPr>
        <sz val="11"/>
        <color theme="1"/>
        <rFont val="Calibri"/>
        <family val="2"/>
        <scheme val="minor"/>
      </rPr>
      <t>-304-00</t>
    </r>
  </si>
  <si>
    <t>Costo Fijo histórico anual</t>
  </si>
  <si>
    <t>En función del rendimiento del motor,duración de neumáticos, MO de Mantenimiento…etc.</t>
  </si>
  <si>
    <t>Neumáticos</t>
  </si>
  <si>
    <t>Optimizar los costos de logística y de distribución</t>
  </si>
  <si>
    <t>Conocer el tamaño y tipo de la mercadería que se transportará.</t>
  </si>
  <si>
    <t>Conocer de antemano los puntos de carga y entrega.</t>
  </si>
  <si>
    <t>Cumplimiento de las guías de ruta</t>
  </si>
  <si>
    <t>Establecer un presupuesto</t>
  </si>
  <si>
    <t>Conocimiento de los gastos directos e indirectos</t>
  </si>
  <si>
    <t>Hacer un seguimiento riguroso de flotas</t>
  </si>
  <si>
    <t>Conocimiento logístico y puntos de mejora en las rutas</t>
  </si>
  <si>
    <t>Dispositivos: control de puertas, monitoreo de combustibles, alertas de seguridad.</t>
  </si>
  <si>
    <t>Implementar ciclo de mantenimiento preventivo</t>
  </si>
  <si>
    <t>Conocimiento y detección de inconvenientes antes de que ocurran</t>
  </si>
  <si>
    <t>Estimados en función de:</t>
  </si>
  <si>
    <t>ESTRATEGIA BASADA EN COSTOS</t>
  </si>
  <si>
    <t xml:space="preserve">ESTRATEGIA BASADA EN VALOR: </t>
  </si>
  <si>
    <t>Precio equivalente al valor del servicio percibido por el usuario</t>
  </si>
  <si>
    <t>Cobrar el precio que el mercado puede pagar en función de la demanda existente</t>
  </si>
  <si>
    <t>ESTRATEGIAS DE PRECIOS</t>
  </si>
  <si>
    <t>PRECIO POR ENTREGA</t>
  </si>
  <si>
    <t>PRECIO POR ZONA</t>
  </si>
  <si>
    <t>PRECIO DESDE PUNTO BASE</t>
  </si>
  <si>
    <t>DESCUENTOS POR CANTIDAD</t>
  </si>
  <si>
    <t>Cadena de suministros --- Reducir tiempos muertos o improductivos</t>
  </si>
  <si>
    <t>PE. UNIDADES DE VENTA</t>
  </si>
  <si>
    <t>Costo administración por kilómetro( 3000.-/120,000)</t>
  </si>
  <si>
    <t>CALCULO DE UTILIDAD OBJETIVO</t>
  </si>
  <si>
    <t>EJEMPLO DE BSC</t>
  </si>
  <si>
    <t>Perspectiva</t>
  </si>
  <si>
    <t>Medidas</t>
  </si>
  <si>
    <t>Desempeño meta</t>
  </si>
  <si>
    <t>Rendimiento Real</t>
  </si>
  <si>
    <t>FINANCIERA</t>
  </si>
  <si>
    <t>CLIENTE</t>
  </si>
  <si>
    <t>80% otorgan la calificación máxima</t>
  </si>
  <si>
    <t>85% otorgan la calificación máxima</t>
  </si>
  <si>
    <t>PROCESOS DE NEGOCIOS INTERNOS</t>
  </si>
  <si>
    <t>97%</t>
  </si>
  <si>
    <t>98%</t>
  </si>
  <si>
    <t>APRENDIZAJE Y CRECIMIENTO</t>
  </si>
  <si>
    <t>Incrementar los ingresos provenientes de clientes existentes.</t>
  </si>
  <si>
    <t>Incrementar la utilidad de operación mediante la reducción de costos.</t>
  </si>
  <si>
    <t>Participación de mercado en la industria.</t>
  </si>
  <si>
    <t>Puntuaciones de satisfacción del cliente.</t>
  </si>
  <si>
    <t>Porcentaje de unidades producidas sin defectos.</t>
  </si>
  <si>
    <t>Aumentar la capacidad de producción (atilización de tecnología - aumento de eficiencia).</t>
  </si>
  <si>
    <t>10,000 unidades</t>
  </si>
  <si>
    <t>9,000 unidades</t>
  </si>
  <si>
    <t>Porcentaje de empleados capacitados en procesos nuevos.</t>
  </si>
  <si>
    <t>Número de sugerencias de empleados implementadas.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</si>
</sst>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1" xfId="0" applyBorder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3" fontId="0" fillId="0" borderId="1" xfId="1" applyFont="1" applyBorder="1"/>
    <xf numFmtId="43" fontId="0" fillId="0" borderId="2" xfId="1" applyFont="1" applyBorder="1"/>
    <xf numFmtId="43" fontId="0" fillId="0" borderId="2" xfId="1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43" fontId="0" fillId="0" borderId="1" xfId="0" applyNumberFormat="1" applyBorder="1"/>
    <xf numFmtId="43" fontId="2" fillId="0" borderId="0" xfId="1" applyFont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7" xfId="0" applyBorder="1"/>
    <xf numFmtId="43" fontId="0" fillId="0" borderId="9" xfId="0" applyNumberFormat="1" applyBorder="1" applyAlignment="1">
      <alignment horizontal="center"/>
    </xf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9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1" xfId="2" applyFont="1" applyBorder="1"/>
    <xf numFmtId="9" fontId="0" fillId="0" borderId="0" xfId="2" applyFont="1" applyBorder="1"/>
    <xf numFmtId="0" fontId="0" fillId="2" borderId="0" xfId="0" applyFill="1"/>
    <xf numFmtId="0" fontId="2" fillId="2" borderId="0" xfId="0" applyFont="1" applyFill="1"/>
    <xf numFmtId="164" fontId="0" fillId="0" borderId="2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/>
    </xf>
    <xf numFmtId="0" fontId="0" fillId="5" borderId="2" xfId="0" applyFill="1" applyBorder="1"/>
    <xf numFmtId="0" fontId="0" fillId="6" borderId="2" xfId="0" applyFill="1" applyBorder="1"/>
    <xf numFmtId="0" fontId="2" fillId="5" borderId="2" xfId="0" applyFont="1" applyFill="1" applyBorder="1" applyAlignment="1">
      <alignment horizontal="center"/>
    </xf>
    <xf numFmtId="0" fontId="0" fillId="3" borderId="0" xfId="0" applyFill="1"/>
    <xf numFmtId="3" fontId="0" fillId="0" borderId="2" xfId="0" applyNumberFormat="1" applyBorder="1"/>
    <xf numFmtId="166" fontId="0" fillId="0" borderId="2" xfId="0" applyNumberFormat="1" applyBorder="1"/>
    <xf numFmtId="0" fontId="2" fillId="3" borderId="0" xfId="0" applyFont="1" applyFill="1"/>
    <xf numFmtId="2" fontId="0" fillId="0" borderId="2" xfId="0" applyNumberFormat="1" applyBorder="1"/>
    <xf numFmtId="164" fontId="0" fillId="0" borderId="2" xfId="1" applyNumberFormat="1" applyFont="1" applyBorder="1"/>
    <xf numFmtId="0" fontId="0" fillId="0" borderId="0" xfId="0" applyFill="1"/>
    <xf numFmtId="0" fontId="2" fillId="3" borderId="2" xfId="0" applyFont="1" applyFill="1" applyBorder="1"/>
    <xf numFmtId="43" fontId="2" fillId="3" borderId="0" xfId="0" applyNumberFormat="1" applyFont="1" applyFill="1"/>
    <xf numFmtId="9" fontId="0" fillId="0" borderId="0" xfId="2" applyFont="1"/>
    <xf numFmtId="9" fontId="0" fillId="4" borderId="2" xfId="2" applyFont="1" applyFill="1" applyBorder="1" applyAlignment="1">
      <alignment horizontal="center"/>
    </xf>
    <xf numFmtId="0" fontId="0" fillId="4" borderId="0" xfId="0" applyFill="1"/>
    <xf numFmtId="0" fontId="0" fillId="3" borderId="2" xfId="0" applyFill="1" applyBorder="1" applyAlignment="1">
      <alignment horizontal="center"/>
    </xf>
    <xf numFmtId="43" fontId="0" fillId="3" borderId="0" xfId="1" applyFont="1" applyFill="1" applyAlignment="1">
      <alignment horizontal="center"/>
    </xf>
    <xf numFmtId="43" fontId="0" fillId="3" borderId="0" xfId="1" applyFont="1" applyFill="1"/>
    <xf numFmtId="0" fontId="0" fillId="7" borderId="2" xfId="0" applyFill="1" applyBorder="1"/>
    <xf numFmtId="43" fontId="2" fillId="7" borderId="0" xfId="1" applyFont="1" applyFill="1"/>
    <xf numFmtId="0" fontId="2" fillId="7" borderId="0" xfId="0" applyFont="1" applyFill="1"/>
    <xf numFmtId="43" fontId="2" fillId="7" borderId="2" xfId="1" applyFont="1" applyFill="1" applyBorder="1"/>
    <xf numFmtId="0" fontId="0" fillId="5" borderId="0" xfId="0" applyFill="1"/>
    <xf numFmtId="0" fontId="0" fillId="3" borderId="2" xfId="0" applyFill="1" applyBorder="1"/>
    <xf numFmtId="0" fontId="2" fillId="0" borderId="2" xfId="0" applyFont="1" applyFill="1" applyBorder="1" applyAlignment="1">
      <alignment horizontal="center"/>
    </xf>
    <xf numFmtId="0" fontId="0" fillId="6" borderId="3" xfId="0" applyFill="1" applyBorder="1"/>
    <xf numFmtId="0" fontId="0" fillId="6" borderId="2" xfId="0" applyFill="1" applyBorder="1" applyAlignment="1">
      <alignment horizontal="left" indent="1"/>
    </xf>
    <xf numFmtId="0" fontId="0" fillId="0" borderId="0" xfId="0" applyFill="1" applyBorder="1"/>
    <xf numFmtId="43" fontId="0" fillId="0" borderId="0" xfId="0" applyNumberFormat="1" applyFill="1" applyBorder="1"/>
    <xf numFmtId="9" fontId="0" fillId="0" borderId="0" xfId="2" applyFont="1" applyFill="1" applyBorder="1"/>
    <xf numFmtId="43" fontId="0" fillId="0" borderId="1" xfId="1" applyFont="1" applyFill="1" applyBorder="1"/>
    <xf numFmtId="0" fontId="0" fillId="8" borderId="11" xfId="0" applyFill="1" applyBorder="1"/>
    <xf numFmtId="164" fontId="0" fillId="0" borderId="1" xfId="1" applyNumberFormat="1" applyFont="1" applyBorder="1"/>
    <xf numFmtId="0" fontId="0" fillId="10" borderId="0" xfId="0" applyFill="1"/>
    <xf numFmtId="0" fontId="0" fillId="10" borderId="2" xfId="0" applyFont="1" applyFill="1" applyBorder="1"/>
    <xf numFmtId="0" fontId="0" fillId="11" borderId="2" xfId="0" applyFill="1" applyBorder="1"/>
    <xf numFmtId="0" fontId="0" fillId="11" borderId="0" xfId="0" applyFill="1"/>
    <xf numFmtId="0" fontId="2" fillId="9" borderId="2" xfId="0" applyFont="1" applyFill="1" applyBorder="1"/>
    <xf numFmtId="0" fontId="2" fillId="3" borderId="3" xfId="0" applyFont="1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10" xfId="0" applyFill="1" applyBorder="1" applyAlignment="1">
      <alignment horizontal="center"/>
    </xf>
    <xf numFmtId="0" fontId="0" fillId="3" borderId="8" xfId="0" applyFill="1" applyBorder="1"/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0" fillId="3" borderId="0" xfId="0" applyFill="1" applyBorder="1"/>
    <xf numFmtId="0" fontId="0" fillId="3" borderId="10" xfId="0" applyFill="1" applyBorder="1"/>
    <xf numFmtId="164" fontId="0" fillId="3" borderId="1" xfId="1" applyNumberFormat="1" applyFont="1" applyFill="1" applyBorder="1"/>
    <xf numFmtId="0" fontId="0" fillId="3" borderId="9" xfId="0" applyFill="1" applyBorder="1"/>
    <xf numFmtId="43" fontId="2" fillId="3" borderId="2" xfId="0" applyNumberFormat="1" applyFont="1" applyFill="1" applyBorder="1" applyAlignment="1">
      <alignment horizontal="center"/>
    </xf>
    <xf numFmtId="0" fontId="2" fillId="10" borderId="0" xfId="0" applyFont="1" applyFill="1"/>
    <xf numFmtId="43" fontId="2" fillId="10" borderId="0" xfId="1" applyFont="1" applyFill="1"/>
    <xf numFmtId="43" fontId="0" fillId="10" borderId="0" xfId="1" applyFont="1" applyFill="1"/>
    <xf numFmtId="0" fontId="0" fillId="10" borderId="0" xfId="0" applyFill="1" applyBorder="1"/>
    <xf numFmtId="43" fontId="0" fillId="10" borderId="0" xfId="1" applyFont="1" applyFill="1" applyBorder="1"/>
    <xf numFmtId="9" fontId="0" fillId="0" borderId="0" xfId="0" applyNumberFormat="1" applyFill="1"/>
    <xf numFmtId="0" fontId="2" fillId="12" borderId="0" xfId="0" applyFont="1" applyFill="1"/>
    <xf numFmtId="43" fontId="0" fillId="0" borderId="1" xfId="0" applyNumberFormat="1" applyFill="1" applyBorder="1"/>
    <xf numFmtId="0" fontId="2" fillId="0" borderId="11" xfId="0" applyFont="1" applyBorder="1"/>
    <xf numFmtId="9" fontId="0" fillId="8" borderId="0" xfId="2" applyFont="1" applyFill="1" applyBorder="1"/>
    <xf numFmtId="165" fontId="0" fillId="3" borderId="2" xfId="0" applyNumberFormat="1" applyFill="1" applyBorder="1"/>
    <xf numFmtId="166" fontId="2" fillId="3" borderId="2" xfId="0" applyNumberFormat="1" applyFont="1" applyFill="1" applyBorder="1"/>
    <xf numFmtId="0" fontId="2" fillId="4" borderId="2" xfId="0" applyFont="1" applyFill="1" applyBorder="1"/>
    <xf numFmtId="43" fontId="0" fillId="0" borderId="0" xfId="1" applyFont="1" applyFill="1"/>
    <xf numFmtId="43" fontId="0" fillId="3" borderId="8" xfId="0" applyNumberFormat="1" applyFill="1" applyBorder="1"/>
    <xf numFmtId="43" fontId="0" fillId="3" borderId="2" xfId="0" applyNumberFormat="1" applyFill="1" applyBorder="1" applyAlignment="1">
      <alignment horizontal="center"/>
    </xf>
    <xf numFmtId="43" fontId="0" fillId="0" borderId="2" xfId="0" applyNumberFormat="1" applyBorder="1"/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left" vertical="top" wrapText="1"/>
    </xf>
    <xf numFmtId="9" fontId="4" fillId="10" borderId="22" xfId="0" applyNumberFormat="1" applyFont="1" applyFill="1" applyBorder="1" applyAlignment="1">
      <alignment horizontal="center" vertical="top" wrapText="1"/>
    </xf>
    <xf numFmtId="9" fontId="4" fillId="10" borderId="23" xfId="0" applyNumberFormat="1" applyFont="1" applyFill="1" applyBorder="1" applyAlignment="1">
      <alignment horizontal="center" vertical="top" wrapText="1"/>
    </xf>
    <xf numFmtId="0" fontId="4" fillId="10" borderId="24" xfId="0" applyFont="1" applyFill="1" applyBorder="1" applyAlignment="1">
      <alignment horizontal="left" vertical="top" wrapText="1"/>
    </xf>
    <xf numFmtId="0" fontId="4" fillId="15" borderId="21" xfId="0" applyFont="1" applyFill="1" applyBorder="1" applyAlignment="1">
      <alignment horizontal="left" vertical="top" wrapText="1"/>
    </xf>
    <xf numFmtId="9" fontId="4" fillId="15" borderId="22" xfId="0" applyNumberFormat="1" applyFont="1" applyFill="1" applyBorder="1" applyAlignment="1">
      <alignment horizontal="center" vertical="top" wrapText="1"/>
    </xf>
    <xf numFmtId="9" fontId="4" fillId="15" borderId="23" xfId="0" applyNumberFormat="1" applyFont="1" applyFill="1" applyBorder="1" applyAlignment="1">
      <alignment horizontal="center" vertical="top" wrapText="1"/>
    </xf>
    <xf numFmtId="49" fontId="4" fillId="5" borderId="28" xfId="0" applyNumberFormat="1" applyFont="1" applyFill="1" applyBorder="1" applyAlignment="1">
      <alignment horizontal="center" vertical="center" wrapText="1"/>
    </xf>
    <xf numFmtId="49" fontId="4" fillId="5" borderId="29" xfId="0" applyNumberFormat="1" applyFont="1" applyFill="1" applyBorder="1" applyAlignment="1">
      <alignment horizontal="center" vertical="center" wrapText="1"/>
    </xf>
    <xf numFmtId="0" fontId="4" fillId="14" borderId="21" xfId="0" applyFont="1" applyFill="1" applyBorder="1" applyAlignment="1">
      <alignment horizontal="left" vertical="top" wrapText="1"/>
    </xf>
    <xf numFmtId="9" fontId="4" fillId="14" borderId="22" xfId="0" applyNumberFormat="1" applyFont="1" applyFill="1" applyBorder="1" applyAlignment="1">
      <alignment horizontal="center" vertical="top" wrapText="1"/>
    </xf>
    <xf numFmtId="9" fontId="4" fillId="14" borderId="23" xfId="0" applyNumberFormat="1" applyFont="1" applyFill="1" applyBorder="1" applyAlignment="1">
      <alignment horizontal="center" vertical="top" wrapText="1"/>
    </xf>
    <xf numFmtId="0" fontId="4" fillId="14" borderId="26" xfId="0" applyFont="1" applyFill="1" applyBorder="1" applyAlignment="1">
      <alignment horizontal="left" vertical="top" wrapText="1"/>
    </xf>
    <xf numFmtId="0" fontId="4" fillId="14" borderId="27" xfId="0" applyFont="1" applyFill="1" applyBorder="1" applyAlignment="1">
      <alignment horizontal="center" vertical="top" wrapText="1"/>
    </xf>
    <xf numFmtId="0" fontId="4" fillId="14" borderId="30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8" borderId="19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top" wrapText="1"/>
    </xf>
    <xf numFmtId="0" fontId="4" fillId="5" borderId="17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top"/>
    </xf>
    <xf numFmtId="0" fontId="3" fillId="0" borderId="13" xfId="0" applyFont="1" applyFill="1" applyBorder="1" applyAlignment="1">
      <alignment horizontal="center" vertical="top"/>
    </xf>
    <xf numFmtId="0" fontId="3" fillId="0" borderId="14" xfId="0" applyFont="1" applyFill="1" applyBorder="1" applyAlignment="1">
      <alignment horizontal="center" vertical="top"/>
    </xf>
    <xf numFmtId="0" fontId="3" fillId="4" borderId="15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10" borderId="16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0" borderId="20" xfId="0" applyFont="1" applyFill="1" applyBorder="1" applyAlignment="1">
      <alignment horizontal="center" vertical="center" wrapText="1"/>
    </xf>
    <xf numFmtId="0" fontId="3" fillId="13" borderId="16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20" xfId="0" applyFont="1" applyFill="1" applyBorder="1" applyAlignment="1">
      <alignment horizontal="center" vertical="center" wrapText="1"/>
    </xf>
    <xf numFmtId="0" fontId="3" fillId="14" borderId="16" xfId="0" applyFont="1" applyFill="1" applyBorder="1" applyAlignment="1">
      <alignment horizontal="center" vertical="center" wrapText="1"/>
    </xf>
    <xf numFmtId="0" fontId="3" fillId="14" borderId="18" xfId="0" applyFont="1" applyFill="1" applyBorder="1" applyAlignment="1">
      <alignment horizontal="center" vertical="center" wrapText="1"/>
    </xf>
    <xf numFmtId="0" fontId="3" fillId="14" borderId="2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43" fontId="4" fillId="10" borderId="25" xfId="1" applyFont="1" applyFill="1" applyBorder="1" applyAlignment="1">
      <alignment vertical="center" wrapText="1"/>
    </xf>
    <xf numFmtId="43" fontId="0" fillId="0" borderId="0" xfId="0" applyNumberFormat="1" applyFill="1" applyBorder="1" applyAlignment="1">
      <alignment horizontal="left" vertical="top"/>
    </xf>
    <xf numFmtId="0" fontId="4" fillId="15" borderId="31" xfId="0" applyFont="1" applyFill="1" applyBorder="1" applyAlignment="1">
      <alignment horizontal="left" vertical="top" wrapText="1"/>
    </xf>
    <xf numFmtId="0" fontId="4" fillId="15" borderId="3" xfId="0" applyFont="1" applyFill="1" applyBorder="1" applyAlignment="1">
      <alignment horizontal="center" vertical="top" wrapText="1"/>
    </xf>
    <xf numFmtId="0" fontId="4" fillId="15" borderId="32" xfId="0" applyFont="1" applyFill="1" applyBorder="1" applyAlignment="1">
      <alignment horizontal="center" vertical="top" wrapText="1"/>
    </xf>
    <xf numFmtId="49" fontId="4" fillId="5" borderId="2" xfId="0" applyNumberFormat="1" applyFont="1" applyFill="1" applyBorder="1" applyAlignment="1">
      <alignment vertic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49" fontId="4" fillId="5" borderId="24" xfId="0" applyNumberFormat="1" applyFont="1" applyFill="1" applyBorder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619125</xdr:colOff>
      <xdr:row>6</xdr:row>
      <xdr:rowOff>95250</xdr:rowOff>
    </xdr:from>
    <xdr:to>
      <xdr:col>3</xdr:col>
      <xdr:colOff>628650</xdr:colOff>
      <xdr:row>12</xdr:row>
      <xdr:rowOff>95250</xdr:rowOff>
    </xdr:to>
    <xdr:cxnSp macro="">
      <xdr:nvCxnSpPr>
        <xdr:cNvPr id="2" name="6 Conector recto"/>
        <xdr:cNvCxnSpPr/>
      </xdr:nvCxnSpPr>
      <xdr:spPr>
        <a:xfrm>
          <a:off x="4210050" y="1238250"/>
          <a:ext cx="9525" cy="1143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7</xdr:row>
      <xdr:rowOff>114300</xdr:rowOff>
    </xdr:from>
    <xdr:to>
      <xdr:col>4</xdr:col>
      <xdr:colOff>428625</xdr:colOff>
      <xdr:row>7</xdr:row>
      <xdr:rowOff>123825</xdr:rowOff>
    </xdr:to>
    <xdr:cxnSp macro="">
      <xdr:nvCxnSpPr>
        <xdr:cNvPr id="3" name="9 Conector recto de flecha"/>
        <xdr:cNvCxnSpPr/>
      </xdr:nvCxnSpPr>
      <xdr:spPr>
        <a:xfrm flipV="1">
          <a:off x="3457575" y="1447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8</xdr:row>
      <xdr:rowOff>123825</xdr:rowOff>
    </xdr:from>
    <xdr:to>
      <xdr:col>4</xdr:col>
      <xdr:colOff>419100</xdr:colOff>
      <xdr:row>8</xdr:row>
      <xdr:rowOff>133350</xdr:rowOff>
    </xdr:to>
    <xdr:cxnSp macro="">
      <xdr:nvCxnSpPr>
        <xdr:cNvPr id="4" name="10 Conector recto de flecha"/>
        <xdr:cNvCxnSpPr/>
      </xdr:nvCxnSpPr>
      <xdr:spPr>
        <a:xfrm flipV="1">
          <a:off x="3448050" y="16478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9</xdr:row>
      <xdr:rowOff>114300</xdr:rowOff>
    </xdr:from>
    <xdr:to>
      <xdr:col>4</xdr:col>
      <xdr:colOff>428625</xdr:colOff>
      <xdr:row>9</xdr:row>
      <xdr:rowOff>123825</xdr:rowOff>
    </xdr:to>
    <xdr:cxnSp macro="">
      <xdr:nvCxnSpPr>
        <xdr:cNvPr id="5" name="11 Conector recto de flecha"/>
        <xdr:cNvCxnSpPr/>
      </xdr:nvCxnSpPr>
      <xdr:spPr>
        <a:xfrm flipV="1">
          <a:off x="3457575" y="1828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10</xdr:row>
      <xdr:rowOff>104775</xdr:rowOff>
    </xdr:from>
    <xdr:to>
      <xdr:col>4</xdr:col>
      <xdr:colOff>438150</xdr:colOff>
      <xdr:row>10</xdr:row>
      <xdr:rowOff>114300</xdr:rowOff>
    </xdr:to>
    <xdr:cxnSp macro="">
      <xdr:nvCxnSpPr>
        <xdr:cNvPr id="6" name="12 Conector recto de flecha"/>
        <xdr:cNvCxnSpPr/>
      </xdr:nvCxnSpPr>
      <xdr:spPr>
        <a:xfrm flipV="1">
          <a:off x="3467100" y="200977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6</xdr:row>
      <xdr:rowOff>85725</xdr:rowOff>
    </xdr:from>
    <xdr:to>
      <xdr:col>4</xdr:col>
      <xdr:colOff>428625</xdr:colOff>
      <xdr:row>6</xdr:row>
      <xdr:rowOff>85726</xdr:rowOff>
    </xdr:to>
    <xdr:cxnSp macro="">
      <xdr:nvCxnSpPr>
        <xdr:cNvPr id="7" name="13 Conector recto de flecha"/>
        <xdr:cNvCxnSpPr/>
      </xdr:nvCxnSpPr>
      <xdr:spPr>
        <a:xfrm flipV="1">
          <a:off x="2876550" y="12287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19</xdr:row>
      <xdr:rowOff>95250</xdr:rowOff>
    </xdr:from>
    <xdr:to>
      <xdr:col>3</xdr:col>
      <xdr:colOff>628650</xdr:colOff>
      <xdr:row>24</xdr:row>
      <xdr:rowOff>19050</xdr:rowOff>
    </xdr:to>
    <xdr:cxnSp macro="">
      <xdr:nvCxnSpPr>
        <xdr:cNvPr id="8" name="16 Conector recto"/>
        <xdr:cNvCxnSpPr/>
      </xdr:nvCxnSpPr>
      <xdr:spPr>
        <a:xfrm>
          <a:off x="3438525" y="3714750"/>
          <a:ext cx="9525" cy="876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20</xdr:row>
      <xdr:rowOff>114300</xdr:rowOff>
    </xdr:from>
    <xdr:to>
      <xdr:col>4</xdr:col>
      <xdr:colOff>428625</xdr:colOff>
      <xdr:row>20</xdr:row>
      <xdr:rowOff>123825</xdr:rowOff>
    </xdr:to>
    <xdr:cxnSp macro="">
      <xdr:nvCxnSpPr>
        <xdr:cNvPr id="9" name="17 Conector recto de flecha"/>
        <xdr:cNvCxnSpPr/>
      </xdr:nvCxnSpPr>
      <xdr:spPr>
        <a:xfrm flipV="1">
          <a:off x="3457575" y="3924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21</xdr:row>
      <xdr:rowOff>123825</xdr:rowOff>
    </xdr:from>
    <xdr:to>
      <xdr:col>4</xdr:col>
      <xdr:colOff>419100</xdr:colOff>
      <xdr:row>21</xdr:row>
      <xdr:rowOff>133350</xdr:rowOff>
    </xdr:to>
    <xdr:cxnSp macro="">
      <xdr:nvCxnSpPr>
        <xdr:cNvPr id="10" name="18 Conector recto de flecha"/>
        <xdr:cNvCxnSpPr/>
      </xdr:nvCxnSpPr>
      <xdr:spPr>
        <a:xfrm flipV="1">
          <a:off x="3448050" y="4124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22</xdr:row>
      <xdr:rowOff>114300</xdr:rowOff>
    </xdr:from>
    <xdr:to>
      <xdr:col>4</xdr:col>
      <xdr:colOff>428625</xdr:colOff>
      <xdr:row>22</xdr:row>
      <xdr:rowOff>123825</xdr:rowOff>
    </xdr:to>
    <xdr:cxnSp macro="">
      <xdr:nvCxnSpPr>
        <xdr:cNvPr id="11" name="19 Conector recto de flecha"/>
        <xdr:cNvCxnSpPr/>
      </xdr:nvCxnSpPr>
      <xdr:spPr>
        <a:xfrm flipV="1">
          <a:off x="3457575" y="4305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23</xdr:row>
      <xdr:rowOff>104775</xdr:rowOff>
    </xdr:from>
    <xdr:to>
      <xdr:col>4</xdr:col>
      <xdr:colOff>438150</xdr:colOff>
      <xdr:row>23</xdr:row>
      <xdr:rowOff>114300</xdr:rowOff>
    </xdr:to>
    <xdr:cxnSp macro="">
      <xdr:nvCxnSpPr>
        <xdr:cNvPr id="12" name="20 Conector recto de flecha"/>
        <xdr:cNvCxnSpPr/>
      </xdr:nvCxnSpPr>
      <xdr:spPr>
        <a:xfrm flipV="1">
          <a:off x="3467100" y="448627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19</xdr:row>
      <xdr:rowOff>85725</xdr:rowOff>
    </xdr:from>
    <xdr:to>
      <xdr:col>4</xdr:col>
      <xdr:colOff>428625</xdr:colOff>
      <xdr:row>19</xdr:row>
      <xdr:rowOff>85726</xdr:rowOff>
    </xdr:to>
    <xdr:cxnSp macro="">
      <xdr:nvCxnSpPr>
        <xdr:cNvPr id="13" name="21 Conector recto de flecha"/>
        <xdr:cNvCxnSpPr/>
      </xdr:nvCxnSpPr>
      <xdr:spPr>
        <a:xfrm flipV="1">
          <a:off x="2876550" y="37052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33</xdr:row>
      <xdr:rowOff>95250</xdr:rowOff>
    </xdr:from>
    <xdr:to>
      <xdr:col>3</xdr:col>
      <xdr:colOff>628650</xdr:colOff>
      <xdr:row>36</xdr:row>
      <xdr:rowOff>19050</xdr:rowOff>
    </xdr:to>
    <xdr:cxnSp macro="">
      <xdr:nvCxnSpPr>
        <xdr:cNvPr id="14" name="16 Conector recto"/>
        <xdr:cNvCxnSpPr/>
      </xdr:nvCxnSpPr>
      <xdr:spPr>
        <a:xfrm>
          <a:off x="3438525" y="3714750"/>
          <a:ext cx="9525" cy="876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34</xdr:row>
      <xdr:rowOff>114300</xdr:rowOff>
    </xdr:from>
    <xdr:to>
      <xdr:col>4</xdr:col>
      <xdr:colOff>428625</xdr:colOff>
      <xdr:row>34</xdr:row>
      <xdr:rowOff>123825</xdr:rowOff>
    </xdr:to>
    <xdr:cxnSp macro="">
      <xdr:nvCxnSpPr>
        <xdr:cNvPr id="15" name="17 Conector recto de flecha"/>
        <xdr:cNvCxnSpPr/>
      </xdr:nvCxnSpPr>
      <xdr:spPr>
        <a:xfrm flipV="1">
          <a:off x="3457575" y="3924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35</xdr:row>
      <xdr:rowOff>123825</xdr:rowOff>
    </xdr:from>
    <xdr:to>
      <xdr:col>4</xdr:col>
      <xdr:colOff>419100</xdr:colOff>
      <xdr:row>35</xdr:row>
      <xdr:rowOff>133350</xdr:rowOff>
    </xdr:to>
    <xdr:cxnSp macro="">
      <xdr:nvCxnSpPr>
        <xdr:cNvPr id="16" name="18 Conector recto de flecha"/>
        <xdr:cNvCxnSpPr/>
      </xdr:nvCxnSpPr>
      <xdr:spPr>
        <a:xfrm flipV="1">
          <a:off x="3448050" y="4124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33</xdr:row>
      <xdr:rowOff>85725</xdr:rowOff>
    </xdr:from>
    <xdr:to>
      <xdr:col>4</xdr:col>
      <xdr:colOff>428625</xdr:colOff>
      <xdr:row>33</xdr:row>
      <xdr:rowOff>85726</xdr:rowOff>
    </xdr:to>
    <xdr:cxnSp macro="">
      <xdr:nvCxnSpPr>
        <xdr:cNvPr id="19" name="21 Conector recto de flecha"/>
        <xdr:cNvCxnSpPr/>
      </xdr:nvCxnSpPr>
      <xdr:spPr>
        <a:xfrm flipV="1">
          <a:off x="2876550" y="37052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43</xdr:row>
      <xdr:rowOff>95250</xdr:rowOff>
    </xdr:from>
    <xdr:to>
      <xdr:col>3</xdr:col>
      <xdr:colOff>628650</xdr:colOff>
      <xdr:row>46</xdr:row>
      <xdr:rowOff>19050</xdr:rowOff>
    </xdr:to>
    <xdr:cxnSp macro="">
      <xdr:nvCxnSpPr>
        <xdr:cNvPr id="20" name="16 Conector recto"/>
        <xdr:cNvCxnSpPr/>
      </xdr:nvCxnSpPr>
      <xdr:spPr>
        <a:xfrm>
          <a:off x="3438525" y="6381750"/>
          <a:ext cx="9525" cy="495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44</xdr:row>
      <xdr:rowOff>114300</xdr:rowOff>
    </xdr:from>
    <xdr:to>
      <xdr:col>4</xdr:col>
      <xdr:colOff>428625</xdr:colOff>
      <xdr:row>44</xdr:row>
      <xdr:rowOff>123825</xdr:rowOff>
    </xdr:to>
    <xdr:cxnSp macro="">
      <xdr:nvCxnSpPr>
        <xdr:cNvPr id="21" name="17 Conector recto de flecha"/>
        <xdr:cNvCxnSpPr/>
      </xdr:nvCxnSpPr>
      <xdr:spPr>
        <a:xfrm flipV="1">
          <a:off x="3457575" y="65913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45</xdr:row>
      <xdr:rowOff>123825</xdr:rowOff>
    </xdr:from>
    <xdr:to>
      <xdr:col>4</xdr:col>
      <xdr:colOff>419100</xdr:colOff>
      <xdr:row>45</xdr:row>
      <xdr:rowOff>133350</xdr:rowOff>
    </xdr:to>
    <xdr:cxnSp macro="">
      <xdr:nvCxnSpPr>
        <xdr:cNvPr id="22" name="18 Conector recto de flecha"/>
        <xdr:cNvCxnSpPr/>
      </xdr:nvCxnSpPr>
      <xdr:spPr>
        <a:xfrm flipV="1">
          <a:off x="3448050" y="67913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43</xdr:row>
      <xdr:rowOff>85725</xdr:rowOff>
    </xdr:from>
    <xdr:to>
      <xdr:col>4</xdr:col>
      <xdr:colOff>428625</xdr:colOff>
      <xdr:row>43</xdr:row>
      <xdr:rowOff>85726</xdr:rowOff>
    </xdr:to>
    <xdr:cxnSp macro="">
      <xdr:nvCxnSpPr>
        <xdr:cNvPr id="23" name="21 Conector recto de flecha"/>
        <xdr:cNvCxnSpPr/>
      </xdr:nvCxnSpPr>
      <xdr:spPr>
        <a:xfrm flipV="1">
          <a:off x="2876550" y="63722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52</xdr:row>
      <xdr:rowOff>95250</xdr:rowOff>
    </xdr:from>
    <xdr:to>
      <xdr:col>3</xdr:col>
      <xdr:colOff>628650</xdr:colOff>
      <xdr:row>57</xdr:row>
      <xdr:rowOff>19050</xdr:rowOff>
    </xdr:to>
    <xdr:cxnSp macro="">
      <xdr:nvCxnSpPr>
        <xdr:cNvPr id="43" name="6 Conector recto"/>
        <xdr:cNvCxnSpPr/>
      </xdr:nvCxnSpPr>
      <xdr:spPr>
        <a:xfrm>
          <a:off x="3438525" y="17240250"/>
          <a:ext cx="9525" cy="8763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53</xdr:row>
      <xdr:rowOff>114300</xdr:rowOff>
    </xdr:from>
    <xdr:to>
      <xdr:col>4</xdr:col>
      <xdr:colOff>428625</xdr:colOff>
      <xdr:row>53</xdr:row>
      <xdr:rowOff>123825</xdr:rowOff>
    </xdr:to>
    <xdr:cxnSp macro="">
      <xdr:nvCxnSpPr>
        <xdr:cNvPr id="44" name="9 Conector recto de flecha"/>
        <xdr:cNvCxnSpPr/>
      </xdr:nvCxnSpPr>
      <xdr:spPr>
        <a:xfrm flipV="1">
          <a:off x="3457575" y="17449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54</xdr:row>
      <xdr:rowOff>123825</xdr:rowOff>
    </xdr:from>
    <xdr:to>
      <xdr:col>4</xdr:col>
      <xdr:colOff>419100</xdr:colOff>
      <xdr:row>54</xdr:row>
      <xdr:rowOff>133350</xdr:rowOff>
    </xdr:to>
    <xdr:cxnSp macro="">
      <xdr:nvCxnSpPr>
        <xdr:cNvPr id="45" name="10 Conector recto de flecha"/>
        <xdr:cNvCxnSpPr/>
      </xdr:nvCxnSpPr>
      <xdr:spPr>
        <a:xfrm flipV="1">
          <a:off x="3448050" y="176498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55</xdr:row>
      <xdr:rowOff>114300</xdr:rowOff>
    </xdr:from>
    <xdr:to>
      <xdr:col>4</xdr:col>
      <xdr:colOff>428625</xdr:colOff>
      <xdr:row>55</xdr:row>
      <xdr:rowOff>123825</xdr:rowOff>
    </xdr:to>
    <xdr:cxnSp macro="">
      <xdr:nvCxnSpPr>
        <xdr:cNvPr id="46" name="11 Conector recto de flecha"/>
        <xdr:cNvCxnSpPr/>
      </xdr:nvCxnSpPr>
      <xdr:spPr>
        <a:xfrm flipV="1">
          <a:off x="3457575" y="17830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56</xdr:row>
      <xdr:rowOff>104775</xdr:rowOff>
    </xdr:from>
    <xdr:to>
      <xdr:col>4</xdr:col>
      <xdr:colOff>438150</xdr:colOff>
      <xdr:row>56</xdr:row>
      <xdr:rowOff>114300</xdr:rowOff>
    </xdr:to>
    <xdr:cxnSp macro="">
      <xdr:nvCxnSpPr>
        <xdr:cNvPr id="47" name="12 Conector recto de flecha"/>
        <xdr:cNvCxnSpPr/>
      </xdr:nvCxnSpPr>
      <xdr:spPr>
        <a:xfrm flipV="1">
          <a:off x="3467100" y="1801177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52</xdr:row>
      <xdr:rowOff>85725</xdr:rowOff>
    </xdr:from>
    <xdr:to>
      <xdr:col>4</xdr:col>
      <xdr:colOff>428625</xdr:colOff>
      <xdr:row>52</xdr:row>
      <xdr:rowOff>85726</xdr:rowOff>
    </xdr:to>
    <xdr:cxnSp macro="">
      <xdr:nvCxnSpPr>
        <xdr:cNvPr id="48" name="13 Conector recto de flecha"/>
        <xdr:cNvCxnSpPr/>
      </xdr:nvCxnSpPr>
      <xdr:spPr>
        <a:xfrm flipV="1">
          <a:off x="2876550" y="172307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11</xdr:row>
      <xdr:rowOff>76200</xdr:rowOff>
    </xdr:from>
    <xdr:to>
      <xdr:col>4</xdr:col>
      <xdr:colOff>419100</xdr:colOff>
      <xdr:row>11</xdr:row>
      <xdr:rowOff>85725</xdr:rowOff>
    </xdr:to>
    <xdr:cxnSp macro="">
      <xdr:nvCxnSpPr>
        <xdr:cNvPr id="49" name="12 Conector recto de flecha"/>
        <xdr:cNvCxnSpPr/>
      </xdr:nvCxnSpPr>
      <xdr:spPr>
        <a:xfrm flipV="1">
          <a:off x="4219575" y="21717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12</xdr:row>
      <xdr:rowOff>76200</xdr:rowOff>
    </xdr:from>
    <xdr:to>
      <xdr:col>4</xdr:col>
      <xdr:colOff>409575</xdr:colOff>
      <xdr:row>12</xdr:row>
      <xdr:rowOff>85725</xdr:rowOff>
    </xdr:to>
    <xdr:cxnSp macro="">
      <xdr:nvCxnSpPr>
        <xdr:cNvPr id="50" name="12 Conector recto de flecha"/>
        <xdr:cNvCxnSpPr/>
      </xdr:nvCxnSpPr>
      <xdr:spPr>
        <a:xfrm flipV="1">
          <a:off x="4210050" y="23622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63</xdr:row>
      <xdr:rowOff>95250</xdr:rowOff>
    </xdr:from>
    <xdr:to>
      <xdr:col>3</xdr:col>
      <xdr:colOff>619126</xdr:colOff>
      <xdr:row>69</xdr:row>
      <xdr:rowOff>114300</xdr:rowOff>
    </xdr:to>
    <xdr:cxnSp macro="">
      <xdr:nvCxnSpPr>
        <xdr:cNvPr id="30" name="6 Conector recto"/>
        <xdr:cNvCxnSpPr/>
      </xdr:nvCxnSpPr>
      <xdr:spPr>
        <a:xfrm flipH="1">
          <a:off x="4210050" y="12096750"/>
          <a:ext cx="1" cy="11620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64</xdr:row>
      <xdr:rowOff>114300</xdr:rowOff>
    </xdr:from>
    <xdr:to>
      <xdr:col>4</xdr:col>
      <xdr:colOff>428625</xdr:colOff>
      <xdr:row>64</xdr:row>
      <xdr:rowOff>123825</xdr:rowOff>
    </xdr:to>
    <xdr:cxnSp macro="">
      <xdr:nvCxnSpPr>
        <xdr:cNvPr id="31" name="9 Conector recto de flecha"/>
        <xdr:cNvCxnSpPr/>
      </xdr:nvCxnSpPr>
      <xdr:spPr>
        <a:xfrm flipV="1">
          <a:off x="4229100" y="10210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65</xdr:row>
      <xdr:rowOff>123825</xdr:rowOff>
    </xdr:from>
    <xdr:to>
      <xdr:col>4</xdr:col>
      <xdr:colOff>419100</xdr:colOff>
      <xdr:row>65</xdr:row>
      <xdr:rowOff>133350</xdr:rowOff>
    </xdr:to>
    <xdr:cxnSp macro="">
      <xdr:nvCxnSpPr>
        <xdr:cNvPr id="32" name="10 Conector recto de flecha"/>
        <xdr:cNvCxnSpPr/>
      </xdr:nvCxnSpPr>
      <xdr:spPr>
        <a:xfrm flipV="1">
          <a:off x="4219575" y="1041082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638175</xdr:colOff>
      <xdr:row>66</xdr:row>
      <xdr:rowOff>114300</xdr:rowOff>
    </xdr:from>
    <xdr:to>
      <xdr:col>4</xdr:col>
      <xdr:colOff>428625</xdr:colOff>
      <xdr:row>66</xdr:row>
      <xdr:rowOff>123825</xdr:rowOff>
    </xdr:to>
    <xdr:cxnSp macro="">
      <xdr:nvCxnSpPr>
        <xdr:cNvPr id="33" name="11 Conector recto de flecha"/>
        <xdr:cNvCxnSpPr/>
      </xdr:nvCxnSpPr>
      <xdr:spPr>
        <a:xfrm flipV="1">
          <a:off x="4229100" y="10591800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67</xdr:row>
      <xdr:rowOff>104775</xdr:rowOff>
    </xdr:from>
    <xdr:to>
      <xdr:col>4</xdr:col>
      <xdr:colOff>438150</xdr:colOff>
      <xdr:row>67</xdr:row>
      <xdr:rowOff>114300</xdr:rowOff>
    </xdr:to>
    <xdr:cxnSp macro="">
      <xdr:nvCxnSpPr>
        <xdr:cNvPr id="34" name="12 Conector recto de flecha"/>
        <xdr:cNvCxnSpPr/>
      </xdr:nvCxnSpPr>
      <xdr:spPr>
        <a:xfrm flipV="1">
          <a:off x="4238625" y="10772775"/>
          <a:ext cx="55245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63</xdr:row>
      <xdr:rowOff>85725</xdr:rowOff>
    </xdr:from>
    <xdr:to>
      <xdr:col>4</xdr:col>
      <xdr:colOff>428625</xdr:colOff>
      <xdr:row>63</xdr:row>
      <xdr:rowOff>85726</xdr:rowOff>
    </xdr:to>
    <xdr:cxnSp macro="">
      <xdr:nvCxnSpPr>
        <xdr:cNvPr id="35" name="13 Conector recto de flecha"/>
        <xdr:cNvCxnSpPr/>
      </xdr:nvCxnSpPr>
      <xdr:spPr>
        <a:xfrm flipV="1">
          <a:off x="3648075" y="9991725"/>
          <a:ext cx="1133475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619125</xdr:colOff>
      <xdr:row>68</xdr:row>
      <xdr:rowOff>104775</xdr:rowOff>
    </xdr:from>
    <xdr:to>
      <xdr:col>4</xdr:col>
      <xdr:colOff>428625</xdr:colOff>
      <xdr:row>68</xdr:row>
      <xdr:rowOff>104776</xdr:rowOff>
    </xdr:to>
    <xdr:cxnSp macro="">
      <xdr:nvCxnSpPr>
        <xdr:cNvPr id="36" name="12 Conector recto de flecha"/>
        <xdr:cNvCxnSpPr/>
      </xdr:nvCxnSpPr>
      <xdr:spPr>
        <a:xfrm>
          <a:off x="4210050" y="13058775"/>
          <a:ext cx="571500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628650</xdr:colOff>
      <xdr:row>69</xdr:row>
      <xdr:rowOff>114300</xdr:rowOff>
    </xdr:from>
    <xdr:to>
      <xdr:col>4</xdr:col>
      <xdr:colOff>438150</xdr:colOff>
      <xdr:row>69</xdr:row>
      <xdr:rowOff>114301</xdr:rowOff>
    </xdr:to>
    <xdr:cxnSp macro="">
      <xdr:nvCxnSpPr>
        <xdr:cNvPr id="39" name="12 Conector recto de flecha"/>
        <xdr:cNvCxnSpPr/>
      </xdr:nvCxnSpPr>
      <xdr:spPr>
        <a:xfrm>
          <a:off x="4219575" y="13258800"/>
          <a:ext cx="571500" cy="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0"/>
  <sheetViews>
    <sheetView showGridLines="0" topLeftCell="A55" zoomScaleNormal="100" workbookViewId="0">
      <selection activeCell="C15" sqref="C15"/>
    </sheetView>
  </sheetViews>
  <sheetFormatPr baseColWidth="10" defaultRowHeight="15" x14ac:dyDescent="0.25"/>
  <cols>
    <col min="3" max="3" width="31" bestFit="1" customWidth="1"/>
    <col min="6" max="6" width="16.140625" bestFit="1" customWidth="1"/>
    <col min="7" max="7" width="46.28515625" customWidth="1"/>
  </cols>
  <sheetData>
    <row r="2" spans="1:8" x14ac:dyDescent="0.25">
      <c r="A2" s="31"/>
      <c r="B2" s="31"/>
      <c r="C2" s="31"/>
      <c r="D2" s="31"/>
      <c r="E2" s="31"/>
      <c r="F2" s="31"/>
      <c r="G2" s="31"/>
      <c r="H2" s="31"/>
    </row>
    <row r="3" spans="1:8" x14ac:dyDescent="0.25">
      <c r="A3" s="31"/>
      <c r="B3" s="31"/>
      <c r="C3" s="31"/>
      <c r="D3" s="31"/>
      <c r="E3" s="31"/>
      <c r="F3" s="123" t="s">
        <v>25</v>
      </c>
      <c r="G3" s="123"/>
      <c r="H3" s="31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x14ac:dyDescent="0.25">
      <c r="A5" s="31"/>
      <c r="B5" s="31"/>
      <c r="C5" s="31"/>
      <c r="D5" s="31"/>
      <c r="E5" s="31"/>
      <c r="F5" s="36" t="s">
        <v>26</v>
      </c>
      <c r="G5" s="36" t="s">
        <v>27</v>
      </c>
      <c r="H5" s="31"/>
    </row>
    <row r="6" spans="1:8" x14ac:dyDescent="0.25">
      <c r="A6" s="31"/>
      <c r="B6" s="39" t="s">
        <v>28</v>
      </c>
      <c r="C6" s="39" t="s">
        <v>27</v>
      </c>
      <c r="D6" s="31"/>
      <c r="E6" s="31"/>
      <c r="F6" s="31"/>
      <c r="G6" s="31"/>
      <c r="H6" s="31"/>
    </row>
    <row r="7" spans="1:8" x14ac:dyDescent="0.25">
      <c r="A7" s="31"/>
      <c r="B7" s="37" t="s">
        <v>29</v>
      </c>
      <c r="C7" s="37" t="s">
        <v>52</v>
      </c>
      <c r="D7" s="31"/>
      <c r="E7" s="31"/>
      <c r="F7" s="38" t="s">
        <v>30</v>
      </c>
      <c r="G7" s="38" t="s">
        <v>53</v>
      </c>
      <c r="H7" s="31"/>
    </row>
    <row r="8" spans="1:8" x14ac:dyDescent="0.25">
      <c r="A8" s="31"/>
      <c r="B8" s="31"/>
      <c r="C8" s="31"/>
      <c r="D8" s="31"/>
      <c r="E8" s="31"/>
      <c r="F8" s="38" t="s">
        <v>55</v>
      </c>
      <c r="G8" s="38" t="s">
        <v>54</v>
      </c>
      <c r="H8" s="31"/>
    </row>
    <row r="9" spans="1:8" x14ac:dyDescent="0.25">
      <c r="A9" s="31"/>
      <c r="B9" s="31"/>
      <c r="C9" s="31"/>
      <c r="D9" s="31"/>
      <c r="E9" s="31"/>
      <c r="F9" s="38" t="s">
        <v>56</v>
      </c>
      <c r="G9" s="38"/>
      <c r="H9" s="31"/>
    </row>
    <row r="10" spans="1:8" x14ac:dyDescent="0.25">
      <c r="A10" s="31"/>
      <c r="B10" s="31"/>
      <c r="C10" s="31"/>
      <c r="D10" s="31"/>
      <c r="E10" s="31"/>
      <c r="F10" s="38" t="s">
        <v>57</v>
      </c>
      <c r="G10" s="38"/>
      <c r="H10" s="31"/>
    </row>
    <row r="11" spans="1:8" x14ac:dyDescent="0.25">
      <c r="A11" s="31"/>
      <c r="B11" s="31"/>
      <c r="C11" s="31"/>
      <c r="D11" s="31"/>
      <c r="E11" s="31"/>
      <c r="F11" s="38" t="s">
        <v>58</v>
      </c>
      <c r="G11" s="62"/>
      <c r="H11" s="31"/>
    </row>
    <row r="12" spans="1:8" x14ac:dyDescent="0.25">
      <c r="A12" s="31"/>
      <c r="B12" s="31"/>
      <c r="C12" s="31"/>
      <c r="D12" s="31"/>
      <c r="E12" s="31"/>
      <c r="F12" s="38" t="s">
        <v>59</v>
      </c>
      <c r="G12" s="38"/>
      <c r="H12" s="31"/>
    </row>
    <row r="13" spans="1:8" x14ac:dyDescent="0.25">
      <c r="A13" s="31"/>
      <c r="B13" s="31"/>
      <c r="C13" s="31"/>
      <c r="D13" s="31"/>
      <c r="E13" s="31"/>
      <c r="F13" s="38" t="s">
        <v>60</v>
      </c>
      <c r="G13" s="38"/>
      <c r="H13" s="31"/>
    </row>
    <row r="14" spans="1:8" x14ac:dyDescent="0.25">
      <c r="A14" s="31"/>
      <c r="B14" s="31"/>
      <c r="C14" s="31"/>
      <c r="D14" s="31"/>
      <c r="E14" s="31"/>
    </row>
    <row r="15" spans="1:8" x14ac:dyDescent="0.25">
      <c r="A15" s="31"/>
      <c r="B15" s="31"/>
      <c r="C15" s="31"/>
      <c r="D15" s="31"/>
      <c r="E15" s="31"/>
      <c r="F15" s="31"/>
      <c r="G15" s="31"/>
      <c r="H15" s="31"/>
    </row>
    <row r="16" spans="1:8" x14ac:dyDescent="0.25">
      <c r="A16" s="31"/>
      <c r="B16" s="31"/>
      <c r="C16" s="31"/>
      <c r="D16" s="31"/>
      <c r="E16" s="31"/>
      <c r="F16" s="123" t="s">
        <v>25</v>
      </c>
      <c r="G16" s="123"/>
      <c r="H16" s="31"/>
    </row>
    <row r="17" spans="1:8" x14ac:dyDescent="0.25">
      <c r="A17" s="31"/>
      <c r="B17" s="31"/>
      <c r="C17" s="31"/>
      <c r="D17" s="31"/>
      <c r="E17" s="31"/>
      <c r="F17" s="31"/>
      <c r="G17" s="31"/>
      <c r="H17" s="31"/>
    </row>
    <row r="18" spans="1:8" x14ac:dyDescent="0.25">
      <c r="A18" s="31"/>
      <c r="C18" s="31"/>
      <c r="D18" s="31"/>
      <c r="E18" s="31"/>
      <c r="F18" s="36" t="s">
        <v>26</v>
      </c>
      <c r="G18" s="36" t="s">
        <v>27</v>
      </c>
      <c r="H18" s="31"/>
    </row>
    <row r="19" spans="1:8" x14ac:dyDescent="0.25">
      <c r="A19" s="31"/>
      <c r="B19" s="39" t="s">
        <v>28</v>
      </c>
      <c r="C19" s="39" t="s">
        <v>27</v>
      </c>
      <c r="D19" s="31"/>
      <c r="E19" s="31"/>
      <c r="F19" s="31"/>
      <c r="G19" s="31"/>
      <c r="H19" s="31"/>
    </row>
    <row r="20" spans="1:8" x14ac:dyDescent="0.25">
      <c r="A20" s="31"/>
      <c r="B20" s="37" t="s">
        <v>32</v>
      </c>
      <c r="C20" s="37" t="s">
        <v>66</v>
      </c>
      <c r="D20" s="31"/>
      <c r="E20" s="31"/>
      <c r="F20" s="38" t="s">
        <v>33</v>
      </c>
      <c r="G20" s="38" t="s">
        <v>67</v>
      </c>
      <c r="H20" s="31"/>
    </row>
    <row r="21" spans="1:8" x14ac:dyDescent="0.25">
      <c r="A21" s="31"/>
      <c r="B21" s="31"/>
      <c r="C21" s="31"/>
      <c r="D21" s="31"/>
      <c r="E21" s="31"/>
      <c r="F21" s="38" t="s">
        <v>34</v>
      </c>
      <c r="G21" s="38"/>
      <c r="H21" s="31"/>
    </row>
    <row r="22" spans="1:8" x14ac:dyDescent="0.25">
      <c r="A22" s="31"/>
      <c r="B22" s="31"/>
      <c r="C22" s="31"/>
      <c r="D22" s="31"/>
      <c r="E22" s="31"/>
      <c r="F22" s="38" t="s">
        <v>35</v>
      </c>
      <c r="G22" s="38"/>
      <c r="H22" s="31"/>
    </row>
    <row r="23" spans="1:8" x14ac:dyDescent="0.25">
      <c r="A23" s="31"/>
      <c r="B23" s="31"/>
      <c r="C23" s="31"/>
      <c r="D23" s="31"/>
      <c r="E23" s="31"/>
      <c r="F23" s="38" t="s">
        <v>36</v>
      </c>
      <c r="G23" s="38"/>
      <c r="H23" s="31"/>
    </row>
    <row r="24" spans="1:8" x14ac:dyDescent="0.25">
      <c r="A24" s="31"/>
      <c r="B24" s="31"/>
      <c r="C24" s="31"/>
      <c r="D24" s="31"/>
      <c r="E24" s="31"/>
      <c r="F24" s="38" t="s">
        <v>37</v>
      </c>
      <c r="G24" s="38"/>
      <c r="H24" s="31"/>
    </row>
    <row r="25" spans="1:8" x14ac:dyDescent="0.25">
      <c r="A25" s="31"/>
      <c r="B25" s="31"/>
      <c r="C25" s="31"/>
      <c r="D25" s="31"/>
      <c r="E25" s="31"/>
      <c r="F25" s="31"/>
      <c r="G25" s="32"/>
      <c r="H25" s="31"/>
    </row>
    <row r="26" spans="1:8" x14ac:dyDescent="0.25">
      <c r="A26" s="31"/>
      <c r="B26" s="31"/>
      <c r="C26" s="31"/>
      <c r="D26" s="31"/>
      <c r="E26" s="31"/>
      <c r="F26" s="31"/>
      <c r="G26" s="31"/>
      <c r="H26" s="31"/>
    </row>
    <row r="29" spans="1:8" x14ac:dyDescent="0.25">
      <c r="A29" s="31"/>
      <c r="B29" s="31"/>
      <c r="C29" s="31"/>
      <c r="D29" s="31"/>
      <c r="E29" s="31"/>
      <c r="F29" s="31"/>
      <c r="G29" s="31"/>
      <c r="H29" s="31"/>
    </row>
    <row r="30" spans="1:8" x14ac:dyDescent="0.25">
      <c r="A30" s="31"/>
      <c r="B30" s="31"/>
      <c r="C30" s="31"/>
      <c r="D30" s="31"/>
      <c r="E30" s="31"/>
      <c r="F30" s="123" t="s">
        <v>25</v>
      </c>
      <c r="G30" s="123"/>
      <c r="H30" s="31"/>
    </row>
    <row r="31" spans="1:8" x14ac:dyDescent="0.25">
      <c r="A31" s="31"/>
      <c r="B31" s="31"/>
      <c r="C31" s="31"/>
      <c r="D31" s="31"/>
      <c r="E31" s="31"/>
      <c r="F31" s="31"/>
      <c r="G31" s="31"/>
      <c r="H31" s="31"/>
    </row>
    <row r="32" spans="1:8" x14ac:dyDescent="0.25">
      <c r="A32" s="31"/>
      <c r="C32" s="31"/>
      <c r="D32" s="31"/>
      <c r="E32" s="31"/>
      <c r="F32" s="36" t="s">
        <v>26</v>
      </c>
      <c r="G32" s="36" t="s">
        <v>27</v>
      </c>
      <c r="H32" s="31"/>
    </row>
    <row r="33" spans="1:8" x14ac:dyDescent="0.25">
      <c r="A33" s="31"/>
      <c r="B33" s="39" t="s">
        <v>28</v>
      </c>
      <c r="C33" s="39" t="s">
        <v>27</v>
      </c>
      <c r="D33" s="31"/>
      <c r="E33" s="31"/>
      <c r="F33" s="31"/>
      <c r="G33" s="31"/>
      <c r="H33" s="31"/>
    </row>
    <row r="34" spans="1:8" x14ac:dyDescent="0.25">
      <c r="A34" s="31"/>
      <c r="B34" s="37" t="s">
        <v>71</v>
      </c>
      <c r="C34" s="37" t="s">
        <v>61</v>
      </c>
      <c r="D34" s="31"/>
      <c r="E34" s="31"/>
      <c r="F34" s="38" t="s">
        <v>63</v>
      </c>
      <c r="G34" s="38" t="s">
        <v>62</v>
      </c>
      <c r="H34" s="31"/>
    </row>
    <row r="35" spans="1:8" x14ac:dyDescent="0.25">
      <c r="A35" s="31"/>
      <c r="B35" s="31"/>
      <c r="C35" s="31"/>
      <c r="D35" s="31"/>
      <c r="E35" s="31"/>
      <c r="F35" s="38" t="s">
        <v>64</v>
      </c>
      <c r="G35" s="38"/>
      <c r="H35" s="31"/>
    </row>
    <row r="36" spans="1:8" x14ac:dyDescent="0.25">
      <c r="A36" s="31"/>
      <c r="B36" s="31"/>
      <c r="C36" s="31"/>
      <c r="D36" s="31"/>
      <c r="E36" s="31"/>
      <c r="F36" s="38" t="s">
        <v>65</v>
      </c>
      <c r="G36" s="38"/>
      <c r="H36" s="31"/>
    </row>
    <row r="37" spans="1:8" x14ac:dyDescent="0.25">
      <c r="A37" s="31"/>
      <c r="B37" s="31"/>
      <c r="C37" s="31"/>
      <c r="D37" s="31"/>
      <c r="E37" s="31"/>
      <c r="F37" s="31"/>
      <c r="G37" s="32" t="s">
        <v>31</v>
      </c>
      <c r="H37" s="31"/>
    </row>
    <row r="39" spans="1:8" x14ac:dyDescent="0.25">
      <c r="A39" s="31"/>
      <c r="B39" s="31"/>
      <c r="C39" s="31"/>
      <c r="D39" s="31"/>
      <c r="E39" s="31"/>
      <c r="F39" s="31"/>
      <c r="G39" s="31"/>
      <c r="H39" s="31"/>
    </row>
    <row r="40" spans="1:8" x14ac:dyDescent="0.25">
      <c r="A40" s="31"/>
      <c r="B40" s="31"/>
      <c r="C40" s="31"/>
      <c r="D40" s="31"/>
      <c r="E40" s="31"/>
      <c r="F40" s="123" t="s">
        <v>25</v>
      </c>
      <c r="G40" s="123"/>
      <c r="H40" s="31"/>
    </row>
    <row r="41" spans="1:8" x14ac:dyDescent="0.25">
      <c r="A41" s="31"/>
      <c r="B41" s="31"/>
      <c r="C41" s="31"/>
      <c r="D41" s="31"/>
      <c r="E41" s="31"/>
      <c r="F41" s="31"/>
      <c r="G41" s="31"/>
      <c r="H41" s="31"/>
    </row>
    <row r="42" spans="1:8" x14ac:dyDescent="0.25">
      <c r="A42" s="31"/>
      <c r="C42" s="31"/>
      <c r="D42" s="31"/>
      <c r="E42" s="31"/>
      <c r="F42" s="36" t="s">
        <v>26</v>
      </c>
      <c r="G42" s="36" t="s">
        <v>27</v>
      </c>
      <c r="H42" s="31"/>
    </row>
    <row r="43" spans="1:8" x14ac:dyDescent="0.25">
      <c r="A43" s="31"/>
      <c r="B43" s="39" t="s">
        <v>28</v>
      </c>
      <c r="C43" s="39" t="s">
        <v>27</v>
      </c>
      <c r="D43" s="31"/>
      <c r="E43" s="31"/>
      <c r="F43" s="31"/>
      <c r="G43" s="31"/>
      <c r="H43" s="31"/>
    </row>
    <row r="44" spans="1:8" x14ac:dyDescent="0.25">
      <c r="A44" s="31"/>
      <c r="B44" s="37" t="s">
        <v>72</v>
      </c>
      <c r="C44" s="60" t="s">
        <v>68</v>
      </c>
      <c r="D44" s="31"/>
      <c r="E44" s="31"/>
      <c r="F44" s="38" t="s">
        <v>121</v>
      </c>
      <c r="G44" s="38" t="s">
        <v>69</v>
      </c>
      <c r="H44" s="31"/>
    </row>
    <row r="45" spans="1:8" x14ac:dyDescent="0.25">
      <c r="A45" s="31"/>
      <c r="B45" s="31"/>
      <c r="C45" s="31"/>
      <c r="D45" s="31"/>
      <c r="E45" s="31"/>
      <c r="F45" s="38" t="s">
        <v>122</v>
      </c>
      <c r="G45" s="38"/>
      <c r="H45" s="31"/>
    </row>
    <row r="46" spans="1:8" x14ac:dyDescent="0.25">
      <c r="A46" s="31"/>
      <c r="B46" s="31"/>
      <c r="C46" s="31"/>
      <c r="D46" s="31"/>
      <c r="E46" s="31"/>
      <c r="F46" s="38" t="s">
        <v>123</v>
      </c>
      <c r="G46" s="38" t="s">
        <v>70</v>
      </c>
      <c r="H46" s="31"/>
    </row>
    <row r="47" spans="1:8" x14ac:dyDescent="0.25">
      <c r="A47" s="31"/>
      <c r="B47" s="31"/>
      <c r="C47" s="31"/>
      <c r="D47" s="31"/>
      <c r="E47" s="31"/>
      <c r="F47" s="31"/>
      <c r="G47" s="32" t="s">
        <v>31</v>
      </c>
      <c r="H47" s="31"/>
    </row>
    <row r="49" spans="2:7" x14ac:dyDescent="0.25">
      <c r="B49" s="31"/>
      <c r="C49" s="31"/>
      <c r="D49" s="31"/>
      <c r="E49" s="31"/>
      <c r="F49" s="123" t="s">
        <v>25</v>
      </c>
      <c r="G49" s="123"/>
    </row>
    <row r="50" spans="2:7" x14ac:dyDescent="0.25">
      <c r="B50" s="31"/>
      <c r="C50" s="31"/>
      <c r="D50" s="31"/>
      <c r="E50" s="31"/>
      <c r="F50" s="31"/>
      <c r="G50" s="31"/>
    </row>
    <row r="51" spans="2:7" x14ac:dyDescent="0.25">
      <c r="B51" s="31"/>
      <c r="C51" s="31"/>
      <c r="D51" s="31"/>
      <c r="E51" s="31"/>
      <c r="F51" s="36" t="s">
        <v>26</v>
      </c>
      <c r="G51" s="36" t="s">
        <v>27</v>
      </c>
    </row>
    <row r="52" spans="2:7" x14ac:dyDescent="0.25">
      <c r="B52" s="39" t="s">
        <v>28</v>
      </c>
      <c r="C52" s="39" t="s">
        <v>27</v>
      </c>
      <c r="D52" s="31"/>
      <c r="E52" s="31"/>
      <c r="F52" s="46"/>
      <c r="G52" s="46"/>
    </row>
    <row r="53" spans="2:7" x14ac:dyDescent="0.25">
      <c r="B53" s="37" t="s">
        <v>42</v>
      </c>
      <c r="C53" s="100" t="s">
        <v>43</v>
      </c>
      <c r="D53" s="31"/>
      <c r="E53" s="31"/>
      <c r="F53" s="38" t="s">
        <v>40</v>
      </c>
      <c r="G53" s="63" t="s">
        <v>45</v>
      </c>
    </row>
    <row r="54" spans="2:7" x14ac:dyDescent="0.25">
      <c r="B54" s="31"/>
      <c r="C54" s="31"/>
      <c r="D54" s="31"/>
      <c r="E54" s="31"/>
      <c r="F54" s="38" t="s">
        <v>41</v>
      </c>
      <c r="G54" s="63" t="s">
        <v>46</v>
      </c>
    </row>
    <row r="55" spans="2:7" x14ac:dyDescent="0.25">
      <c r="B55" s="31"/>
      <c r="C55" s="31"/>
      <c r="D55" s="31"/>
      <c r="E55" s="31"/>
      <c r="F55" s="38" t="s">
        <v>44</v>
      </c>
      <c r="G55" s="63" t="s">
        <v>47</v>
      </c>
    </row>
    <row r="56" spans="2:7" x14ac:dyDescent="0.25">
      <c r="B56" s="31"/>
      <c r="C56" s="31"/>
      <c r="D56" s="31"/>
      <c r="E56" s="31"/>
      <c r="F56" s="38" t="s">
        <v>50</v>
      </c>
      <c r="G56" s="63" t="s">
        <v>48</v>
      </c>
    </row>
    <row r="57" spans="2:7" x14ac:dyDescent="0.25">
      <c r="B57" s="31"/>
      <c r="C57" s="31"/>
      <c r="D57" s="31"/>
      <c r="E57" s="31"/>
      <c r="F57" s="38" t="s">
        <v>51</v>
      </c>
      <c r="G57" s="63" t="s">
        <v>49</v>
      </c>
    </row>
    <row r="60" spans="2:7" x14ac:dyDescent="0.25">
      <c r="B60" s="31"/>
      <c r="C60" s="31"/>
      <c r="D60" s="31"/>
      <c r="E60" s="31"/>
      <c r="F60" s="123" t="s">
        <v>25</v>
      </c>
      <c r="G60" s="123"/>
    </row>
    <row r="61" spans="2:7" x14ac:dyDescent="0.25">
      <c r="B61" s="31"/>
      <c r="C61" s="31"/>
      <c r="D61" s="31"/>
      <c r="E61" s="31"/>
      <c r="F61" s="31"/>
      <c r="G61" s="31"/>
    </row>
    <row r="62" spans="2:7" x14ac:dyDescent="0.25">
      <c r="B62" s="31"/>
      <c r="C62" s="31"/>
      <c r="D62" s="31"/>
      <c r="E62" s="31"/>
      <c r="F62" s="36" t="s">
        <v>26</v>
      </c>
      <c r="G62" s="36" t="s">
        <v>27</v>
      </c>
    </row>
    <row r="63" spans="2:7" x14ac:dyDescent="0.25">
      <c r="B63" s="39" t="s">
        <v>28</v>
      </c>
      <c r="C63" s="39" t="s">
        <v>27</v>
      </c>
      <c r="D63" s="31"/>
      <c r="E63" s="31"/>
      <c r="F63" s="46"/>
      <c r="G63" s="46"/>
    </row>
    <row r="64" spans="2:7" x14ac:dyDescent="0.25">
      <c r="B64" s="37" t="s">
        <v>42</v>
      </c>
      <c r="C64" s="100" t="s">
        <v>103</v>
      </c>
      <c r="D64" s="31"/>
      <c r="E64" s="31"/>
      <c r="F64" s="38" t="s">
        <v>40</v>
      </c>
      <c r="G64" s="63" t="s">
        <v>108</v>
      </c>
    </row>
    <row r="65" spans="2:7" x14ac:dyDescent="0.25">
      <c r="B65" s="31"/>
      <c r="C65" s="31"/>
      <c r="D65" s="31"/>
      <c r="E65" s="31"/>
      <c r="F65" s="38" t="s">
        <v>41</v>
      </c>
      <c r="G65" s="63" t="s">
        <v>109</v>
      </c>
    </row>
    <row r="66" spans="2:7" x14ac:dyDescent="0.25">
      <c r="B66" s="31"/>
      <c r="C66" s="31"/>
      <c r="D66" s="31"/>
      <c r="E66" s="31"/>
      <c r="F66" s="38" t="s">
        <v>44</v>
      </c>
      <c r="G66" s="63" t="s">
        <v>110</v>
      </c>
    </row>
    <row r="67" spans="2:7" x14ac:dyDescent="0.25">
      <c r="B67" s="31"/>
      <c r="C67" s="31"/>
      <c r="D67" s="31"/>
      <c r="E67" s="31"/>
      <c r="F67" s="38" t="s">
        <v>50</v>
      </c>
      <c r="G67" s="63" t="s">
        <v>107</v>
      </c>
    </row>
    <row r="68" spans="2:7" x14ac:dyDescent="0.25">
      <c r="B68" s="31"/>
      <c r="C68" s="31"/>
      <c r="D68" s="31"/>
      <c r="E68" s="31"/>
      <c r="F68" s="38" t="s">
        <v>51</v>
      </c>
      <c r="G68" s="63" t="s">
        <v>111</v>
      </c>
    </row>
    <row r="69" spans="2:7" x14ac:dyDescent="0.25">
      <c r="F69" s="38" t="s">
        <v>104</v>
      </c>
      <c r="G69" s="63" t="s">
        <v>112</v>
      </c>
    </row>
    <row r="70" spans="2:7" x14ac:dyDescent="0.25">
      <c r="F70" s="38" t="s">
        <v>114</v>
      </c>
      <c r="G70" s="63" t="s">
        <v>113</v>
      </c>
    </row>
  </sheetData>
  <mergeCells count="6">
    <mergeCell ref="F60:G60"/>
    <mergeCell ref="F49:G49"/>
    <mergeCell ref="F3:G3"/>
    <mergeCell ref="F16:G16"/>
    <mergeCell ref="F30:G30"/>
    <mergeCell ref="F40:G4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showGridLines="0" topLeftCell="A28" zoomScaleNormal="100" workbookViewId="0">
      <selection activeCell="C2" sqref="C2:D4"/>
    </sheetView>
  </sheetViews>
  <sheetFormatPr baseColWidth="10" defaultRowHeight="15" x14ac:dyDescent="0.25"/>
  <cols>
    <col min="3" max="3" width="26" bestFit="1" customWidth="1"/>
    <col min="7" max="7" width="30.140625" bestFit="1" customWidth="1"/>
    <col min="10" max="10" width="13.140625" bestFit="1" customWidth="1"/>
  </cols>
  <sheetData>
    <row r="2" spans="3:11" x14ac:dyDescent="0.25">
      <c r="C2" s="35" t="s">
        <v>15</v>
      </c>
      <c r="D2" s="7">
        <v>20</v>
      </c>
    </row>
    <row r="3" spans="3:11" x14ac:dyDescent="0.25">
      <c r="C3" s="35" t="s">
        <v>16</v>
      </c>
      <c r="D3" s="7">
        <v>12</v>
      </c>
    </row>
    <row r="4" spans="3:11" x14ac:dyDescent="0.25">
      <c r="C4" s="35" t="s">
        <v>89</v>
      </c>
      <c r="D4" s="7">
        <v>200000</v>
      </c>
    </row>
    <row r="7" spans="3:11" x14ac:dyDescent="0.25">
      <c r="G7" s="10" t="s">
        <v>17</v>
      </c>
    </row>
    <row r="8" spans="3:11" x14ac:dyDescent="0.25">
      <c r="C8" s="10" t="s">
        <v>12</v>
      </c>
    </row>
    <row r="9" spans="3:11" x14ac:dyDescent="0.25">
      <c r="C9" t="s">
        <v>0</v>
      </c>
      <c r="D9" s="3">
        <f>D2</f>
        <v>20</v>
      </c>
      <c r="G9" s="40" t="s">
        <v>18</v>
      </c>
      <c r="H9" s="54" t="e">
        <f>D21*D2</f>
        <v>#DIV/0!</v>
      </c>
      <c r="I9" s="64"/>
      <c r="J9" s="65"/>
      <c r="K9" s="46"/>
    </row>
    <row r="10" spans="3:11" x14ac:dyDescent="0.25">
      <c r="C10" t="s">
        <v>19</v>
      </c>
      <c r="D10" s="11">
        <f>D3</f>
        <v>12</v>
      </c>
      <c r="G10" s="46" t="s">
        <v>115</v>
      </c>
      <c r="H10" s="67" t="e">
        <f>D21*D3</f>
        <v>#DIV/0!</v>
      </c>
      <c r="I10" s="66" t="e">
        <f>H10/H9</f>
        <v>#DIV/0!</v>
      </c>
      <c r="J10" s="95"/>
      <c r="K10" s="46"/>
    </row>
    <row r="11" spans="3:11" x14ac:dyDescent="0.25">
      <c r="C11" s="43" t="s">
        <v>12</v>
      </c>
      <c r="D11" s="48">
        <f>D9-D10</f>
        <v>8</v>
      </c>
      <c r="G11" s="88" t="s">
        <v>17</v>
      </c>
      <c r="H11" s="89" t="e">
        <f>H9-H10</f>
        <v>#DIV/0!</v>
      </c>
      <c r="I11" s="97" t="e">
        <f>H11/H9</f>
        <v>#DIV/0!</v>
      </c>
      <c r="J11" s="65"/>
      <c r="K11" s="46"/>
    </row>
    <row r="12" spans="3:11" x14ac:dyDescent="0.25">
      <c r="G12" s="46" t="s">
        <v>2</v>
      </c>
      <c r="H12" s="67">
        <f>D4</f>
        <v>200000</v>
      </c>
      <c r="I12" s="64"/>
      <c r="J12" s="65"/>
      <c r="K12" s="46"/>
    </row>
    <row r="13" spans="3:11" x14ac:dyDescent="0.25">
      <c r="G13" s="94" t="s">
        <v>20</v>
      </c>
      <c r="H13" s="90">
        <v>0</v>
      </c>
      <c r="I13" s="91"/>
      <c r="J13" s="92"/>
      <c r="K13" s="93"/>
    </row>
    <row r="14" spans="3:11" x14ac:dyDescent="0.25">
      <c r="H14" s="2"/>
      <c r="I14" s="64"/>
      <c r="J14" s="64"/>
      <c r="K14" s="46"/>
    </row>
    <row r="15" spans="3:11" x14ac:dyDescent="0.25">
      <c r="H15" s="2"/>
    </row>
    <row r="16" spans="3:11" x14ac:dyDescent="0.25">
      <c r="C16" s="75" t="s">
        <v>21</v>
      </c>
      <c r="D16" s="40"/>
      <c r="E16" s="40"/>
      <c r="G16" s="13" t="s">
        <v>22</v>
      </c>
    </row>
    <row r="17" spans="2:8" x14ac:dyDescent="0.25">
      <c r="C17" s="76"/>
      <c r="D17" s="77"/>
      <c r="E17" s="78"/>
      <c r="G17" s="14"/>
      <c r="H17" s="16"/>
    </row>
    <row r="18" spans="2:8" x14ac:dyDescent="0.25">
      <c r="C18" s="79" t="s">
        <v>8</v>
      </c>
      <c r="D18" s="103"/>
      <c r="E18" s="102"/>
      <c r="G18" s="19"/>
      <c r="H18" s="18"/>
    </row>
    <row r="19" spans="2:8" x14ac:dyDescent="0.25">
      <c r="C19" s="81" t="s">
        <v>12</v>
      </c>
      <c r="D19" s="103"/>
      <c r="E19" s="102"/>
      <c r="G19" s="17" t="s">
        <v>2</v>
      </c>
      <c r="H19" s="20">
        <f>D4</f>
        <v>200000</v>
      </c>
    </row>
    <row r="20" spans="2:8" x14ac:dyDescent="0.25">
      <c r="C20" s="82"/>
      <c r="D20" s="83"/>
      <c r="E20" s="80"/>
      <c r="G20" s="22" t="s">
        <v>23</v>
      </c>
      <c r="H20" s="23">
        <f>D11/D2</f>
        <v>0.4</v>
      </c>
    </row>
    <row r="21" spans="2:8" x14ac:dyDescent="0.25">
      <c r="C21" s="84" t="s">
        <v>21</v>
      </c>
      <c r="D21" s="85" t="e">
        <f>D18/D19</f>
        <v>#DIV/0!</v>
      </c>
      <c r="E21" s="86" t="s">
        <v>116</v>
      </c>
      <c r="G21" s="61" t="s">
        <v>149</v>
      </c>
      <c r="H21" s="87">
        <f>H19/H20</f>
        <v>500000</v>
      </c>
    </row>
    <row r="23" spans="2:8" ht="15.75" thickBot="1" x14ac:dyDescent="0.3"/>
    <row r="24" spans="2:8" ht="15.75" thickBot="1" x14ac:dyDescent="0.3">
      <c r="B24" s="14"/>
      <c r="C24" s="15"/>
      <c r="D24" s="15"/>
      <c r="E24" s="16"/>
      <c r="G24" s="96" t="s">
        <v>151</v>
      </c>
    </row>
    <row r="25" spans="2:8" x14ac:dyDescent="0.25">
      <c r="B25" s="124" t="s">
        <v>24</v>
      </c>
      <c r="C25" s="27" t="s">
        <v>17</v>
      </c>
      <c r="D25" s="104"/>
      <c r="E25" s="18"/>
      <c r="G25" s="1" t="s">
        <v>117</v>
      </c>
      <c r="H25" s="3"/>
    </row>
    <row r="26" spans="2:8" x14ac:dyDescent="0.25">
      <c r="B26" s="124"/>
      <c r="C26" s="28" t="s">
        <v>18</v>
      </c>
      <c r="D26" s="104"/>
      <c r="E26" s="18"/>
      <c r="G26" s="4" t="s">
        <v>12</v>
      </c>
      <c r="H26" s="3"/>
    </row>
    <row r="27" spans="2:8" x14ac:dyDescent="0.25">
      <c r="B27" s="19"/>
      <c r="C27" s="21"/>
      <c r="D27" s="21"/>
      <c r="E27" s="18"/>
    </row>
    <row r="28" spans="2:8" x14ac:dyDescent="0.25">
      <c r="B28" s="19"/>
      <c r="C28" s="21"/>
      <c r="D28" s="21"/>
      <c r="E28" s="18"/>
      <c r="G28" s="3"/>
    </row>
    <row r="29" spans="2:8" x14ac:dyDescent="0.25">
      <c r="B29" s="5" t="s">
        <v>24</v>
      </c>
      <c r="C29" s="50" t="e">
        <f>D25/D26</f>
        <v>#DIV/0!</v>
      </c>
      <c r="D29" s="21"/>
      <c r="E29" s="18"/>
      <c r="G29" s="11"/>
    </row>
    <row r="30" spans="2:8" x14ac:dyDescent="0.25">
      <c r="B30" s="24"/>
      <c r="C30" s="29"/>
      <c r="D30" s="1"/>
      <c r="E30" s="25"/>
      <c r="G30" s="3"/>
    </row>
    <row r="31" spans="2:8" x14ac:dyDescent="0.25">
      <c r="B31" s="21"/>
      <c r="C31" s="30"/>
      <c r="D31" s="21"/>
      <c r="E31" s="21"/>
    </row>
    <row r="32" spans="2:8" x14ac:dyDescent="0.25">
      <c r="B32" s="21"/>
      <c r="C32" s="30"/>
      <c r="D32" s="21"/>
      <c r="E32" s="21"/>
      <c r="G32" s="34">
        <f>G30/D11</f>
        <v>0</v>
      </c>
    </row>
    <row r="33" spans="2:5" x14ac:dyDescent="0.25">
      <c r="B33" s="14"/>
      <c r="C33" s="15"/>
      <c r="D33" s="15"/>
      <c r="E33" s="16"/>
    </row>
    <row r="34" spans="2:5" x14ac:dyDescent="0.25">
      <c r="B34" s="124" t="s">
        <v>24</v>
      </c>
      <c r="C34" s="27" t="s">
        <v>12</v>
      </c>
      <c r="D34" s="104"/>
      <c r="E34" s="18"/>
    </row>
    <row r="35" spans="2:5" x14ac:dyDescent="0.25">
      <c r="B35" s="124"/>
      <c r="C35" s="28" t="s">
        <v>0</v>
      </c>
      <c r="D35" s="104"/>
      <c r="E35" s="18"/>
    </row>
    <row r="36" spans="2:5" x14ac:dyDescent="0.25">
      <c r="B36" s="19"/>
      <c r="C36" s="21"/>
      <c r="D36" s="21"/>
      <c r="E36" s="18"/>
    </row>
    <row r="37" spans="2:5" x14ac:dyDescent="0.25">
      <c r="B37" s="19"/>
      <c r="C37" s="21"/>
      <c r="D37" s="21"/>
      <c r="E37" s="18"/>
    </row>
    <row r="38" spans="2:5" x14ac:dyDescent="0.25">
      <c r="B38" s="5" t="s">
        <v>24</v>
      </c>
      <c r="C38" s="50" t="e">
        <f>D34/D35</f>
        <v>#DIV/0!</v>
      </c>
      <c r="D38" s="21"/>
      <c r="E38" s="18"/>
    </row>
    <row r="39" spans="2:5" x14ac:dyDescent="0.25">
      <c r="B39" s="19"/>
      <c r="C39" s="21"/>
      <c r="D39" s="21"/>
      <c r="E39" s="18"/>
    </row>
    <row r="40" spans="2:5" x14ac:dyDescent="0.25">
      <c r="B40" s="24"/>
      <c r="C40" s="1"/>
      <c r="D40" s="1"/>
      <c r="E40" s="25"/>
    </row>
  </sheetData>
  <mergeCells count="2">
    <mergeCell ref="B25:B26"/>
    <mergeCell ref="B34:B3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27"/>
  <sheetViews>
    <sheetView showGridLines="0" topLeftCell="B4" zoomScale="80" zoomScaleNormal="80" workbookViewId="0">
      <selection activeCell="I22" sqref="I22"/>
    </sheetView>
  </sheetViews>
  <sheetFormatPr baseColWidth="10" defaultRowHeight="15" x14ac:dyDescent="0.25"/>
  <cols>
    <col min="4" max="4" width="35.85546875" bestFit="1" customWidth="1"/>
    <col min="5" max="5" width="27.42578125" customWidth="1"/>
    <col min="6" max="6" width="22.42578125" bestFit="1" customWidth="1"/>
    <col min="7" max="7" width="14.140625" customWidth="1"/>
    <col min="8" max="8" width="15.140625" customWidth="1"/>
    <col min="9" max="9" width="16.7109375" customWidth="1"/>
    <col min="13" max="13" width="28.7109375" bestFit="1" customWidth="1"/>
    <col min="14" max="14" width="11.42578125" style="2"/>
  </cols>
  <sheetData>
    <row r="1" spans="4:15" x14ac:dyDescent="0.25">
      <c r="M1" t="s">
        <v>9</v>
      </c>
    </row>
    <row r="2" spans="4:15" x14ac:dyDescent="0.25">
      <c r="E2" s="9"/>
      <c r="H2" s="4" t="s">
        <v>13</v>
      </c>
    </row>
    <row r="3" spans="4:15" x14ac:dyDescent="0.25">
      <c r="E3" s="51" t="s">
        <v>73</v>
      </c>
      <c r="G3" s="52" t="s">
        <v>74</v>
      </c>
      <c r="H3" s="52" t="s">
        <v>78</v>
      </c>
      <c r="I3" s="52" t="s">
        <v>75</v>
      </c>
      <c r="M3" s="35" t="s">
        <v>10</v>
      </c>
      <c r="N3" s="7" t="e">
        <f>I7/H7</f>
        <v>#DIV/0!</v>
      </c>
    </row>
    <row r="4" spans="4:15" x14ac:dyDescent="0.25">
      <c r="G4" s="8">
        <v>10000</v>
      </c>
      <c r="H4" s="33">
        <v>15</v>
      </c>
      <c r="I4" s="8">
        <f>G4*H4</f>
        <v>150000</v>
      </c>
    </row>
    <row r="5" spans="4:15" x14ac:dyDescent="0.25">
      <c r="G5" s="8">
        <v>25000</v>
      </c>
      <c r="H5" s="33">
        <v>8</v>
      </c>
      <c r="I5" s="8">
        <f>G5*H5</f>
        <v>200000</v>
      </c>
      <c r="M5" s="35" t="s">
        <v>11</v>
      </c>
      <c r="N5" s="7" t="e">
        <f>H13/H7</f>
        <v>#DIV/0!</v>
      </c>
    </row>
    <row r="6" spans="4:15" x14ac:dyDescent="0.25">
      <c r="G6" s="8">
        <v>30000</v>
      </c>
      <c r="H6" s="33">
        <v>4</v>
      </c>
      <c r="I6" s="8">
        <f>G6*H6</f>
        <v>120000</v>
      </c>
    </row>
    <row r="7" spans="4:15" x14ac:dyDescent="0.25">
      <c r="H7" s="34"/>
      <c r="I7" s="53"/>
      <c r="J7" s="40" t="s">
        <v>1</v>
      </c>
      <c r="M7" s="10" t="s">
        <v>12</v>
      </c>
      <c r="N7" s="58" t="e">
        <f>N3-N5</f>
        <v>#DIV/0!</v>
      </c>
    </row>
    <row r="9" spans="4:15" x14ac:dyDescent="0.25">
      <c r="O9" s="2"/>
    </row>
    <row r="10" spans="4:15" x14ac:dyDescent="0.25">
      <c r="D10" s="43" t="s">
        <v>14</v>
      </c>
      <c r="F10" t="s">
        <v>3</v>
      </c>
      <c r="G10" s="7">
        <v>6000</v>
      </c>
      <c r="H10" s="7">
        <f>H4*G10</f>
        <v>90000</v>
      </c>
      <c r="M10" s="35" t="s">
        <v>38</v>
      </c>
      <c r="N10" s="7" t="e">
        <f>G17/N7</f>
        <v>#DIV/0!</v>
      </c>
    </row>
    <row r="11" spans="4:15" x14ac:dyDescent="0.25">
      <c r="F11" t="s">
        <v>76</v>
      </c>
      <c r="G11" s="7">
        <v>4000</v>
      </c>
      <c r="H11" s="7">
        <f>H5*G11</f>
        <v>32000</v>
      </c>
    </row>
    <row r="12" spans="4:15" x14ac:dyDescent="0.25">
      <c r="F12" t="s">
        <v>77</v>
      </c>
      <c r="G12" s="7">
        <v>18000</v>
      </c>
      <c r="H12" s="7">
        <f>H6*G12</f>
        <v>72000</v>
      </c>
    </row>
    <row r="13" spans="4:15" x14ac:dyDescent="0.25">
      <c r="D13" t="s">
        <v>39</v>
      </c>
      <c r="G13" t="s">
        <v>118</v>
      </c>
      <c r="H13" s="54"/>
      <c r="N13" s="101"/>
    </row>
    <row r="17" spans="4:7" x14ac:dyDescent="0.25">
      <c r="D17" s="57" t="s">
        <v>2</v>
      </c>
      <c r="G17" s="56">
        <v>75000</v>
      </c>
    </row>
    <row r="19" spans="4:7" x14ac:dyDescent="0.25">
      <c r="E19" s="55" t="s">
        <v>79</v>
      </c>
      <c r="F19" s="7">
        <v>25000</v>
      </c>
    </row>
    <row r="20" spans="4:7" x14ac:dyDescent="0.25">
      <c r="E20" s="55" t="s">
        <v>4</v>
      </c>
      <c r="F20" s="7">
        <v>20000</v>
      </c>
    </row>
    <row r="21" spans="4:7" x14ac:dyDescent="0.25">
      <c r="E21" s="55" t="s">
        <v>80</v>
      </c>
      <c r="F21" s="7">
        <v>30000</v>
      </c>
    </row>
    <row r="23" spans="4:7" x14ac:dyDescent="0.25">
      <c r="D23" s="35" t="s">
        <v>5</v>
      </c>
      <c r="F23" s="2">
        <f>I7</f>
        <v>0</v>
      </c>
    </row>
    <row r="24" spans="4:7" x14ac:dyDescent="0.25">
      <c r="D24" s="35" t="s">
        <v>6</v>
      </c>
      <c r="F24" s="6">
        <f>H13</f>
        <v>0</v>
      </c>
    </row>
    <row r="25" spans="4:7" x14ac:dyDescent="0.25">
      <c r="D25" s="35" t="s">
        <v>7</v>
      </c>
      <c r="F25" s="2">
        <f>F23-F24</f>
        <v>0</v>
      </c>
      <c r="G25" s="49" t="e">
        <f>F25/F23</f>
        <v>#DIV/0!</v>
      </c>
    </row>
    <row r="26" spans="4:7" x14ac:dyDescent="0.25">
      <c r="D26" s="35" t="s">
        <v>2</v>
      </c>
      <c r="F26" s="6">
        <f>G17</f>
        <v>75000</v>
      </c>
    </row>
    <row r="27" spans="4:7" x14ac:dyDescent="0.25">
      <c r="D27" s="10" t="s">
        <v>119</v>
      </c>
      <c r="F27" s="12">
        <f>F25-F26</f>
        <v>-75000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showRowColHeaders="0" workbookViewId="0">
      <selection activeCell="G15" sqref="G15"/>
    </sheetView>
  </sheetViews>
  <sheetFormatPr baseColWidth="10" defaultRowHeight="15" x14ac:dyDescent="0.25"/>
  <cols>
    <col min="1" max="1" width="20.140625" customWidth="1"/>
    <col min="2" max="2" width="74.42578125" bestFit="1" customWidth="1"/>
    <col min="3" max="3" width="12.5703125" bestFit="1" customWidth="1"/>
    <col min="4" max="4" width="14.42578125" bestFit="1" customWidth="1"/>
  </cols>
  <sheetData>
    <row r="1" spans="2:4" ht="15.75" thickBot="1" x14ac:dyDescent="0.3"/>
    <row r="2" spans="2:4" ht="15.75" thickBot="1" x14ac:dyDescent="0.3">
      <c r="B2" s="68" t="s">
        <v>139</v>
      </c>
    </row>
    <row r="4" spans="2:4" x14ac:dyDescent="0.25">
      <c r="B4" s="9" t="s">
        <v>83</v>
      </c>
      <c r="C4" s="26" t="s">
        <v>85</v>
      </c>
      <c r="D4" s="26" t="s">
        <v>86</v>
      </c>
    </row>
    <row r="6" spans="2:4" x14ac:dyDescent="0.25">
      <c r="B6" s="35" t="s">
        <v>84</v>
      </c>
      <c r="C6" s="35">
        <f>5*52</f>
        <v>260</v>
      </c>
      <c r="D6" s="35" t="s">
        <v>87</v>
      </c>
    </row>
    <row r="7" spans="2:4" x14ac:dyDescent="0.25">
      <c r="B7" s="35" t="s">
        <v>88</v>
      </c>
      <c r="C7" s="45">
        <v>120000</v>
      </c>
      <c r="D7" s="35" t="s">
        <v>81</v>
      </c>
    </row>
    <row r="9" spans="2:4" x14ac:dyDescent="0.25">
      <c r="B9" s="43" t="s">
        <v>89</v>
      </c>
    </row>
    <row r="11" spans="2:4" x14ac:dyDescent="0.25">
      <c r="B11" s="35" t="s">
        <v>124</v>
      </c>
      <c r="C11" s="41">
        <v>14000</v>
      </c>
      <c r="D11" s="35" t="s">
        <v>90</v>
      </c>
    </row>
    <row r="12" spans="2:4" x14ac:dyDescent="0.25">
      <c r="B12" s="35" t="s">
        <v>105</v>
      </c>
      <c r="C12" s="44">
        <f>C11/C6</f>
        <v>53.846153846153847</v>
      </c>
      <c r="D12" s="35" t="s">
        <v>91</v>
      </c>
    </row>
    <row r="13" spans="2:4" x14ac:dyDescent="0.25">
      <c r="B13" s="35" t="s">
        <v>106</v>
      </c>
      <c r="C13" s="98">
        <f>C11/C7</f>
        <v>0.11666666666666667</v>
      </c>
      <c r="D13" s="60" t="s">
        <v>82</v>
      </c>
    </row>
    <row r="16" spans="2:4" x14ac:dyDescent="0.25">
      <c r="B16" s="40" t="s">
        <v>92</v>
      </c>
    </row>
    <row r="17" spans="1:6" x14ac:dyDescent="0.25">
      <c r="A17" t="s">
        <v>125</v>
      </c>
    </row>
    <row r="18" spans="1:6" x14ac:dyDescent="0.25">
      <c r="B18" s="37" t="s">
        <v>93</v>
      </c>
      <c r="C18" s="42">
        <v>0.31</v>
      </c>
      <c r="D18" s="35" t="s">
        <v>82</v>
      </c>
      <c r="F18" s="9" t="s">
        <v>138</v>
      </c>
    </row>
    <row r="19" spans="1:6" x14ac:dyDescent="0.25">
      <c r="B19" s="37" t="s">
        <v>126</v>
      </c>
      <c r="C19" s="42">
        <v>7.0000000000000007E-2</v>
      </c>
      <c r="D19" s="35" t="s">
        <v>82</v>
      </c>
    </row>
    <row r="20" spans="1:6" x14ac:dyDescent="0.25">
      <c r="B20" s="37" t="s">
        <v>94</v>
      </c>
      <c r="C20" s="42">
        <v>0.01</v>
      </c>
      <c r="D20" s="35" t="s">
        <v>82</v>
      </c>
    </row>
    <row r="21" spans="1:6" x14ac:dyDescent="0.25">
      <c r="B21" s="37" t="s">
        <v>95</v>
      </c>
      <c r="C21" s="42">
        <v>1.6E-2</v>
      </c>
      <c r="D21" s="35" t="s">
        <v>82</v>
      </c>
    </row>
    <row r="22" spans="1:6" x14ac:dyDescent="0.25">
      <c r="B22" s="37" t="s">
        <v>3</v>
      </c>
      <c r="C22" s="42">
        <v>0.08</v>
      </c>
      <c r="D22" s="35" t="s">
        <v>82</v>
      </c>
    </row>
    <row r="23" spans="1:6" x14ac:dyDescent="0.25">
      <c r="B23" s="37" t="s">
        <v>96</v>
      </c>
      <c r="C23" s="42">
        <v>4.4999999999999998E-2</v>
      </c>
      <c r="D23" s="35" t="s">
        <v>82</v>
      </c>
    </row>
    <row r="24" spans="1:6" x14ac:dyDescent="0.25">
      <c r="B24" s="47" t="s">
        <v>97</v>
      </c>
      <c r="C24" s="99">
        <f>SUM(C18:C23)</f>
        <v>0.53100000000000003</v>
      </c>
      <c r="D24" s="47" t="s">
        <v>82</v>
      </c>
    </row>
    <row r="26" spans="1:6" x14ac:dyDescent="0.25">
      <c r="B26" s="40" t="s">
        <v>98</v>
      </c>
    </row>
    <row r="27" spans="1:6" x14ac:dyDescent="0.25">
      <c r="B27" s="35" t="s">
        <v>99</v>
      </c>
      <c r="C27" s="7">
        <v>3000</v>
      </c>
      <c r="D27" s="35" t="s">
        <v>100</v>
      </c>
    </row>
    <row r="28" spans="1:6" x14ac:dyDescent="0.25">
      <c r="B28" s="35" t="s">
        <v>120</v>
      </c>
      <c r="C28" s="44">
        <f>C27/C6</f>
        <v>11.538461538461538</v>
      </c>
      <c r="D28" s="35" t="s">
        <v>101</v>
      </c>
    </row>
    <row r="29" spans="1:6" x14ac:dyDescent="0.25">
      <c r="B29" s="60" t="s">
        <v>150</v>
      </c>
      <c r="C29" s="98">
        <f>C27/C7</f>
        <v>2.5000000000000001E-2</v>
      </c>
      <c r="D29" s="60" t="s">
        <v>82</v>
      </c>
    </row>
    <row r="31" spans="1:6" x14ac:dyDescent="0.25">
      <c r="B31" s="59" t="s">
        <v>102</v>
      </c>
      <c r="C31" s="3">
        <f>C13+C24+C29</f>
        <v>0.67266666666666675</v>
      </c>
      <c r="D31" t="s">
        <v>82</v>
      </c>
    </row>
    <row r="33" spans="2:6" x14ac:dyDescent="0.25">
      <c r="C33" s="69"/>
      <c r="D33" s="1" t="s">
        <v>81</v>
      </c>
    </row>
    <row r="34" spans="2:6" x14ac:dyDescent="0.25">
      <c r="C34" s="3"/>
      <c r="E34" s="3"/>
    </row>
    <row r="35" spans="2:6" x14ac:dyDescent="0.25">
      <c r="C35" s="11"/>
      <c r="D35" s="1"/>
    </row>
    <row r="36" spans="2:6" x14ac:dyDescent="0.25">
      <c r="C36" s="3"/>
    </row>
    <row r="37" spans="2:6" x14ac:dyDescent="0.25">
      <c r="C37" s="3"/>
      <c r="F37" s="9"/>
    </row>
    <row r="42" spans="2:6" x14ac:dyDescent="0.25">
      <c r="B42" s="9" t="s">
        <v>127</v>
      </c>
    </row>
    <row r="43" spans="2:6" x14ac:dyDescent="0.25">
      <c r="B43" s="71" t="s">
        <v>148</v>
      </c>
      <c r="C43" s="70" t="s">
        <v>129</v>
      </c>
      <c r="D43" s="70"/>
      <c r="E43" s="70"/>
      <c r="F43" s="70"/>
    </row>
    <row r="44" spans="2:6" x14ac:dyDescent="0.25">
      <c r="C44" s="70" t="s">
        <v>128</v>
      </c>
      <c r="D44" s="70"/>
      <c r="E44" s="70"/>
      <c r="F44" s="70"/>
    </row>
    <row r="45" spans="2:6" x14ac:dyDescent="0.25">
      <c r="C45" s="70" t="s">
        <v>130</v>
      </c>
      <c r="D45" s="70"/>
      <c r="E45" s="70"/>
      <c r="F45" s="70"/>
    </row>
    <row r="47" spans="2:6" x14ac:dyDescent="0.25">
      <c r="B47" s="37" t="s">
        <v>131</v>
      </c>
      <c r="C47" s="59" t="s">
        <v>132</v>
      </c>
      <c r="D47" s="59"/>
      <c r="E47" s="59"/>
      <c r="F47" s="59"/>
    </row>
    <row r="49" spans="2:8" x14ac:dyDescent="0.25">
      <c r="B49" s="72" t="s">
        <v>133</v>
      </c>
      <c r="C49" s="73" t="s">
        <v>134</v>
      </c>
      <c r="D49" s="73"/>
      <c r="E49" s="73"/>
      <c r="F49" s="73"/>
      <c r="G49" s="73"/>
      <c r="H49" s="73"/>
    </row>
    <row r="50" spans="2:8" x14ac:dyDescent="0.25">
      <c r="C50" s="73" t="s">
        <v>135</v>
      </c>
      <c r="D50" s="73"/>
      <c r="E50" s="73"/>
      <c r="F50" s="73"/>
      <c r="G50" s="73"/>
      <c r="H50" s="73"/>
    </row>
    <row r="52" spans="2:8" x14ac:dyDescent="0.25">
      <c r="B52" s="60" t="s">
        <v>136</v>
      </c>
      <c r="C52" s="40" t="s">
        <v>137</v>
      </c>
      <c r="D52" s="40"/>
      <c r="E52" s="40"/>
      <c r="F52" s="40"/>
      <c r="G52" s="40"/>
    </row>
    <row r="54" spans="2:8" ht="15.75" thickBot="1" x14ac:dyDescent="0.3"/>
    <row r="55" spans="2:8" ht="15.75" thickBot="1" x14ac:dyDescent="0.3">
      <c r="B55" s="68" t="s">
        <v>140</v>
      </c>
    </row>
    <row r="57" spans="2:8" x14ac:dyDescent="0.25">
      <c r="B57" t="s">
        <v>142</v>
      </c>
    </row>
    <row r="58" spans="2:8" x14ac:dyDescent="0.25">
      <c r="B58" t="s">
        <v>141</v>
      </c>
    </row>
    <row r="61" spans="2:8" x14ac:dyDescent="0.25">
      <c r="B61" s="74" t="s">
        <v>143</v>
      </c>
    </row>
    <row r="63" spans="2:8" x14ac:dyDescent="0.25">
      <c r="B63" s="35" t="s">
        <v>144</v>
      </c>
    </row>
    <row r="64" spans="2:8" x14ac:dyDescent="0.25">
      <c r="B64" s="35" t="s">
        <v>145</v>
      </c>
    </row>
    <row r="65" spans="2:2" x14ac:dyDescent="0.25">
      <c r="B65" s="35" t="s">
        <v>146</v>
      </c>
    </row>
    <row r="66" spans="2:2" x14ac:dyDescent="0.25">
      <c r="B66" s="35" t="s">
        <v>147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tabSelected="1" topLeftCell="A4" zoomScaleNormal="100" workbookViewId="0">
      <selection activeCell="D17" sqref="D17"/>
    </sheetView>
  </sheetViews>
  <sheetFormatPr baseColWidth="10" defaultRowHeight="15" x14ac:dyDescent="0.25"/>
  <cols>
    <col min="1" max="1" width="11.42578125" style="105"/>
    <col min="2" max="2" width="25.28515625" style="105" customWidth="1"/>
    <col min="3" max="3" width="67.28515625" style="105" customWidth="1"/>
    <col min="4" max="5" width="34.28515625" style="105" bestFit="1" customWidth="1"/>
    <col min="6" max="16384" width="11.42578125" style="105"/>
  </cols>
  <sheetData>
    <row r="1" spans="2:6" ht="15.75" thickBot="1" x14ac:dyDescent="0.3"/>
    <row r="2" spans="2:6" ht="15.75" thickBot="1" x14ac:dyDescent="0.3">
      <c r="B2" s="131" t="s">
        <v>152</v>
      </c>
      <c r="C2" s="132"/>
      <c r="D2" s="132"/>
      <c r="E2" s="133"/>
    </row>
    <row r="3" spans="2:6" ht="15" customHeight="1" x14ac:dyDescent="0.25">
      <c r="B3" s="134" t="s">
        <v>153</v>
      </c>
      <c r="C3" s="137" t="s">
        <v>154</v>
      </c>
      <c r="D3" s="140" t="s">
        <v>155</v>
      </c>
      <c r="E3" s="143" t="s">
        <v>156</v>
      </c>
    </row>
    <row r="4" spans="2:6" x14ac:dyDescent="0.25">
      <c r="B4" s="135"/>
      <c r="C4" s="138"/>
      <c r="D4" s="141"/>
      <c r="E4" s="144"/>
    </row>
    <row r="5" spans="2:6" ht="15.75" thickBot="1" x14ac:dyDescent="0.3">
      <c r="B5" s="136"/>
      <c r="C5" s="139"/>
      <c r="D5" s="142"/>
      <c r="E5" s="145"/>
    </row>
    <row r="6" spans="2:6" x14ac:dyDescent="0.25">
      <c r="B6" s="106"/>
      <c r="C6" s="107"/>
      <c r="D6" s="107"/>
      <c r="E6" s="107"/>
    </row>
    <row r="7" spans="2:6" ht="15.75" thickBot="1" x14ac:dyDescent="0.3">
      <c r="B7" s="106"/>
      <c r="C7" s="107"/>
      <c r="D7" s="107"/>
      <c r="E7" s="107"/>
    </row>
    <row r="8" spans="2:6" x14ac:dyDescent="0.25">
      <c r="B8" s="146" t="s">
        <v>157</v>
      </c>
      <c r="C8" s="108" t="s">
        <v>165</v>
      </c>
      <c r="D8" s="109">
        <v>0.1</v>
      </c>
      <c r="E8" s="110">
        <v>0.13</v>
      </c>
    </row>
    <row r="9" spans="2:6" ht="31.5" customHeight="1" thickBot="1" x14ac:dyDescent="0.3">
      <c r="B9" s="147"/>
      <c r="C9" s="111" t="s">
        <v>166</v>
      </c>
      <c r="D9" s="148">
        <v>120000</v>
      </c>
      <c r="E9" s="148">
        <v>100000</v>
      </c>
      <c r="F9" s="149"/>
    </row>
    <row r="10" spans="2:6" x14ac:dyDescent="0.25">
      <c r="B10" s="125" t="s">
        <v>158</v>
      </c>
      <c r="C10" s="112" t="s">
        <v>167</v>
      </c>
      <c r="D10" s="113">
        <v>0.08</v>
      </c>
      <c r="E10" s="114">
        <v>0.03</v>
      </c>
    </row>
    <row r="11" spans="2:6" ht="15.75" customHeight="1" thickBot="1" x14ac:dyDescent="0.3">
      <c r="B11" s="126"/>
      <c r="C11" s="150" t="s">
        <v>168</v>
      </c>
      <c r="D11" s="151" t="s">
        <v>159</v>
      </c>
      <c r="E11" s="152" t="s">
        <v>160</v>
      </c>
    </row>
    <row r="12" spans="2:6" ht="28.5" customHeight="1" x14ac:dyDescent="0.25">
      <c r="B12" s="127" t="s">
        <v>161</v>
      </c>
      <c r="C12" s="153" t="s">
        <v>169</v>
      </c>
      <c r="D12" s="154" t="s">
        <v>162</v>
      </c>
      <c r="E12" s="154" t="s">
        <v>163</v>
      </c>
    </row>
    <row r="13" spans="2:6" ht="29.25" thickBot="1" x14ac:dyDescent="0.3">
      <c r="B13" s="128"/>
      <c r="C13" s="155" t="s">
        <v>170</v>
      </c>
      <c r="D13" s="115" t="s">
        <v>171</v>
      </c>
      <c r="E13" s="116" t="s">
        <v>172</v>
      </c>
    </row>
    <row r="14" spans="2:6" x14ac:dyDescent="0.25">
      <c r="B14" s="129" t="s">
        <v>164</v>
      </c>
      <c r="C14" s="117" t="s">
        <v>173</v>
      </c>
      <c r="D14" s="118">
        <v>0.85</v>
      </c>
      <c r="E14" s="119">
        <v>0.7</v>
      </c>
    </row>
    <row r="15" spans="2:6" ht="15.75" thickBot="1" x14ac:dyDescent="0.3">
      <c r="B15" s="130"/>
      <c r="C15" s="120" t="s">
        <v>174</v>
      </c>
      <c r="D15" s="121">
        <v>50</v>
      </c>
      <c r="E15" s="122">
        <v>63</v>
      </c>
    </row>
  </sheetData>
  <mergeCells count="9">
    <mergeCell ref="B10:B11"/>
    <mergeCell ref="B12:B13"/>
    <mergeCell ref="B14:B15"/>
    <mergeCell ref="B2:E2"/>
    <mergeCell ref="B3:B5"/>
    <mergeCell ref="C3:C5"/>
    <mergeCell ref="D3:D5"/>
    <mergeCell ref="E3:E5"/>
    <mergeCell ref="B8:B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CC</vt:lpstr>
      <vt:lpstr>MC-PE</vt:lpstr>
      <vt:lpstr>Corrida autotransporte</vt:lpstr>
      <vt:lpstr>Costos de operaciòn</vt:lpstr>
      <vt:lpstr>BSC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cpana26@yahoo.com.mx</dc:creator>
  <cp:lastModifiedBy>cpana26@yahoo.com.mx</cp:lastModifiedBy>
  <dcterms:created xsi:type="dcterms:W3CDTF">2020-09-29T01:57:41Z</dcterms:created>
  <dcterms:modified xsi:type="dcterms:W3CDTF">2024-04-17T08:03:00Z</dcterms:modified>
</cp:coreProperties>
</file>