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CURSOS\CURSOS 2025\COFIDE\IMSS\DISP IMSS INF A NOMINAS 16012025\"/>
    </mc:Choice>
  </mc:AlternateContent>
  <xr:revisionPtr revIDLastSave="0" documentId="13_ncr:1_{E30783BC-FCCB-4F1C-9656-D736A9E9C2E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F16" i="6"/>
  <c r="L14" i="2"/>
  <c r="G10" i="7"/>
  <c r="I6" i="6"/>
  <c r="J6" i="6" s="1"/>
  <c r="J8" i="6" s="1"/>
  <c r="F8" i="6" s="1"/>
  <c r="H8" i="6"/>
  <c r="L9" i="2"/>
  <c r="L11" i="2" s="1"/>
  <c r="J9" i="2" s="1"/>
  <c r="N9" i="2" l="1"/>
  <c r="I8" i="6"/>
  <c r="I10" i="6" s="1"/>
  <c r="I12" i="6" s="1"/>
  <c r="I14" i="6" s="1"/>
  <c r="F7" i="6" s="1"/>
  <c r="H10" i="6"/>
  <c r="F6" i="6" s="1"/>
  <c r="G18" i="4"/>
  <c r="G11" i="5" s="1"/>
  <c r="G22" i="5" s="1"/>
  <c r="G10" i="4"/>
  <c r="F10" i="6" l="1"/>
  <c r="F14" i="6" s="1"/>
  <c r="J11" i="2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<sst xmlns="http://schemas.openxmlformats.org/spreadsheetml/2006/main" count="132" uniqueCount="65">
  <si>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</si>
  <si>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</si>
  <si>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</si>
  <si>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</si>
  <si>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</si>
  <si>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</si>
  <si>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</si>
  <si>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</si>
  <si>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</si>
  <si>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</si>
  <si>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</si>
  <si>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</si>
  <si>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</si>
  <si>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</si>
  <si>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</si>
  <si>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</si>
  <si>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</si>
  <si>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</si>
  <si>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</si>
  <si>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</si>
  <si>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</si>
  <si>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</si>
  <si>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</si>
  <si>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</si>
  <si>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</si>
  <si>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</si>
  <si>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</si>
  <si>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</si>
  <si>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</si>
  <si>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</si>
  <si>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</si>
  <si>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</si>
  <si>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</si>
  <si>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</si>
  <si>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</si>
  <si>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</si>
  <si>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</si>
  <si>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</si>
  <si>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</si>
  <si>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</si>
  <si>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</si>
  <si>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</si>
  <si>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</si>
  <si>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</si>
  <si>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</si>
  <si>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</si>
  <si>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</si>
  <si>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</si>
  <si>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</si>
  <si>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</si>
  <si>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</si>
  <si>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</si>
  <si>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</si>
  <si>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</si>
  <si>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</si>
  <si>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</si>
  <si>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</si>
  <si>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</si>
  <si>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</si>
  <si>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</si>
  <si>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>VDUMA</t>
  </si>
  <si>
    <t xml:space="preserve">     40% de SMGDF (VMUMA)</t>
  </si>
  <si>
    <t>SMCDMX</t>
  </si>
  <si>
    <t xml:space="preserve">Salario min </t>
  </si>
  <si>
    <t xml:space="preserve">     Días a cotizar del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</si>
</sst>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B20" zoomScale="130" zoomScaleNormal="130" workbookViewId="0">
      <selection activeCell="E11" sqref="E11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3" t="s">
        <v>4</v>
      </c>
      <c r="D2" s="64"/>
      <c r="E2" s="65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6"/>
      <c r="H7" s="66"/>
      <c r="I7" s="66"/>
      <c r="J7" s="66"/>
    </row>
    <row r="8" spans="3:10" ht="21.75" thickBot="1" x14ac:dyDescent="0.4">
      <c r="C8" s="5"/>
      <c r="D8" s="5"/>
      <c r="E8" s="5"/>
    </row>
    <row r="9" spans="3:10" ht="21.75" thickBot="1" x14ac:dyDescent="0.4">
      <c r="C9" s="63" t="s">
        <v>5</v>
      </c>
      <c r="D9" s="64"/>
      <c r="E9" s="65"/>
    </row>
    <row r="10" spans="3:10" ht="21" x14ac:dyDescent="0.35">
      <c r="C10" s="1" t="s">
        <v>6</v>
      </c>
      <c r="D10" s="2"/>
      <c r="E10" s="3">
        <v>12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3.287671232876712E-2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8.21917808219178E-3</v>
      </c>
    </row>
    <row r="19" spans="3:6" ht="15.75" thickBot="1" x14ac:dyDescent="0.3"/>
    <row r="20" spans="3:6" ht="21.75" thickBot="1" x14ac:dyDescent="0.4">
      <c r="C20" s="63" t="s">
        <v>12</v>
      </c>
      <c r="D20" s="64"/>
      <c r="E20" s="64"/>
      <c r="F20" s="65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8.21917808219178E-3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4.9315068493150684E-2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1.0493150684931507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N37"/>
  <sheetViews>
    <sheetView topLeftCell="B23" workbookViewId="0">
      <selection activeCell="J13" sqref="J13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4" x14ac:dyDescent="0.25">
      <c r="L4" s="19"/>
    </row>
    <row r="5" spans="4:14" ht="15.75" thickBot="1" x14ac:dyDescent="0.3"/>
    <row r="6" spans="4:14" ht="21.75" thickBot="1" x14ac:dyDescent="0.4">
      <c r="D6" s="63" t="s">
        <v>4</v>
      </c>
      <c r="E6" s="64"/>
      <c r="F6" s="65"/>
      <c r="H6" s="63" t="s">
        <v>18</v>
      </c>
      <c r="I6" s="64"/>
      <c r="J6" s="65"/>
    </row>
    <row r="7" spans="4:14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4000</v>
      </c>
      <c r="L7">
        <v>113.14</v>
      </c>
      <c r="M7" s="54" t="s">
        <v>60</v>
      </c>
    </row>
    <row r="8" spans="4:14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4" ht="21" x14ac:dyDescent="0.35">
      <c r="D9" s="4" t="s">
        <v>7</v>
      </c>
      <c r="E9" s="5"/>
      <c r="F9" s="7">
        <v>365</v>
      </c>
      <c r="H9" s="4" t="s">
        <v>61</v>
      </c>
      <c r="I9" s="5"/>
      <c r="J9" s="24">
        <f>+L11</f>
        <v>1375.7824000000001</v>
      </c>
      <c r="L9" s="55">
        <f>+L7*L8</f>
        <v>3439.4559999999997</v>
      </c>
      <c r="M9">
        <v>12</v>
      </c>
      <c r="N9">
        <f>+L9*M9</f>
        <v>41273.471999999994</v>
      </c>
    </row>
    <row r="10" spans="4:14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4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2624.2175999999999</v>
      </c>
      <c r="L11" s="55">
        <f>+L9*L10</f>
        <v>1375.7824000000001</v>
      </c>
    </row>
    <row r="12" spans="4:14" ht="21.75" thickBot="1" x14ac:dyDescent="0.4">
      <c r="D12" s="5"/>
      <c r="E12" s="5"/>
      <c r="F12" s="5"/>
      <c r="H12" s="4" t="s">
        <v>21</v>
      </c>
      <c r="J12" s="57"/>
    </row>
    <row r="13" spans="4:14" ht="21.75" thickBot="1" x14ac:dyDescent="0.4">
      <c r="D13" s="63" t="s">
        <v>5</v>
      </c>
      <c r="E13" s="64"/>
      <c r="F13" s="65"/>
      <c r="H13" s="4" t="s">
        <v>23</v>
      </c>
      <c r="J13" s="58">
        <v>30</v>
      </c>
      <c r="L13">
        <v>25</v>
      </c>
    </row>
    <row r="14" spans="4:14" ht="21.75" thickBot="1" x14ac:dyDescent="0.4">
      <c r="D14" s="1" t="s">
        <v>6</v>
      </c>
      <c r="E14" s="2"/>
      <c r="F14" s="3">
        <v>15</v>
      </c>
      <c r="H14" s="4" t="s">
        <v>1</v>
      </c>
      <c r="J14" s="24"/>
      <c r="L14">
        <f>+L7*L13</f>
        <v>2828.5</v>
      </c>
    </row>
    <row r="15" spans="4:14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87.473919999999993</v>
      </c>
    </row>
    <row r="16" spans="4:14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7" t="s">
        <v>12</v>
      </c>
      <c r="I17" s="68"/>
      <c r="J17" s="69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3" t="s">
        <v>28</v>
      </c>
      <c r="I28" s="64"/>
      <c r="J28" s="65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87.473919999999993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638.84378301369861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topLeftCell="A5" workbookViewId="0">
      <selection activeCell="G16" sqref="G16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70" t="s">
        <v>32</v>
      </c>
      <c r="E4" s="71"/>
      <c r="F4" s="71"/>
      <c r="G4" s="72"/>
      <c r="I4" s="76"/>
      <c r="J4" s="76"/>
      <c r="K4" s="76"/>
      <c r="L4" s="76"/>
    </row>
    <row r="5" spans="4:12" ht="21.75" thickBot="1" x14ac:dyDescent="0.4">
      <c r="D5" s="73" t="s">
        <v>33</v>
      </c>
      <c r="E5" s="74"/>
      <c r="F5" s="74"/>
      <c r="G5" s="75"/>
      <c r="I5" s="76"/>
      <c r="J5" s="76"/>
      <c r="K5" s="76"/>
      <c r="L5" s="76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70" t="s">
        <v>32</v>
      </c>
      <c r="E12" s="71"/>
      <c r="F12" s="71"/>
      <c r="G12" s="72"/>
    </row>
    <row r="13" spans="4:12" ht="21.75" thickBot="1" x14ac:dyDescent="0.4">
      <c r="D13" s="73" t="s">
        <v>35</v>
      </c>
      <c r="E13" s="74"/>
      <c r="F13" s="74"/>
      <c r="G13" s="75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abSelected="1" topLeftCell="A17" workbookViewId="0">
      <selection activeCell="G27" sqref="G27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3" t="s">
        <v>42</v>
      </c>
      <c r="E8" s="64"/>
      <c r="F8" s="64"/>
      <c r="G8" s="65"/>
    </row>
    <row r="9" spans="4:7" ht="21" x14ac:dyDescent="0.35">
      <c r="D9" s="1" t="s">
        <v>30</v>
      </c>
      <c r="E9" s="46"/>
      <c r="F9" s="46"/>
      <c r="G9" s="45">
        <f>+'PREST MAYORES'!J37</f>
        <v>638.84378301369861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834.92221438624767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25882.588645973679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3" t="s">
        <v>43</v>
      </c>
      <c r="E19" s="64"/>
      <c r="F19" s="64"/>
      <c r="G19" s="65"/>
    </row>
    <row r="20" spans="4:7" ht="21" x14ac:dyDescent="0.35">
      <c r="D20" s="1" t="s">
        <v>30</v>
      </c>
      <c r="E20" s="46"/>
      <c r="F20" s="46"/>
      <c r="G20" s="45">
        <f>+G9</f>
        <v>638.84378301369861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834.92221438624767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64</v>
      </c>
      <c r="E26" s="47"/>
      <c r="F26" s="47"/>
      <c r="G26" s="42">
        <v>59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49260.410648788609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opLeftCell="A3" workbookViewId="0">
      <selection activeCell="F6" sqref="F6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7" t="s">
        <v>46</v>
      </c>
      <c r="D3" s="78"/>
      <c r="E3" s="78"/>
      <c r="F3" s="79"/>
      <c r="G3" s="5"/>
      <c r="H3" s="5"/>
    </row>
    <row r="4" spans="3:10" ht="21.75" thickBot="1" x14ac:dyDescent="0.4">
      <c r="C4" s="80" t="s">
        <v>47</v>
      </c>
      <c r="D4" s="81"/>
      <c r="E4" s="81"/>
      <c r="F4" s="82"/>
      <c r="I4" t="s">
        <v>62</v>
      </c>
      <c r="J4">
        <v>278.8</v>
      </c>
    </row>
    <row r="5" spans="3:10" ht="21" x14ac:dyDescent="0.35">
      <c r="C5" s="1" t="s">
        <v>48</v>
      </c>
      <c r="D5" s="2"/>
      <c r="E5" s="2"/>
      <c r="F5" s="18">
        <v>1500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76.712328767123282</v>
      </c>
      <c r="H6" s="55">
        <v>4000</v>
      </c>
      <c r="I6" s="55">
        <f>+F5/7</f>
        <v>214.28571428571428</v>
      </c>
      <c r="J6" s="60">
        <f>+I6</f>
        <v>214.28571428571428</v>
      </c>
    </row>
    <row r="7" spans="3:10" ht="21" x14ac:dyDescent="0.35">
      <c r="C7" s="4" t="s">
        <v>53</v>
      </c>
      <c r="D7" s="5"/>
      <c r="E7" s="5"/>
      <c r="F7" s="24">
        <f>+I14</f>
        <v>12.328767123287673</v>
      </c>
      <c r="H7">
        <v>365</v>
      </c>
      <c r="I7">
        <v>12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30.612244897959183</v>
      </c>
      <c r="G8" s="60"/>
      <c r="H8" s="55">
        <f>+H6/H7</f>
        <v>10.95890410958904</v>
      </c>
      <c r="I8" s="55">
        <f>+I6*I7</f>
        <v>2571.4285714285716</v>
      </c>
      <c r="J8" s="55">
        <f>+J6/J7</f>
        <v>30.612244897959183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1619.6533407883703</v>
      </c>
      <c r="G10" s="60"/>
      <c r="H10" s="55">
        <f>+H8*H9</f>
        <v>76.712328767123282</v>
      </c>
      <c r="I10" s="55">
        <f>+I8*I9</f>
        <v>642.85714285714289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1.7612524461839532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231.37904868405289</v>
      </c>
      <c r="I14" s="55">
        <f>+I12*I13</f>
        <v>12.328767123287673</v>
      </c>
    </row>
    <row r="16" spans="3:10" ht="21" x14ac:dyDescent="0.35">
      <c r="C16" s="5"/>
      <c r="E16" s="21" t="s">
        <v>63</v>
      </c>
      <c r="F16" s="62">
        <f>+J4</f>
        <v>278.8</v>
      </c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G7" sqref="G7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7" t="s">
        <v>46</v>
      </c>
      <c r="E4" s="78"/>
      <c r="F4" s="78"/>
      <c r="G4" s="79"/>
      <c r="H4" s="5"/>
    </row>
    <row r="5" spans="1:8" ht="21.75" thickBot="1" x14ac:dyDescent="0.4">
      <c r="D5" s="80" t="s">
        <v>58</v>
      </c>
      <c r="E5" s="81"/>
      <c r="F5" s="81"/>
      <c r="G5" s="82"/>
    </row>
    <row r="6" spans="1:8" ht="21" x14ac:dyDescent="0.35">
      <c r="D6" s="1" t="s">
        <v>48</v>
      </c>
      <c r="E6" s="2"/>
      <c r="F6" s="2"/>
      <c r="G6" s="18">
        <v>1500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214.28571428571428</v>
      </c>
    </row>
    <row r="12" spans="1:8" ht="21" x14ac:dyDescent="0.35">
      <c r="D12" s="5"/>
      <c r="G12" s="62">
        <f>+'SEM RED'!J4</f>
        <v>278.8</v>
      </c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Corporativo D.G.</cp:lastModifiedBy>
  <dcterms:created xsi:type="dcterms:W3CDTF">2015-10-18T23:40:55Z</dcterms:created>
  <dcterms:modified xsi:type="dcterms:W3CDTF">2025-01-24T00:48:34Z</dcterms:modified>
</cp:coreProperties>
</file>