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er\Desktop\"/>
    </mc:Choice>
  </mc:AlternateContent>
  <xr:revisionPtr revIDLastSave="0" documentId="8_{9EE1B9A4-F912-4EC0-A10A-FA01E91B8F0E}" xr6:coauthVersionLast="47" xr6:coauthVersionMax="47" xr10:uidLastSave="{00000000-0000-0000-0000-000000000000}"/>
  <bookViews>
    <workbookView xWindow="-120" yWindow="-120" windowWidth="20730" windowHeight="11310" xr2:uid="{F0767F1A-B00A-4884-8B00-D0F29A9B8C1E}"/>
  </bookViews>
  <sheets>
    <sheet name="Balances" sheetId="1" r:id="rId1"/>
    <sheet name="Estado de resultados" sheetId="2" r:id="rId2"/>
    <sheet name="Metodo directo Papel" sheetId="3" r:id="rId3"/>
    <sheet name="Flujo de Efectivo (Directo)" sheetId="4" r:id="rId4"/>
    <sheet name="Método indirecto Papel" sheetId="6" r:id="rId5"/>
    <sheet name="Flujo de Efectivo (Indirecto)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7" l="1"/>
  <c r="B38" i="7"/>
  <c r="B37" i="7"/>
  <c r="B36" i="7"/>
  <c r="B35" i="7"/>
  <c r="B40" i="7" s="1"/>
  <c r="B29" i="7"/>
  <c r="B28" i="7"/>
  <c r="B27" i="7"/>
  <c r="B26" i="7"/>
  <c r="B25" i="7"/>
  <c r="B19" i="7"/>
  <c r="B20" i="7"/>
  <c r="B18" i="7"/>
  <c r="B17" i="7"/>
  <c r="B13" i="7"/>
  <c r="B11" i="7"/>
  <c r="B8" i="7"/>
  <c r="B10" i="7"/>
  <c r="B9" i="7"/>
  <c r="B6" i="7"/>
  <c r="B44" i="7"/>
  <c r="A2" i="7"/>
  <c r="D35" i="6"/>
  <c r="B35" i="6"/>
  <c r="N36" i="6"/>
  <c r="M36" i="6"/>
  <c r="L36" i="6"/>
  <c r="K36" i="6"/>
  <c r="J36" i="6"/>
  <c r="I36" i="6"/>
  <c r="H36" i="6"/>
  <c r="G36" i="6"/>
  <c r="F36" i="6"/>
  <c r="E36" i="6"/>
  <c r="C36" i="6"/>
  <c r="C37" i="6" s="1"/>
  <c r="O35" i="6"/>
  <c r="O33" i="6"/>
  <c r="D32" i="6"/>
  <c r="O32" i="6" s="1"/>
  <c r="O31" i="6"/>
  <c r="D30" i="6"/>
  <c r="O30" i="6" s="1"/>
  <c r="N27" i="6"/>
  <c r="M27" i="6"/>
  <c r="L27" i="6"/>
  <c r="K27" i="6"/>
  <c r="J27" i="6"/>
  <c r="I27" i="6"/>
  <c r="H27" i="6"/>
  <c r="G27" i="6"/>
  <c r="F27" i="6"/>
  <c r="E27" i="6"/>
  <c r="C26" i="6"/>
  <c r="B26" i="6"/>
  <c r="D26" i="6" s="1"/>
  <c r="O26" i="6" s="1"/>
  <c r="C25" i="6"/>
  <c r="B25" i="6"/>
  <c r="D25" i="6" s="1"/>
  <c r="O25" i="6" s="1"/>
  <c r="C24" i="6"/>
  <c r="B24" i="6"/>
  <c r="C23" i="6"/>
  <c r="B23" i="6"/>
  <c r="C22" i="6"/>
  <c r="B22" i="6"/>
  <c r="N19" i="6"/>
  <c r="M19" i="6"/>
  <c r="L19" i="6"/>
  <c r="K19" i="6"/>
  <c r="J19" i="6"/>
  <c r="I19" i="6"/>
  <c r="H19" i="6"/>
  <c r="G19" i="6"/>
  <c r="F19" i="6"/>
  <c r="E19" i="6"/>
  <c r="O18" i="6"/>
  <c r="C17" i="6"/>
  <c r="B17" i="6"/>
  <c r="D17" i="6" s="1"/>
  <c r="O16" i="6"/>
  <c r="O15" i="6"/>
  <c r="C14" i="6"/>
  <c r="B14" i="6"/>
  <c r="D14" i="6" s="1"/>
  <c r="O14" i="6" s="1"/>
  <c r="C13" i="6"/>
  <c r="B13" i="6"/>
  <c r="D13" i="6" s="1"/>
  <c r="O13" i="6" s="1"/>
  <c r="O12" i="6"/>
  <c r="C11" i="6"/>
  <c r="B11" i="6"/>
  <c r="C10" i="6"/>
  <c r="B10" i="6"/>
  <c r="C9" i="6"/>
  <c r="B9" i="6"/>
  <c r="C8" i="6"/>
  <c r="B8" i="6"/>
  <c r="C7" i="6"/>
  <c r="B7" i="6"/>
  <c r="A2" i="6"/>
  <c r="B34" i="4"/>
  <c r="B32" i="4"/>
  <c r="B30" i="4"/>
  <c r="B28" i="4"/>
  <c r="B27" i="4"/>
  <c r="B26" i="4"/>
  <c r="B25" i="4"/>
  <c r="B24" i="4"/>
  <c r="B23" i="4"/>
  <c r="B17" i="4"/>
  <c r="B19" i="4" s="1"/>
  <c r="B18" i="4"/>
  <c r="B16" i="4"/>
  <c r="B15" i="4"/>
  <c r="B14" i="4"/>
  <c r="B10" i="4"/>
  <c r="B9" i="4"/>
  <c r="B8" i="4"/>
  <c r="B7" i="4"/>
  <c r="B6" i="4"/>
  <c r="A2" i="4"/>
  <c r="Q46" i="3"/>
  <c r="Q45" i="3"/>
  <c r="Q44" i="3"/>
  <c r="Q43" i="3"/>
  <c r="Q42" i="3"/>
  <c r="Q41" i="3"/>
  <c r="Q40" i="3"/>
  <c r="Q39" i="3"/>
  <c r="Q47" i="3" s="1"/>
  <c r="Q48" i="3" s="1"/>
  <c r="Q38" i="3"/>
  <c r="Q37" i="3"/>
  <c r="Q36" i="3"/>
  <c r="P48" i="3"/>
  <c r="O48" i="3"/>
  <c r="N48" i="3"/>
  <c r="M48" i="3"/>
  <c r="L48" i="3"/>
  <c r="K48" i="3"/>
  <c r="J48" i="3"/>
  <c r="I48" i="3"/>
  <c r="H48" i="3"/>
  <c r="G48" i="3"/>
  <c r="F48" i="3"/>
  <c r="E48" i="3"/>
  <c r="P47" i="3"/>
  <c r="O47" i="3"/>
  <c r="N47" i="3"/>
  <c r="M47" i="3"/>
  <c r="L47" i="3"/>
  <c r="K47" i="3"/>
  <c r="J47" i="3"/>
  <c r="I47" i="3"/>
  <c r="H47" i="3"/>
  <c r="G47" i="3"/>
  <c r="F47" i="3"/>
  <c r="E47" i="3"/>
  <c r="D46" i="3"/>
  <c r="D45" i="3"/>
  <c r="D44" i="3"/>
  <c r="D43" i="3"/>
  <c r="D42" i="3"/>
  <c r="D41" i="3"/>
  <c r="D40" i="3"/>
  <c r="D39" i="3"/>
  <c r="D38" i="3"/>
  <c r="D37" i="3"/>
  <c r="C47" i="3"/>
  <c r="B47" i="3"/>
  <c r="B46" i="3"/>
  <c r="B45" i="3"/>
  <c r="B44" i="3"/>
  <c r="B43" i="3"/>
  <c r="B42" i="3"/>
  <c r="B41" i="3"/>
  <c r="B40" i="3"/>
  <c r="B39" i="3"/>
  <c r="B38" i="3"/>
  <c r="B37" i="3"/>
  <c r="C48" i="3"/>
  <c r="Q34" i="3"/>
  <c r="Q32" i="3"/>
  <c r="D33" i="3"/>
  <c r="Q33" i="3" s="1"/>
  <c r="D31" i="3"/>
  <c r="Q31" i="3" s="1"/>
  <c r="P28" i="3"/>
  <c r="O28" i="3"/>
  <c r="N28" i="3"/>
  <c r="M28" i="3"/>
  <c r="L28" i="3"/>
  <c r="K28" i="3"/>
  <c r="J28" i="3"/>
  <c r="I28" i="3"/>
  <c r="H28" i="3"/>
  <c r="G28" i="3"/>
  <c r="F28" i="3"/>
  <c r="E28" i="3"/>
  <c r="C27" i="3"/>
  <c r="C26" i="3"/>
  <c r="B27" i="3"/>
  <c r="B26" i="3"/>
  <c r="C25" i="3"/>
  <c r="C24" i="3"/>
  <c r="C23" i="3"/>
  <c r="B25" i="3"/>
  <c r="B24" i="3"/>
  <c r="B23" i="3"/>
  <c r="P19" i="3"/>
  <c r="O19" i="3"/>
  <c r="N19" i="3"/>
  <c r="M19" i="3"/>
  <c r="L19" i="3"/>
  <c r="K19" i="3"/>
  <c r="J19" i="3"/>
  <c r="I19" i="3"/>
  <c r="H19" i="3"/>
  <c r="G19" i="3"/>
  <c r="F19" i="3"/>
  <c r="E19" i="3"/>
  <c r="C17" i="3"/>
  <c r="B17" i="3"/>
  <c r="C14" i="3"/>
  <c r="C13" i="3"/>
  <c r="B14" i="3"/>
  <c r="B13" i="3"/>
  <c r="C11" i="3"/>
  <c r="C10" i="3"/>
  <c r="C9" i="3"/>
  <c r="C8" i="3"/>
  <c r="B11" i="3"/>
  <c r="B10" i="3"/>
  <c r="B9" i="3"/>
  <c r="B8" i="3"/>
  <c r="C7" i="3"/>
  <c r="B7" i="3"/>
  <c r="Q12" i="3"/>
  <c r="Q18" i="3"/>
  <c r="Q16" i="3"/>
  <c r="A2" i="3"/>
  <c r="Q15" i="3"/>
  <c r="B7" i="2"/>
  <c r="B20" i="2" s="1"/>
  <c r="B24" i="2" s="1"/>
  <c r="D39" i="1"/>
  <c r="B39" i="1"/>
  <c r="D37" i="1"/>
  <c r="B37" i="1"/>
  <c r="B31" i="1"/>
  <c r="D31" i="1"/>
  <c r="D29" i="1"/>
  <c r="B29" i="1"/>
  <c r="D25" i="1"/>
  <c r="B25" i="1"/>
  <c r="D18" i="1"/>
  <c r="B18" i="1"/>
  <c r="D15" i="1"/>
  <c r="B15" i="1"/>
  <c r="D9" i="1"/>
  <c r="B9" i="1"/>
  <c r="B30" i="7" l="1"/>
  <c r="B14" i="7"/>
  <c r="B21" i="7" s="1"/>
  <c r="D24" i="6"/>
  <c r="O24" i="6" s="1"/>
  <c r="D9" i="6"/>
  <c r="O9" i="6" s="1"/>
  <c r="I37" i="6"/>
  <c r="D23" i="6"/>
  <c r="O23" i="6" s="1"/>
  <c r="D8" i="6"/>
  <c r="O8" i="6" s="1"/>
  <c r="H37" i="6"/>
  <c r="J37" i="6"/>
  <c r="K37" i="6"/>
  <c r="L37" i="6"/>
  <c r="D10" i="6"/>
  <c r="O10" i="6" s="1"/>
  <c r="B27" i="6"/>
  <c r="E37" i="6"/>
  <c r="M37" i="6"/>
  <c r="B19" i="6"/>
  <c r="C27" i="6"/>
  <c r="F37" i="6"/>
  <c r="N37" i="6"/>
  <c r="C19" i="6"/>
  <c r="D11" i="6"/>
  <c r="O11" i="6" s="1"/>
  <c r="D22" i="6"/>
  <c r="G37" i="6"/>
  <c r="O36" i="6"/>
  <c r="D36" i="6"/>
  <c r="D37" i="6" s="1"/>
  <c r="B36" i="6"/>
  <c r="B37" i="6" s="1"/>
  <c r="D7" i="6"/>
  <c r="D47" i="3"/>
  <c r="D48" i="3" s="1"/>
  <c r="B48" i="3"/>
  <c r="D17" i="3"/>
  <c r="C28" i="3"/>
  <c r="B19" i="3"/>
  <c r="D26" i="3"/>
  <c r="Q26" i="3" s="1"/>
  <c r="D27" i="3"/>
  <c r="Q27" i="3" s="1"/>
  <c r="D24" i="3"/>
  <c r="Q24" i="3" s="1"/>
  <c r="D25" i="3"/>
  <c r="Q25" i="3" s="1"/>
  <c r="D23" i="3"/>
  <c r="B28" i="3"/>
  <c r="D14" i="3"/>
  <c r="Q14" i="3" s="1"/>
  <c r="C19" i="3"/>
  <c r="D13" i="3"/>
  <c r="Q13" i="3" s="1"/>
  <c r="D11" i="3"/>
  <c r="Q11" i="3" s="1"/>
  <c r="D8" i="3"/>
  <c r="Q8" i="3" s="1"/>
  <c r="D9" i="3"/>
  <c r="Q9" i="3" s="1"/>
  <c r="D10" i="3"/>
  <c r="Q10" i="3" s="1"/>
  <c r="D7" i="3"/>
  <c r="Q7" i="3" s="1"/>
  <c r="B32" i="7" l="1"/>
  <c r="B42" i="7" s="1"/>
  <c r="B46" i="7" s="1"/>
  <c r="D27" i="6"/>
  <c r="O22" i="6"/>
  <c r="O27" i="6" s="1"/>
  <c r="O37" i="6" s="1"/>
  <c r="O7" i="6"/>
  <c r="O19" i="6" s="1"/>
  <c r="D19" i="6"/>
  <c r="Q19" i="3"/>
  <c r="D28" i="3"/>
  <c r="Q23" i="3"/>
  <c r="Q28" i="3" s="1"/>
  <c r="D19" i="3"/>
</calcChain>
</file>

<file path=xl/sharedStrings.xml><?xml version="1.0" encoding="utf-8"?>
<sst xmlns="http://schemas.openxmlformats.org/spreadsheetml/2006/main" count="186" uniqueCount="93">
  <si>
    <t>La Comercial, S.A. de C.V.</t>
  </si>
  <si>
    <t>Balances generales comparativos al 31 de diciembre de 2022 y 2021</t>
  </si>
  <si>
    <t>Activos</t>
  </si>
  <si>
    <t>Efectivo</t>
  </si>
  <si>
    <t>Instrumentos financieros disponibles para venta</t>
  </si>
  <si>
    <t>Cuentas por cobrar</t>
  </si>
  <si>
    <t>Inventarios</t>
  </si>
  <si>
    <t>Activos circulantes</t>
  </si>
  <si>
    <t>Inversiones permanente en acciones</t>
  </si>
  <si>
    <t>Propiedades, planta y equipo (neto)</t>
  </si>
  <si>
    <t>Costo de adquisición</t>
  </si>
  <si>
    <t>Depreciación acumulada</t>
  </si>
  <si>
    <t>Neto</t>
  </si>
  <si>
    <t>Crédito mercantil</t>
  </si>
  <si>
    <t>Total de activos</t>
  </si>
  <si>
    <t>Pasivos</t>
  </si>
  <si>
    <t>Proveedores</t>
  </si>
  <si>
    <t>Intereses por pagar</t>
  </si>
  <si>
    <t>Impuestos por pagar</t>
  </si>
  <si>
    <t>Pasivos a corto plazo</t>
  </si>
  <si>
    <t>Acreedores a largo plazo</t>
  </si>
  <si>
    <t>Arrendamiento financiero</t>
  </si>
  <si>
    <t>Pasivos a largo plazo</t>
  </si>
  <si>
    <t>Total de pasivos</t>
  </si>
  <si>
    <t>Capital Contable</t>
  </si>
  <si>
    <t>Capital social</t>
  </si>
  <si>
    <t>Utilidades acumuladas</t>
  </si>
  <si>
    <t>Utilidad neta</t>
  </si>
  <si>
    <t>Total de capital contable</t>
  </si>
  <si>
    <t>Total de pasivo y capital contable</t>
  </si>
  <si>
    <t>Estado de resultados del 1o. de enero al 31 de diciembre de 2022</t>
  </si>
  <si>
    <t>Ventas</t>
  </si>
  <si>
    <t>Costo de ventas</t>
  </si>
  <si>
    <t>Utilidad bruta</t>
  </si>
  <si>
    <t>Gastos de administración y venta</t>
  </si>
  <si>
    <t>Depreciación</t>
  </si>
  <si>
    <t>Resultado integral de financiamiento</t>
  </si>
  <si>
    <t>Intereses a cargo</t>
  </si>
  <si>
    <t>Intereses a favor</t>
  </si>
  <si>
    <t>Pérdida cambiaria</t>
  </si>
  <si>
    <t>Dividendos recibidos</t>
  </si>
  <si>
    <t>Utilidad antes de impuestos a la utilidad</t>
  </si>
  <si>
    <t>Impuestos a la utilidad</t>
  </si>
  <si>
    <t>Hoja de trabajo para elaboración del estado de flujos de efectivo</t>
  </si>
  <si>
    <t>Efectivo y equivalentes de efectivo</t>
  </si>
  <si>
    <t>Diferencias</t>
  </si>
  <si>
    <t>Netas</t>
  </si>
  <si>
    <t>Eliminaciones y reclasificaciones</t>
  </si>
  <si>
    <t>Negocio adquirido</t>
  </si>
  <si>
    <t>*Compra de activo</t>
  </si>
  <si>
    <t>*Venta de activo</t>
  </si>
  <si>
    <t>*Negocio adquirido</t>
  </si>
  <si>
    <t>*Emisión de acciones</t>
  </si>
  <si>
    <t>*Dividendos pagados</t>
  </si>
  <si>
    <t>Utilidad Neta</t>
  </si>
  <si>
    <t>Otros ingresos y gastos</t>
  </si>
  <si>
    <t>Estado de flujos de efectivo del 1ro de enero al 31 de diciembre de 2022</t>
  </si>
  <si>
    <t>Actividades de operación</t>
  </si>
  <si>
    <t>Cobros a clientes</t>
  </si>
  <si>
    <t>Pagos a proveedores</t>
  </si>
  <si>
    <t>Pagos a empleados y otros proveedores de bienes y servicios</t>
  </si>
  <si>
    <t>Pago por impuestos a la utilidad</t>
  </si>
  <si>
    <t>Flujos netos de efectivo de actividades de operación</t>
  </si>
  <si>
    <t>Actividades de inversión</t>
  </si>
  <si>
    <t>Intereses cobrados</t>
  </si>
  <si>
    <t>Dividendos cobrados</t>
  </si>
  <si>
    <t>Adquisición de propiedades, planta y equipo</t>
  </si>
  <si>
    <t>Cobros por venta de propiedades, planta y equipo</t>
  </si>
  <si>
    <t>Flujos netos de efectivo de actividades de inversión</t>
  </si>
  <si>
    <t>Actividades de financiamiento</t>
  </si>
  <si>
    <t>Entrada de efectivo por emisión de capital</t>
  </si>
  <si>
    <t>Obtención de préstamos a largo plazo</t>
  </si>
  <si>
    <t>Pago de pasivos derivados de arrendamientos financieros</t>
  </si>
  <si>
    <t>Intereses pagados</t>
  </si>
  <si>
    <t>Dividendos pagados</t>
  </si>
  <si>
    <t>Flujos netos de efectivo de actividades de financiamiento</t>
  </si>
  <si>
    <t>Efectivo y equivalentes de efectivo al principio del periodo</t>
  </si>
  <si>
    <t>Efectivo y equivalentes de efectivo al final del periodo</t>
  </si>
  <si>
    <t>Método directo</t>
  </si>
  <si>
    <t>Del 1ro. de enero al 31 de diciembre de 2022</t>
  </si>
  <si>
    <t>Incremento neto de efectivo y equivalentes de efectivo</t>
  </si>
  <si>
    <t>Método indirecto</t>
  </si>
  <si>
    <t>Partidas relacionadas con actividades de inversión</t>
  </si>
  <si>
    <t>Utilidad por venta de propiedades, planta y equipo</t>
  </si>
  <si>
    <t>Partidas relacionadas con actividades de financiamiento</t>
  </si>
  <si>
    <t>Suma</t>
  </si>
  <si>
    <t>Incremento en cuentas por cobrar y otros</t>
  </si>
  <si>
    <t>Disminución en inventarios</t>
  </si>
  <si>
    <t>Disminución en proveedores</t>
  </si>
  <si>
    <t>Impuestos a la utilidad pagados</t>
  </si>
  <si>
    <t>Efectivo excedente para aplicar en actividades de financiamiento</t>
  </si>
  <si>
    <t>Incremento neto de efectivo y demás equivalentes de efectivo</t>
  </si>
  <si>
    <t>Método Indirecto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</si>
</sst>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164" formatCode="_-&quot;$&quot;* #,##0_-;\-&quot;$&quot;* #,##0_-;_-&quot;$&quot;* &quot;-&quot;??_-;_-@_-"/>
    <numFmt numFmtId="165" formatCode="#,##0_ ;[Red]\-#,##0\ "/>
    <numFmt numFmtId="166" formatCode="#,##0;\(#,##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64" fontId="0" fillId="2" borderId="0" xfId="0" applyNumberFormat="1" applyFill="1"/>
    <xf numFmtId="3" fontId="0" fillId="2" borderId="0" xfId="0" applyNumberFormat="1" applyFill="1"/>
    <xf numFmtId="3" fontId="0" fillId="2" borderId="1" xfId="0" applyNumberFormat="1" applyFill="1" applyBorder="1"/>
    <xf numFmtId="3" fontId="0" fillId="2" borderId="0" xfId="0" applyNumberFormat="1" applyFill="1" applyBorder="1"/>
    <xf numFmtId="165" fontId="0" fillId="2" borderId="1" xfId="0" applyNumberFormat="1" applyFill="1" applyBorder="1"/>
    <xf numFmtId="42" fontId="1" fillId="2" borderId="2" xfId="0" applyNumberFormat="1" applyFont="1" applyFill="1" applyBorder="1"/>
    <xf numFmtId="3" fontId="1" fillId="2" borderId="3" xfId="0" applyNumberFormat="1" applyFont="1" applyFill="1" applyBorder="1"/>
    <xf numFmtId="0" fontId="0" fillId="2" borderId="0" xfId="0" applyFont="1" applyFill="1"/>
    <xf numFmtId="4" fontId="0" fillId="2" borderId="0" xfId="0" applyNumberFormat="1" applyFill="1"/>
    <xf numFmtId="42" fontId="0" fillId="2" borderId="0" xfId="0" applyNumberFormat="1" applyFill="1"/>
    <xf numFmtId="0" fontId="2" fillId="2" borderId="0" xfId="0" applyFont="1" applyFill="1"/>
    <xf numFmtId="165" fontId="0" fillId="2" borderId="0" xfId="0" applyNumberFormat="1" applyFill="1" applyBorder="1"/>
    <xf numFmtId="0" fontId="0" fillId="2" borderId="1" xfId="0" applyFill="1" applyBorder="1"/>
    <xf numFmtId="3" fontId="1" fillId="2" borderId="0" xfId="0" applyNumberFormat="1" applyFont="1" applyFill="1"/>
    <xf numFmtId="42" fontId="0" fillId="2" borderId="4" xfId="0" applyNumberFormat="1" applyFill="1" applyBorder="1"/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0" fillId="2" borderId="15" xfId="0" applyNumberFormat="1" applyFill="1" applyBorder="1"/>
    <xf numFmtId="165" fontId="0" fillId="2" borderId="15" xfId="0" applyNumberFormat="1" applyFill="1" applyBorder="1"/>
    <xf numFmtId="42" fontId="1" fillId="2" borderId="17" xfId="0" applyNumberFormat="1" applyFont="1" applyFill="1" applyBorder="1"/>
    <xf numFmtId="0" fontId="0" fillId="2" borderId="16" xfId="0" applyFill="1" applyBorder="1"/>
    <xf numFmtId="42" fontId="1" fillId="2" borderId="5" xfId="0" applyNumberFormat="1" applyFont="1" applyFill="1" applyBorder="1"/>
    <xf numFmtId="42" fontId="1" fillId="2" borderId="6" xfId="0" applyNumberFormat="1" applyFont="1" applyFill="1" applyBorder="1"/>
    <xf numFmtId="42" fontId="1" fillId="2" borderId="7" xfId="0" applyNumberFormat="1" applyFont="1" applyFill="1" applyBorder="1"/>
    <xf numFmtId="165" fontId="0" fillId="2" borderId="16" xfId="0" applyNumberFormat="1" applyFill="1" applyBorder="1"/>
    <xf numFmtId="165" fontId="1" fillId="2" borderId="19" xfId="0" applyNumberFormat="1" applyFont="1" applyFill="1" applyBorder="1"/>
    <xf numFmtId="0" fontId="1" fillId="2" borderId="19" xfId="0" applyFont="1" applyFill="1" applyBorder="1"/>
    <xf numFmtId="42" fontId="1" fillId="2" borderId="18" xfId="0" applyNumberFormat="1" applyFont="1" applyFill="1" applyBorder="1"/>
    <xf numFmtId="165" fontId="0" fillId="2" borderId="0" xfId="0" applyNumberFormat="1" applyFill="1" applyAlignment="1">
      <alignment horizontal="center" vertical="center"/>
    </xf>
    <xf numFmtId="42" fontId="1" fillId="2" borderId="17" xfId="0" applyNumberFormat="1" applyFont="1" applyFill="1" applyBorder="1" applyAlignment="1">
      <alignment horizontal="center" vertical="center"/>
    </xf>
    <xf numFmtId="42" fontId="1" fillId="2" borderId="2" xfId="0" applyNumberFormat="1" applyFont="1" applyFill="1" applyBorder="1" applyAlignment="1">
      <alignment horizontal="center" vertical="center"/>
    </xf>
    <xf numFmtId="42" fontId="1" fillId="2" borderId="18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42" fontId="1" fillId="2" borderId="20" xfId="0" applyNumberFormat="1" applyFont="1" applyFill="1" applyBorder="1"/>
    <xf numFmtId="42" fontId="1" fillId="2" borderId="13" xfId="0" applyNumberFormat="1" applyFont="1" applyFill="1" applyBorder="1"/>
    <xf numFmtId="0" fontId="1" fillId="2" borderId="1" xfId="0" applyFont="1" applyFill="1" applyBorder="1"/>
    <xf numFmtId="166" fontId="0" fillId="2" borderId="0" xfId="0" applyNumberFormat="1" applyFill="1"/>
    <xf numFmtId="166" fontId="0" fillId="2" borderId="1" xfId="0" applyNumberFormat="1" applyFill="1" applyBorder="1"/>
    <xf numFmtId="0" fontId="3" fillId="2" borderId="0" xfId="0" applyFont="1" applyFill="1"/>
    <xf numFmtId="166" fontId="0" fillId="2" borderId="6" xfId="0" applyNumberFormat="1" applyFill="1" applyBorder="1"/>
    <xf numFmtId="3" fontId="1" fillId="2" borderId="1" xfId="0" applyNumberFormat="1" applyFont="1" applyFill="1" applyBorder="1"/>
    <xf numFmtId="42" fontId="1" fillId="2" borderId="21" xfId="0" applyNumberFormat="1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49" fontId="0" fillId="2" borderId="0" xfId="0" applyNumberFormat="1" applyFont="1" applyFill="1" applyBorder="1"/>
    <xf numFmtId="0" fontId="0" fillId="2" borderId="0" xfId="0" applyFont="1" applyFill="1" applyBorder="1"/>
    <xf numFmtId="166" fontId="1" fillId="2" borderId="6" xfId="0" applyNumberFormat="1" applyFont="1" applyFill="1" applyBorder="1"/>
    <xf numFmtId="0" fontId="3" fillId="2" borderId="0" xfId="0" applyFont="1" applyFill="1" applyBorder="1"/>
    <xf numFmtId="166" fontId="1" fillId="2" borderId="0" xfId="0" applyNumberFormat="1" applyFont="1" applyFill="1"/>
    <xf numFmtId="166" fontId="1" fillId="2" borderId="1" xfId="0" applyNumberFormat="1" applyFont="1" applyFill="1" applyBorder="1"/>
    <xf numFmtId="166" fontId="1" fillId="2" borderId="21" xfId="0" applyNumberFormat="1" applyFont="1" applyFill="1" applyBorder="1"/>
    <xf numFmtId="0" fontId="1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6D130-9EE3-4454-B7EF-1C96FE569415}">
  <dimension ref="A1:D54"/>
  <sheetViews>
    <sheetView tabSelected="1" zoomScale="130" zoomScaleNormal="130" workbookViewId="0"/>
  </sheetViews>
  <sheetFormatPr baseColWidth="10" defaultColWidth="11.5703125" defaultRowHeight="15" x14ac:dyDescent="0.25"/>
  <cols>
    <col min="1" max="1" width="41.42578125" style="1" customWidth="1"/>
    <col min="2" max="2" width="11.5703125" style="1"/>
    <col min="3" max="3" width="6.42578125" style="1" customWidth="1"/>
    <col min="4" max="16384" width="11.5703125" style="1"/>
  </cols>
  <sheetData>
    <row r="1" spans="1:4" x14ac:dyDescent="0.25">
      <c r="A1" s="1" t="s">
        <v>0</v>
      </c>
    </row>
    <row r="2" spans="1:4" x14ac:dyDescent="0.25">
      <c r="A2" s="1" t="s">
        <v>1</v>
      </c>
    </row>
    <row r="4" spans="1:4" x14ac:dyDescent="0.25">
      <c r="A4" s="2" t="s">
        <v>2</v>
      </c>
      <c r="B4" s="3">
        <v>2022</v>
      </c>
      <c r="C4" s="3"/>
      <c r="D4" s="3">
        <v>2021</v>
      </c>
    </row>
    <row r="5" spans="1:4" x14ac:dyDescent="0.25">
      <c r="A5" s="1" t="s">
        <v>3</v>
      </c>
      <c r="B5" s="4">
        <v>230</v>
      </c>
      <c r="C5" s="4"/>
      <c r="D5" s="4">
        <v>160</v>
      </c>
    </row>
    <row r="6" spans="1:4" x14ac:dyDescent="0.25">
      <c r="A6" s="1" t="s">
        <v>4</v>
      </c>
      <c r="B6" s="5">
        <v>1100</v>
      </c>
      <c r="C6" s="5"/>
      <c r="D6" s="5">
        <v>1100</v>
      </c>
    </row>
    <row r="7" spans="1:4" x14ac:dyDescent="0.25">
      <c r="A7" s="1" t="s">
        <v>5</v>
      </c>
      <c r="B7" s="5">
        <v>2300</v>
      </c>
      <c r="C7" s="5"/>
      <c r="D7" s="5">
        <v>1700</v>
      </c>
    </row>
    <row r="8" spans="1:4" ht="15.75" thickBot="1" x14ac:dyDescent="0.3">
      <c r="A8" s="1" t="s">
        <v>6</v>
      </c>
      <c r="B8" s="6">
        <v>1000</v>
      </c>
      <c r="C8" s="7"/>
      <c r="D8" s="6">
        <v>1950</v>
      </c>
    </row>
    <row r="9" spans="1:4" x14ac:dyDescent="0.25">
      <c r="A9" s="1" t="s">
        <v>7</v>
      </c>
      <c r="B9" s="5">
        <f>SUM(B5:B8)</f>
        <v>4630</v>
      </c>
      <c r="C9" s="5"/>
      <c r="D9" s="5">
        <f>SUM(D5:D8)</f>
        <v>4910</v>
      </c>
    </row>
    <row r="10" spans="1:4" x14ac:dyDescent="0.25">
      <c r="B10" s="5"/>
      <c r="C10" s="5"/>
      <c r="D10" s="5"/>
    </row>
    <row r="11" spans="1:4" x14ac:dyDescent="0.25">
      <c r="A11" s="1" t="s">
        <v>8</v>
      </c>
      <c r="B11" s="5">
        <v>900</v>
      </c>
      <c r="C11" s="5"/>
      <c r="D11" s="5">
        <v>900</v>
      </c>
    </row>
    <row r="12" spans="1:4" x14ac:dyDescent="0.25">
      <c r="A12" s="1" t="s">
        <v>9</v>
      </c>
      <c r="B12" s="5"/>
      <c r="C12" s="5"/>
      <c r="D12" s="5"/>
    </row>
    <row r="13" spans="1:4" x14ac:dyDescent="0.25">
      <c r="A13" s="1" t="s">
        <v>10</v>
      </c>
      <c r="B13" s="5">
        <v>3730</v>
      </c>
      <c r="C13" s="5"/>
      <c r="D13" s="5">
        <v>1910</v>
      </c>
    </row>
    <row r="14" spans="1:4" ht="15.75" thickBot="1" x14ac:dyDescent="0.3">
      <c r="A14" s="1" t="s">
        <v>11</v>
      </c>
      <c r="B14" s="8">
        <v>-1450</v>
      </c>
      <c r="C14" s="5"/>
      <c r="D14" s="8">
        <v>-1060</v>
      </c>
    </row>
    <row r="15" spans="1:4" x14ac:dyDescent="0.25">
      <c r="A15" s="1" t="s">
        <v>12</v>
      </c>
      <c r="B15" s="5">
        <f>+B13+B14</f>
        <v>2280</v>
      </c>
      <c r="C15" s="5"/>
      <c r="D15" s="5">
        <f>+D13+D14</f>
        <v>850</v>
      </c>
    </row>
    <row r="16" spans="1:4" x14ac:dyDescent="0.25">
      <c r="B16" s="5"/>
      <c r="C16" s="5"/>
      <c r="D16" s="5"/>
    </row>
    <row r="17" spans="1:4" ht="15.75" thickBot="1" x14ac:dyDescent="0.3">
      <c r="A17" s="1" t="s">
        <v>13</v>
      </c>
      <c r="B17" s="6">
        <v>100</v>
      </c>
      <c r="C17" s="5"/>
      <c r="D17" s="6">
        <v>0</v>
      </c>
    </row>
    <row r="18" spans="1:4" ht="15.75" thickBot="1" x14ac:dyDescent="0.3">
      <c r="A18" s="2" t="s">
        <v>14</v>
      </c>
      <c r="B18" s="9">
        <f>+B9+B15+B17+B11</f>
        <v>7910</v>
      </c>
      <c r="C18" s="5"/>
      <c r="D18" s="9">
        <f>+D9+D15+D17+D11</f>
        <v>6660</v>
      </c>
    </row>
    <row r="19" spans="1:4" ht="15.75" thickTop="1" x14ac:dyDescent="0.25">
      <c r="B19" s="5"/>
      <c r="C19" s="5"/>
      <c r="D19" s="5"/>
    </row>
    <row r="20" spans="1:4" x14ac:dyDescent="0.25">
      <c r="B20" s="5"/>
      <c r="C20" s="5"/>
      <c r="D20" s="5"/>
    </row>
    <row r="21" spans="1:4" x14ac:dyDescent="0.25">
      <c r="A21" s="2" t="s">
        <v>15</v>
      </c>
      <c r="B21" s="5"/>
      <c r="C21" s="5"/>
      <c r="D21" s="5"/>
    </row>
    <row r="22" spans="1:4" x14ac:dyDescent="0.25">
      <c r="A22" s="1" t="s">
        <v>16</v>
      </c>
      <c r="B22" s="4">
        <v>250</v>
      </c>
      <c r="C22" s="5"/>
      <c r="D22" s="4">
        <v>1890</v>
      </c>
    </row>
    <row r="23" spans="1:4" x14ac:dyDescent="0.25">
      <c r="A23" s="1" t="s">
        <v>17</v>
      </c>
      <c r="B23" s="5">
        <v>230</v>
      </c>
      <c r="C23" s="5"/>
      <c r="D23" s="5">
        <v>100</v>
      </c>
    </row>
    <row r="24" spans="1:4" ht="15.75" thickBot="1" x14ac:dyDescent="0.3">
      <c r="A24" s="1" t="s">
        <v>18</v>
      </c>
      <c r="B24" s="6">
        <v>400</v>
      </c>
      <c r="C24" s="5"/>
      <c r="D24" s="6">
        <v>1000</v>
      </c>
    </row>
    <row r="25" spans="1:4" x14ac:dyDescent="0.25">
      <c r="A25" s="1" t="s">
        <v>19</v>
      </c>
      <c r="B25" s="5">
        <f>SUM(B22:B24)</f>
        <v>880</v>
      </c>
      <c r="C25" s="5"/>
      <c r="D25" s="5">
        <f>SUM(D22:D24)</f>
        <v>2990</v>
      </c>
    </row>
    <row r="26" spans="1:4" x14ac:dyDescent="0.25">
      <c r="B26" s="5"/>
      <c r="C26" s="5"/>
      <c r="D26" s="5"/>
    </row>
    <row r="27" spans="1:4" x14ac:dyDescent="0.25">
      <c r="A27" s="1" t="s">
        <v>20</v>
      </c>
      <c r="B27" s="5">
        <v>1490</v>
      </c>
      <c r="C27" s="5"/>
      <c r="D27" s="5">
        <v>1040</v>
      </c>
    </row>
    <row r="28" spans="1:4" ht="15.75" thickBot="1" x14ac:dyDescent="0.3">
      <c r="A28" s="1" t="s">
        <v>21</v>
      </c>
      <c r="B28" s="6">
        <v>810</v>
      </c>
      <c r="C28" s="5"/>
      <c r="D28" s="6">
        <v>0</v>
      </c>
    </row>
    <row r="29" spans="1:4" x14ac:dyDescent="0.25">
      <c r="A29" s="1" t="s">
        <v>22</v>
      </c>
      <c r="B29" s="5">
        <f>+B27+B28</f>
        <v>2300</v>
      </c>
      <c r="C29" s="5"/>
      <c r="D29" s="5">
        <f>+D27+D28</f>
        <v>1040</v>
      </c>
    </row>
    <row r="30" spans="1:4" ht="15.75" thickBot="1" x14ac:dyDescent="0.3">
      <c r="B30" s="5"/>
      <c r="C30" s="5"/>
      <c r="D30" s="5"/>
    </row>
    <row r="31" spans="1:4" ht="15.75" thickBot="1" x14ac:dyDescent="0.3">
      <c r="A31" s="2" t="s">
        <v>23</v>
      </c>
      <c r="B31" s="10">
        <f>+B25+B29</f>
        <v>3180</v>
      </c>
      <c r="C31" s="5"/>
      <c r="D31" s="10">
        <f>+D25+D29</f>
        <v>4030</v>
      </c>
    </row>
    <row r="32" spans="1:4" ht="15.75" thickTop="1" x14ac:dyDescent="0.25">
      <c r="B32" s="5"/>
      <c r="C32" s="5"/>
      <c r="D32" s="5"/>
    </row>
    <row r="33" spans="1:4" x14ac:dyDescent="0.25">
      <c r="A33" s="2" t="s">
        <v>24</v>
      </c>
      <c r="B33" s="5"/>
      <c r="C33" s="5"/>
      <c r="D33" s="5"/>
    </row>
    <row r="34" spans="1:4" x14ac:dyDescent="0.25">
      <c r="A34" s="1" t="s">
        <v>25</v>
      </c>
      <c r="B34" s="5">
        <v>1500</v>
      </c>
      <c r="C34" s="5"/>
      <c r="D34" s="5">
        <v>1250</v>
      </c>
    </row>
    <row r="35" spans="1:4" x14ac:dyDescent="0.25">
      <c r="A35" s="11" t="s">
        <v>26</v>
      </c>
      <c r="B35" s="5">
        <v>180</v>
      </c>
      <c r="C35" s="5"/>
      <c r="D35" s="5">
        <v>1380</v>
      </c>
    </row>
    <row r="36" spans="1:4" ht="15.75" thickBot="1" x14ac:dyDescent="0.3">
      <c r="A36" s="11" t="s">
        <v>27</v>
      </c>
      <c r="B36" s="5">
        <v>3050</v>
      </c>
      <c r="C36" s="5"/>
      <c r="D36" s="5">
        <v>0</v>
      </c>
    </row>
    <row r="37" spans="1:4" ht="15.75" thickBot="1" x14ac:dyDescent="0.3">
      <c r="A37" s="2" t="s">
        <v>28</v>
      </c>
      <c r="B37" s="10">
        <f>SUM(B34:B36)</f>
        <v>4730</v>
      </c>
      <c r="C37" s="5"/>
      <c r="D37" s="10">
        <f>SUM(D34:D36)</f>
        <v>2630</v>
      </c>
    </row>
    <row r="38" spans="1:4" ht="16.5" thickTop="1" thickBot="1" x14ac:dyDescent="0.3">
      <c r="B38" s="5"/>
      <c r="C38" s="5"/>
      <c r="D38" s="5"/>
    </row>
    <row r="39" spans="1:4" ht="15.75" thickBot="1" x14ac:dyDescent="0.3">
      <c r="A39" s="2" t="s">
        <v>29</v>
      </c>
      <c r="B39" s="9">
        <f>+B37+B31</f>
        <v>7910</v>
      </c>
      <c r="C39" s="5"/>
      <c r="D39" s="9">
        <f>+D37+D31</f>
        <v>6660</v>
      </c>
    </row>
    <row r="40" spans="1:4" ht="15.75" thickTop="1" x14ac:dyDescent="0.25">
      <c r="B40" s="5"/>
      <c r="C40" s="5"/>
      <c r="D40" s="5"/>
    </row>
    <row r="41" spans="1:4" x14ac:dyDescent="0.25">
      <c r="B41" s="5"/>
      <c r="C41" s="5"/>
      <c r="D41" s="5"/>
    </row>
    <row r="42" spans="1:4" x14ac:dyDescent="0.25">
      <c r="B42" s="5"/>
      <c r="C42" s="5"/>
      <c r="D42" s="5"/>
    </row>
    <row r="43" spans="1:4" x14ac:dyDescent="0.25">
      <c r="B43" s="5"/>
      <c r="C43" s="5"/>
      <c r="D43" s="5"/>
    </row>
    <row r="44" spans="1:4" x14ac:dyDescent="0.25">
      <c r="B44" s="5"/>
      <c r="C44" s="5"/>
      <c r="D44" s="5"/>
    </row>
    <row r="45" spans="1:4" x14ac:dyDescent="0.25">
      <c r="B45" s="5"/>
      <c r="C45" s="5"/>
      <c r="D45" s="5"/>
    </row>
    <row r="46" spans="1:4" x14ac:dyDescent="0.25">
      <c r="B46" s="5"/>
      <c r="C46" s="5"/>
      <c r="D46" s="5"/>
    </row>
    <row r="47" spans="1:4" x14ac:dyDescent="0.25">
      <c r="B47" s="5"/>
      <c r="C47" s="5"/>
      <c r="D47" s="5"/>
    </row>
    <row r="48" spans="1:4" x14ac:dyDescent="0.25">
      <c r="B48" s="5"/>
      <c r="C48" s="5"/>
      <c r="D48" s="5"/>
    </row>
    <row r="49" spans="2:4" x14ac:dyDescent="0.25">
      <c r="B49" s="12"/>
      <c r="C49" s="12"/>
      <c r="D49" s="12"/>
    </row>
    <row r="50" spans="2:4" x14ac:dyDescent="0.25">
      <c r="B50" s="12"/>
      <c r="C50" s="12"/>
      <c r="D50" s="12"/>
    </row>
    <row r="51" spans="2:4" x14ac:dyDescent="0.25">
      <c r="B51" s="12"/>
      <c r="C51" s="12"/>
      <c r="D51" s="12"/>
    </row>
    <row r="52" spans="2:4" x14ac:dyDescent="0.25">
      <c r="B52" s="12"/>
      <c r="C52" s="12"/>
      <c r="D52" s="12"/>
    </row>
    <row r="53" spans="2:4" x14ac:dyDescent="0.25">
      <c r="B53" s="12"/>
      <c r="C53" s="12"/>
      <c r="D53" s="12"/>
    </row>
    <row r="54" spans="2:4" x14ac:dyDescent="0.25">
      <c r="B54" s="12"/>
      <c r="C54" s="12"/>
      <c r="D54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5DD08-C8AE-4C67-83CC-9D24C235F0FC}">
  <dimension ref="A1:B25"/>
  <sheetViews>
    <sheetView zoomScale="115" zoomScaleNormal="115" workbookViewId="0">
      <selection activeCell="A2" sqref="A1:XFD1048576"/>
    </sheetView>
  </sheetViews>
  <sheetFormatPr baseColWidth="10" defaultColWidth="11.5703125" defaultRowHeight="15" x14ac:dyDescent="0.25"/>
  <cols>
    <col min="1" max="1" width="41.42578125" style="1" customWidth="1"/>
    <col min="2" max="16384" width="11.5703125" style="1"/>
  </cols>
  <sheetData>
    <row r="1" spans="1:2" x14ac:dyDescent="0.25">
      <c r="A1" s="1" t="s">
        <v>0</v>
      </c>
    </row>
    <row r="2" spans="1:2" x14ac:dyDescent="0.25">
      <c r="A2" s="1" t="s">
        <v>30</v>
      </c>
    </row>
    <row r="5" spans="1:2" x14ac:dyDescent="0.25">
      <c r="A5" s="1" t="s">
        <v>31</v>
      </c>
      <c r="B5" s="13">
        <v>30650</v>
      </c>
    </row>
    <row r="6" spans="1:2" ht="15.75" thickBot="1" x14ac:dyDescent="0.3">
      <c r="A6" s="1" t="s">
        <v>32</v>
      </c>
      <c r="B6" s="8">
        <v>-25750</v>
      </c>
    </row>
    <row r="7" spans="1:2" x14ac:dyDescent="0.25">
      <c r="A7" s="1" t="s">
        <v>33</v>
      </c>
      <c r="B7" s="5">
        <f>+B5+B6</f>
        <v>4900</v>
      </c>
    </row>
    <row r="9" spans="1:2" x14ac:dyDescent="0.25">
      <c r="A9" s="14" t="s">
        <v>34</v>
      </c>
      <c r="B9" s="15">
        <v>-820</v>
      </c>
    </row>
    <row r="10" spans="1:2" x14ac:dyDescent="0.25">
      <c r="A10" s="1" t="s">
        <v>35</v>
      </c>
      <c r="B10" s="15">
        <v>-450</v>
      </c>
    </row>
    <row r="11" spans="1:2" x14ac:dyDescent="0.25">
      <c r="A11" s="1" t="s">
        <v>55</v>
      </c>
      <c r="B11" s="1">
        <v>10</v>
      </c>
    </row>
    <row r="13" spans="1:2" x14ac:dyDescent="0.25">
      <c r="A13" s="14" t="s">
        <v>36</v>
      </c>
    </row>
    <row r="14" spans="1:2" x14ac:dyDescent="0.25">
      <c r="A14" s="1" t="s">
        <v>37</v>
      </c>
      <c r="B14" s="15">
        <v>-400</v>
      </c>
    </row>
    <row r="15" spans="1:2" x14ac:dyDescent="0.25">
      <c r="A15" s="1" t="s">
        <v>38</v>
      </c>
      <c r="B15" s="1">
        <v>50</v>
      </c>
    </row>
    <row r="16" spans="1:2" x14ac:dyDescent="0.25">
      <c r="A16" s="1" t="s">
        <v>39</v>
      </c>
      <c r="B16" s="15">
        <v>-40</v>
      </c>
    </row>
    <row r="18" spans="1:2" x14ac:dyDescent="0.25">
      <c r="A18" s="14" t="s">
        <v>40</v>
      </c>
      <c r="B18" s="1">
        <v>100</v>
      </c>
    </row>
    <row r="19" spans="1:2" ht="15.75" thickBot="1" x14ac:dyDescent="0.3">
      <c r="B19" s="16"/>
    </row>
    <row r="20" spans="1:2" x14ac:dyDescent="0.25">
      <c r="A20" s="2" t="s">
        <v>41</v>
      </c>
      <c r="B20" s="17">
        <f>SUM(B7:B19)</f>
        <v>3350</v>
      </c>
    </row>
    <row r="22" spans="1:2" x14ac:dyDescent="0.25">
      <c r="A22" s="14" t="s">
        <v>42</v>
      </c>
      <c r="B22" s="15">
        <v>-300</v>
      </c>
    </row>
    <row r="23" spans="1:2" ht="15.75" thickBot="1" x14ac:dyDescent="0.3"/>
    <row r="24" spans="1:2" ht="16.5" thickTop="1" thickBot="1" x14ac:dyDescent="0.3">
      <c r="A24" s="1" t="s">
        <v>27</v>
      </c>
      <c r="B24" s="18">
        <f>+B20+B22</f>
        <v>3050</v>
      </c>
    </row>
    <row r="25" spans="1:2" ht="15.75" thickTop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4D7C1-4323-4731-8A6A-BC5143F89D6A}">
  <sheetPr>
    <tabColor rgb="FFFFC000"/>
  </sheetPr>
  <dimension ref="A1:Q49"/>
  <sheetViews>
    <sheetView zoomScale="85" zoomScaleNormal="85" workbookViewId="0">
      <pane xSplit="1" ySplit="6" topLeftCell="B25" activePane="bottomRight" state="frozen"/>
      <selection pane="topRight" activeCell="B1" sqref="B1"/>
      <selection pane="bottomLeft" activeCell="A7" sqref="A7"/>
      <selection pane="bottomRight" activeCell="N23" sqref="N23"/>
    </sheetView>
  </sheetViews>
  <sheetFormatPr baseColWidth="10" defaultColWidth="11.5703125" defaultRowHeight="15" x14ac:dyDescent="0.25"/>
  <cols>
    <col min="1" max="1" width="44.140625" style="1" customWidth="1"/>
    <col min="2" max="4" width="11.5703125" style="1"/>
    <col min="5" max="16" width="11.5703125" style="27"/>
    <col min="17" max="17" width="11.5703125" style="2"/>
    <col min="18" max="16384" width="11.5703125" style="1"/>
  </cols>
  <sheetData>
    <row r="1" spans="1:17" x14ac:dyDescent="0.25">
      <c r="A1" s="2" t="s">
        <v>78</v>
      </c>
    </row>
    <row r="2" spans="1:17" x14ac:dyDescent="0.25">
      <c r="A2" s="1" t="str">
        <f>+'Estado de resultados'!A1</f>
        <v>La Comercial, S.A. de C.V.</v>
      </c>
    </row>
    <row r="3" spans="1:17" x14ac:dyDescent="0.25">
      <c r="A3" s="1" t="s">
        <v>43</v>
      </c>
    </row>
    <row r="4" spans="1:17" ht="15.75" thickBot="1" x14ac:dyDescent="0.3">
      <c r="A4" s="1" t="s">
        <v>79</v>
      </c>
    </row>
    <row r="5" spans="1:17" x14ac:dyDescent="0.25">
      <c r="B5" s="19">
        <v>2022</v>
      </c>
      <c r="C5" s="20">
        <v>2021</v>
      </c>
      <c r="D5" s="21" t="s">
        <v>45</v>
      </c>
      <c r="E5" s="64" t="s">
        <v>47</v>
      </c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25" t="s">
        <v>45</v>
      </c>
    </row>
    <row r="6" spans="1:17" ht="15.75" thickBot="1" x14ac:dyDescent="0.3">
      <c r="A6" s="2"/>
      <c r="B6" s="22"/>
      <c r="C6" s="23"/>
      <c r="D6" s="24"/>
      <c r="E6" s="23">
        <v>1</v>
      </c>
      <c r="F6" s="23">
        <v>2</v>
      </c>
      <c r="G6" s="23">
        <v>3</v>
      </c>
      <c r="H6" s="23">
        <v>4</v>
      </c>
      <c r="I6" s="23">
        <v>5</v>
      </c>
      <c r="J6" s="23">
        <v>6</v>
      </c>
      <c r="K6" s="23">
        <v>7</v>
      </c>
      <c r="L6" s="23">
        <v>8</v>
      </c>
      <c r="M6" s="23">
        <v>9</v>
      </c>
      <c r="N6" s="23">
        <v>10</v>
      </c>
      <c r="O6" s="23">
        <v>11</v>
      </c>
      <c r="P6" s="23">
        <v>12</v>
      </c>
      <c r="Q6" s="26" t="s">
        <v>46</v>
      </c>
    </row>
    <row r="7" spans="1:17" x14ac:dyDescent="0.25">
      <c r="A7" s="1" t="s">
        <v>44</v>
      </c>
      <c r="B7" s="29">
        <f>+Balances!B5</f>
        <v>230</v>
      </c>
      <c r="C7" s="15">
        <f>+Balances!D5</f>
        <v>160</v>
      </c>
      <c r="D7" s="35">
        <f>+B7-C7</f>
        <v>70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6">
        <f>SUM(D7:P7)</f>
        <v>70</v>
      </c>
    </row>
    <row r="8" spans="1:17" x14ac:dyDescent="0.25">
      <c r="A8" s="1" t="s">
        <v>4</v>
      </c>
      <c r="B8" s="29">
        <f>+Balances!B6</f>
        <v>1100</v>
      </c>
      <c r="C8" s="15">
        <f>+Balances!D6</f>
        <v>1100</v>
      </c>
      <c r="D8" s="35">
        <f>+B8-C8</f>
        <v>0</v>
      </c>
      <c r="E8" s="39"/>
      <c r="F8" s="39"/>
      <c r="G8" s="39"/>
      <c r="H8" s="39"/>
      <c r="I8" s="39">
        <v>-50</v>
      </c>
      <c r="J8" s="39"/>
      <c r="K8" s="39"/>
      <c r="L8" s="39"/>
      <c r="M8" s="39"/>
      <c r="N8" s="39"/>
      <c r="O8" s="39"/>
      <c r="P8" s="39"/>
      <c r="Q8" s="36">
        <f t="shared" ref="Q8:Q18" si="0">SUM(D8:P8)</f>
        <v>-50</v>
      </c>
    </row>
    <row r="9" spans="1:17" x14ac:dyDescent="0.25">
      <c r="A9" s="1" t="s">
        <v>5</v>
      </c>
      <c r="B9" s="29">
        <f>+Balances!B7</f>
        <v>2300</v>
      </c>
      <c r="C9" s="15">
        <f>+Balances!D7</f>
        <v>1700</v>
      </c>
      <c r="D9" s="35">
        <f t="shared" ref="D9:D17" si="1">+B9-C9</f>
        <v>600</v>
      </c>
      <c r="E9" s="39">
        <v>-500</v>
      </c>
      <c r="F9" s="39"/>
      <c r="G9" s="39"/>
      <c r="H9" s="39"/>
      <c r="I9" s="39"/>
      <c r="J9" s="39"/>
      <c r="K9" s="39"/>
      <c r="L9" s="39"/>
      <c r="M9" s="39">
        <v>-100</v>
      </c>
      <c r="N9" s="39"/>
      <c r="O9" s="39"/>
      <c r="P9" s="39"/>
      <c r="Q9" s="36">
        <f t="shared" si="0"/>
        <v>0</v>
      </c>
    </row>
    <row r="10" spans="1:17" x14ac:dyDescent="0.25">
      <c r="A10" s="1" t="s">
        <v>6</v>
      </c>
      <c r="B10" s="29">
        <f>+Balances!B8</f>
        <v>1000</v>
      </c>
      <c r="C10" s="15">
        <f>+Balances!D8</f>
        <v>1950</v>
      </c>
      <c r="D10" s="35">
        <f t="shared" si="1"/>
        <v>-950</v>
      </c>
      <c r="E10" s="39"/>
      <c r="F10" s="39">
        <v>1050</v>
      </c>
      <c r="G10" s="39"/>
      <c r="H10" s="39"/>
      <c r="I10" s="39"/>
      <c r="J10" s="39"/>
      <c r="K10" s="39"/>
      <c r="L10" s="39"/>
      <c r="M10" s="39">
        <v>-100</v>
      </c>
      <c r="N10" s="39"/>
      <c r="O10" s="39"/>
      <c r="P10" s="39"/>
      <c r="Q10" s="36">
        <f t="shared" si="0"/>
        <v>0</v>
      </c>
    </row>
    <row r="11" spans="1:17" x14ac:dyDescent="0.25">
      <c r="A11" s="1" t="s">
        <v>8</v>
      </c>
      <c r="B11" s="29">
        <f>+Balances!B11</f>
        <v>900</v>
      </c>
      <c r="C11" s="15">
        <f>+Balances!D11</f>
        <v>900</v>
      </c>
      <c r="D11" s="35">
        <f t="shared" si="1"/>
        <v>0</v>
      </c>
      <c r="E11" s="39"/>
      <c r="F11" s="39"/>
      <c r="G11" s="39"/>
      <c r="H11" s="39"/>
      <c r="I11" s="39"/>
      <c r="J11" s="39">
        <v>-100</v>
      </c>
      <c r="K11" s="39"/>
      <c r="L11" s="39"/>
      <c r="M11" s="39"/>
      <c r="N11" s="39"/>
      <c r="O11" s="39"/>
      <c r="P11" s="39"/>
      <c r="Q11" s="36">
        <f t="shared" si="0"/>
        <v>-100</v>
      </c>
    </row>
    <row r="12" spans="1:17" x14ac:dyDescent="0.25">
      <c r="A12" s="1" t="s">
        <v>9</v>
      </c>
      <c r="B12" s="29"/>
      <c r="C12" s="15"/>
      <c r="D12" s="35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6">
        <f t="shared" si="0"/>
        <v>0</v>
      </c>
    </row>
    <row r="13" spans="1:17" x14ac:dyDescent="0.25">
      <c r="A13" s="1" t="s">
        <v>10</v>
      </c>
      <c r="B13" s="29">
        <f>+Balances!B13</f>
        <v>3730</v>
      </c>
      <c r="C13" s="15">
        <f>+Balances!D13</f>
        <v>1910</v>
      </c>
      <c r="D13" s="35">
        <f t="shared" si="1"/>
        <v>1820</v>
      </c>
      <c r="E13" s="39"/>
      <c r="F13" s="39"/>
      <c r="G13" s="39"/>
      <c r="H13" s="39">
        <v>80</v>
      </c>
      <c r="I13" s="39"/>
      <c r="J13" s="39"/>
      <c r="K13" s="39"/>
      <c r="L13" s="39"/>
      <c r="M13" s="39">
        <v>-650</v>
      </c>
      <c r="N13" s="39">
        <v>-1250</v>
      </c>
      <c r="O13" s="39"/>
      <c r="P13" s="39"/>
      <c r="Q13" s="36">
        <f t="shared" si="0"/>
        <v>0</v>
      </c>
    </row>
    <row r="14" spans="1:17" x14ac:dyDescent="0.25">
      <c r="A14" s="1" t="s">
        <v>11</v>
      </c>
      <c r="B14" s="29">
        <f>+Balances!B14</f>
        <v>-1450</v>
      </c>
      <c r="C14" s="15">
        <f>+Balances!D14</f>
        <v>-1060</v>
      </c>
      <c r="D14" s="35">
        <f t="shared" si="1"/>
        <v>-390</v>
      </c>
      <c r="E14" s="39"/>
      <c r="F14" s="39"/>
      <c r="G14" s="39">
        <v>450</v>
      </c>
      <c r="H14" s="39">
        <v>-60</v>
      </c>
      <c r="I14" s="39"/>
      <c r="J14" s="39"/>
      <c r="K14" s="39"/>
      <c r="L14" s="39"/>
      <c r="M14" s="39"/>
      <c r="N14" s="39"/>
      <c r="O14" s="39"/>
      <c r="P14" s="39"/>
      <c r="Q14" s="36">
        <f t="shared" si="0"/>
        <v>0</v>
      </c>
    </row>
    <row r="15" spans="1:17" x14ac:dyDescent="0.25">
      <c r="A15" s="1" t="s">
        <v>49</v>
      </c>
      <c r="B15" s="29"/>
      <c r="C15" s="15"/>
      <c r="D15" s="35"/>
      <c r="E15" s="39"/>
      <c r="F15" s="39"/>
      <c r="G15" s="39"/>
      <c r="H15" s="39"/>
      <c r="I15" s="39"/>
      <c r="J15" s="39"/>
      <c r="K15" s="39"/>
      <c r="L15" s="39"/>
      <c r="M15" s="39"/>
      <c r="N15" s="39">
        <v>350</v>
      </c>
      <c r="O15" s="39"/>
      <c r="P15" s="39"/>
      <c r="Q15" s="36">
        <f t="shared" si="0"/>
        <v>350</v>
      </c>
    </row>
    <row r="16" spans="1:17" x14ac:dyDescent="0.25">
      <c r="A16" s="1" t="s">
        <v>50</v>
      </c>
      <c r="B16" s="29"/>
      <c r="C16" s="15"/>
      <c r="D16" s="35"/>
      <c r="E16" s="39"/>
      <c r="F16" s="39"/>
      <c r="G16" s="39"/>
      <c r="H16" s="39">
        <v>-30</v>
      </c>
      <c r="I16" s="39"/>
      <c r="J16" s="39"/>
      <c r="K16" s="39"/>
      <c r="L16" s="39"/>
      <c r="M16" s="39"/>
      <c r="N16" s="39"/>
      <c r="O16" s="39"/>
      <c r="P16" s="39"/>
      <c r="Q16" s="36">
        <f t="shared" si="0"/>
        <v>-30</v>
      </c>
    </row>
    <row r="17" spans="1:17" x14ac:dyDescent="0.25">
      <c r="A17" s="1" t="s">
        <v>13</v>
      </c>
      <c r="B17" s="29">
        <f>+Balances!B17</f>
        <v>100</v>
      </c>
      <c r="C17" s="15">
        <f>+Balances!C17</f>
        <v>0</v>
      </c>
      <c r="D17" s="35">
        <f t="shared" si="1"/>
        <v>100</v>
      </c>
      <c r="E17" s="39"/>
      <c r="F17" s="39"/>
      <c r="G17" s="39"/>
      <c r="H17" s="39"/>
      <c r="I17" s="39"/>
      <c r="J17" s="39"/>
      <c r="K17" s="39"/>
      <c r="L17" s="39"/>
      <c r="M17" s="39">
        <v>-100</v>
      </c>
      <c r="N17" s="39"/>
      <c r="O17" s="39"/>
      <c r="P17" s="39"/>
      <c r="Q17" s="36"/>
    </row>
    <row r="18" spans="1:17" ht="15.75" thickBot="1" x14ac:dyDescent="0.3">
      <c r="A18" s="1" t="s">
        <v>51</v>
      </c>
      <c r="B18" s="29"/>
      <c r="C18" s="15"/>
      <c r="D18" s="35"/>
      <c r="E18" s="39"/>
      <c r="F18" s="39"/>
      <c r="G18" s="39"/>
      <c r="H18" s="39"/>
      <c r="I18" s="39"/>
      <c r="J18" s="39"/>
      <c r="K18" s="39"/>
      <c r="L18" s="39"/>
      <c r="M18" s="39">
        <v>650</v>
      </c>
      <c r="N18" s="39"/>
      <c r="O18" s="39"/>
      <c r="P18" s="39"/>
      <c r="Q18" s="36">
        <f t="shared" si="0"/>
        <v>650</v>
      </c>
    </row>
    <row r="19" spans="1:17" ht="15.75" thickBot="1" x14ac:dyDescent="0.3">
      <c r="A19" s="2" t="s">
        <v>14</v>
      </c>
      <c r="B19" s="30">
        <f>SUM(B7:B18)</f>
        <v>7910</v>
      </c>
      <c r="C19" s="9">
        <f t="shared" ref="C19:D19" si="2">SUM(C7:C18)</f>
        <v>6660</v>
      </c>
      <c r="D19" s="38">
        <f t="shared" si="2"/>
        <v>1250</v>
      </c>
      <c r="E19" s="40">
        <f t="shared" ref="E19" si="3">SUM(E7:E18)</f>
        <v>-500</v>
      </c>
      <c r="F19" s="41">
        <f t="shared" ref="F19" si="4">SUM(F7:F18)</f>
        <v>1050</v>
      </c>
      <c r="G19" s="41">
        <f t="shared" ref="G19" si="5">SUM(G7:G18)</f>
        <v>450</v>
      </c>
      <c r="H19" s="41">
        <f t="shared" ref="H19" si="6">SUM(H7:H18)</f>
        <v>-10</v>
      </c>
      <c r="I19" s="41">
        <f t="shared" ref="I19" si="7">SUM(I7:I18)</f>
        <v>-50</v>
      </c>
      <c r="J19" s="41">
        <f t="shared" ref="J19" si="8">SUM(J7:J18)</f>
        <v>-100</v>
      </c>
      <c r="K19" s="41">
        <f t="shared" ref="K19" si="9">SUM(K7:K18)</f>
        <v>0</v>
      </c>
      <c r="L19" s="41">
        <f t="shared" ref="L19" si="10">SUM(L7:L18)</f>
        <v>0</v>
      </c>
      <c r="M19" s="41">
        <f t="shared" ref="M19" si="11">SUM(M7:M18)</f>
        <v>-300</v>
      </c>
      <c r="N19" s="41">
        <f t="shared" ref="N19" si="12">SUM(N7:N18)</f>
        <v>-900</v>
      </c>
      <c r="O19" s="41">
        <f t="shared" ref="O19" si="13">SUM(O7:O18)</f>
        <v>0</v>
      </c>
      <c r="P19" s="42">
        <f t="shared" ref="P19:Q19" si="14">SUM(P7:P18)</f>
        <v>0</v>
      </c>
      <c r="Q19" s="38">
        <f t="shared" si="14"/>
        <v>890</v>
      </c>
    </row>
    <row r="20" spans="1:17" ht="15.75" thickTop="1" x14ac:dyDescent="0.25">
      <c r="B20" s="28"/>
      <c r="C20" s="7"/>
      <c r="D20" s="31"/>
      <c r="Q20" s="37"/>
    </row>
    <row r="21" spans="1:17" x14ac:dyDescent="0.25">
      <c r="B21" s="28"/>
      <c r="C21" s="7"/>
      <c r="D21" s="31"/>
      <c r="Q21" s="37"/>
    </row>
    <row r="22" spans="1:17" x14ac:dyDescent="0.25">
      <c r="A22" s="2" t="s">
        <v>15</v>
      </c>
      <c r="B22" s="28"/>
      <c r="C22" s="7"/>
      <c r="D22" s="31"/>
      <c r="Q22" s="37"/>
    </row>
    <row r="23" spans="1:17" x14ac:dyDescent="0.25">
      <c r="A23" s="1" t="s">
        <v>16</v>
      </c>
      <c r="B23" s="29">
        <f>+Balances!B22</f>
        <v>250</v>
      </c>
      <c r="C23" s="15">
        <f>+Balances!D22</f>
        <v>1890</v>
      </c>
      <c r="D23" s="35">
        <f t="shared" ref="D23:D27" si="15">+B23-C23</f>
        <v>-1640</v>
      </c>
      <c r="E23" s="39"/>
      <c r="F23" s="39">
        <v>1740</v>
      </c>
      <c r="G23" s="39"/>
      <c r="H23" s="39"/>
      <c r="I23" s="39"/>
      <c r="J23" s="39"/>
      <c r="K23" s="39"/>
      <c r="L23" s="39"/>
      <c r="M23" s="39">
        <v>-100</v>
      </c>
      <c r="N23" s="39"/>
      <c r="O23" s="39"/>
      <c r="P23" s="39"/>
      <c r="Q23" s="36">
        <f t="shared" ref="Q23:Q27" si="16">SUM(D23:P23)</f>
        <v>0</v>
      </c>
    </row>
    <row r="24" spans="1:17" x14ac:dyDescent="0.25">
      <c r="A24" s="1" t="s">
        <v>17</v>
      </c>
      <c r="B24" s="29">
        <f>+Balances!B23</f>
        <v>230</v>
      </c>
      <c r="C24" s="15">
        <f>+Balances!D23</f>
        <v>100</v>
      </c>
      <c r="D24" s="35">
        <f t="shared" si="15"/>
        <v>130</v>
      </c>
      <c r="E24" s="39"/>
      <c r="F24" s="39"/>
      <c r="G24" s="39"/>
      <c r="H24" s="39"/>
      <c r="I24" s="39"/>
      <c r="J24" s="39"/>
      <c r="K24" s="39">
        <v>-400</v>
      </c>
      <c r="L24" s="39"/>
      <c r="M24" s="39"/>
      <c r="N24" s="39"/>
      <c r="O24" s="39"/>
      <c r="P24" s="39"/>
      <c r="Q24" s="36">
        <f t="shared" si="16"/>
        <v>-270</v>
      </c>
    </row>
    <row r="25" spans="1:17" x14ac:dyDescent="0.25">
      <c r="A25" s="1" t="s">
        <v>18</v>
      </c>
      <c r="B25" s="29">
        <f>+Balances!B24</f>
        <v>400</v>
      </c>
      <c r="C25" s="15">
        <f>+Balances!D24</f>
        <v>1000</v>
      </c>
      <c r="D25" s="35">
        <f t="shared" si="15"/>
        <v>-600</v>
      </c>
      <c r="E25" s="39"/>
      <c r="F25" s="39"/>
      <c r="G25" s="39"/>
      <c r="H25" s="39"/>
      <c r="I25" s="39"/>
      <c r="J25" s="39"/>
      <c r="K25" s="39"/>
      <c r="L25" s="39">
        <v>-300</v>
      </c>
      <c r="M25" s="39"/>
      <c r="N25" s="39"/>
      <c r="O25" s="39"/>
      <c r="P25" s="39"/>
      <c r="Q25" s="36">
        <f t="shared" si="16"/>
        <v>-900</v>
      </c>
    </row>
    <row r="26" spans="1:17" x14ac:dyDescent="0.25">
      <c r="A26" s="1" t="s">
        <v>20</v>
      </c>
      <c r="B26" s="29">
        <f>+Balances!B27</f>
        <v>1490</v>
      </c>
      <c r="C26" s="15">
        <f>+Balances!D27</f>
        <v>1040</v>
      </c>
      <c r="D26" s="35">
        <f t="shared" si="15"/>
        <v>450</v>
      </c>
      <c r="E26" s="39"/>
      <c r="F26" s="39"/>
      <c r="G26" s="39"/>
      <c r="H26" s="39"/>
      <c r="I26" s="39"/>
      <c r="J26" s="39"/>
      <c r="K26" s="39"/>
      <c r="L26" s="39"/>
      <c r="M26" s="39">
        <v>-200</v>
      </c>
      <c r="N26" s="39"/>
      <c r="O26" s="39"/>
      <c r="P26" s="39"/>
      <c r="Q26" s="36">
        <f t="shared" si="16"/>
        <v>250</v>
      </c>
    </row>
    <row r="27" spans="1:17" ht="15.75" thickBot="1" x14ac:dyDescent="0.3">
      <c r="A27" s="1" t="s">
        <v>21</v>
      </c>
      <c r="B27" s="29">
        <f>+Balances!B28</f>
        <v>810</v>
      </c>
      <c r="C27" s="15">
        <f>+Balances!D28</f>
        <v>0</v>
      </c>
      <c r="D27" s="35">
        <f t="shared" si="15"/>
        <v>810</v>
      </c>
      <c r="E27" s="39"/>
      <c r="F27" s="39"/>
      <c r="G27" s="39"/>
      <c r="H27" s="39"/>
      <c r="I27" s="39"/>
      <c r="J27" s="39"/>
      <c r="K27" s="39"/>
      <c r="L27" s="39"/>
      <c r="M27" s="39"/>
      <c r="N27" s="39">
        <v>-900</v>
      </c>
      <c r="O27" s="39"/>
      <c r="P27" s="39"/>
      <c r="Q27" s="36">
        <f t="shared" si="16"/>
        <v>-90</v>
      </c>
    </row>
    <row r="28" spans="1:17" ht="15.75" thickBot="1" x14ac:dyDescent="0.3">
      <c r="A28" s="2" t="s">
        <v>23</v>
      </c>
      <c r="B28" s="32">
        <f>SUM(B23:B27)</f>
        <v>3180</v>
      </c>
      <c r="C28" s="33">
        <f t="shared" ref="C28:E28" si="17">SUM(C23:C27)</f>
        <v>4030</v>
      </c>
      <c r="D28" s="34">
        <f t="shared" si="17"/>
        <v>-850</v>
      </c>
      <c r="E28" s="43">
        <f t="shared" si="17"/>
        <v>0</v>
      </c>
      <c r="F28" s="44">
        <f t="shared" ref="F28" si="18">SUM(F23:F27)</f>
        <v>1740</v>
      </c>
      <c r="G28" s="44">
        <f t="shared" ref="G28" si="19">SUM(G23:G27)</f>
        <v>0</v>
      </c>
      <c r="H28" s="44">
        <f t="shared" ref="H28" si="20">SUM(H23:H27)</f>
        <v>0</v>
      </c>
      <c r="I28" s="44">
        <f t="shared" ref="I28" si="21">SUM(I23:I27)</f>
        <v>0</v>
      </c>
      <c r="J28" s="44">
        <f t="shared" ref="J28" si="22">SUM(J23:J27)</f>
        <v>0</v>
      </c>
      <c r="K28" s="44">
        <f t="shared" ref="K28" si="23">SUM(K23:K27)</f>
        <v>-400</v>
      </c>
      <c r="L28" s="44">
        <f t="shared" ref="L28" si="24">SUM(L23:L27)</f>
        <v>-300</v>
      </c>
      <c r="M28" s="44">
        <f t="shared" ref="M28" si="25">SUM(M23:M27)</f>
        <v>-300</v>
      </c>
      <c r="N28" s="44">
        <f t="shared" ref="N28" si="26">SUM(N23:N27)</f>
        <v>-900</v>
      </c>
      <c r="O28" s="44">
        <f t="shared" ref="O28" si="27">SUM(O23:O27)</f>
        <v>0</v>
      </c>
      <c r="P28" s="45">
        <f t="shared" ref="P28" si="28">SUM(P23:P27)</f>
        <v>0</v>
      </c>
      <c r="Q28" s="34">
        <f t="shared" ref="Q28" si="29">SUM(Q23:Q27)</f>
        <v>-1010</v>
      </c>
    </row>
    <row r="29" spans="1:17" x14ac:dyDescent="0.25">
      <c r="B29" s="28"/>
      <c r="C29" s="7"/>
      <c r="D29" s="31"/>
      <c r="Q29" s="37"/>
    </row>
    <row r="30" spans="1:17" x14ac:dyDescent="0.25">
      <c r="A30" s="2" t="s">
        <v>24</v>
      </c>
      <c r="B30" s="28"/>
      <c r="C30" s="7"/>
      <c r="D30" s="31"/>
      <c r="Q30" s="37"/>
    </row>
    <row r="31" spans="1:17" x14ac:dyDescent="0.25">
      <c r="A31" s="1" t="s">
        <v>25</v>
      </c>
      <c r="B31" s="28">
        <v>1500</v>
      </c>
      <c r="C31" s="7">
        <v>1250</v>
      </c>
      <c r="D31" s="35">
        <f t="shared" ref="D31:D33" si="30">+B31-C31</f>
        <v>250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>
        <v>-250</v>
      </c>
      <c r="Q31" s="36">
        <f t="shared" ref="Q31:Q46" si="31">SUM(D31:P31)</f>
        <v>0</v>
      </c>
    </row>
    <row r="32" spans="1:17" x14ac:dyDescent="0.25">
      <c r="A32" s="1" t="s">
        <v>52</v>
      </c>
      <c r="B32" s="28"/>
      <c r="C32" s="7"/>
      <c r="D32" s="35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>
        <v>250</v>
      </c>
      <c r="Q32" s="36">
        <f t="shared" si="31"/>
        <v>250</v>
      </c>
    </row>
    <row r="33" spans="1:17" x14ac:dyDescent="0.25">
      <c r="A33" s="11" t="s">
        <v>26</v>
      </c>
      <c r="B33" s="28">
        <v>180</v>
      </c>
      <c r="C33" s="7">
        <v>1380</v>
      </c>
      <c r="D33" s="35">
        <f t="shared" si="30"/>
        <v>-1200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>
        <v>1200</v>
      </c>
      <c r="P33" s="39"/>
      <c r="Q33" s="36">
        <f t="shared" si="31"/>
        <v>0</v>
      </c>
    </row>
    <row r="34" spans="1:17" x14ac:dyDescent="0.25">
      <c r="A34" s="11" t="s">
        <v>53</v>
      </c>
      <c r="B34" s="28"/>
      <c r="C34" s="7"/>
      <c r="D34" s="35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>
        <v>-1200</v>
      </c>
      <c r="P34" s="39"/>
      <c r="Q34" s="36">
        <f t="shared" si="31"/>
        <v>-1200</v>
      </c>
    </row>
    <row r="35" spans="1:17" x14ac:dyDescent="0.25">
      <c r="A35" s="11"/>
      <c r="B35" s="28"/>
      <c r="C35" s="7"/>
      <c r="D35" s="31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7"/>
    </row>
    <row r="36" spans="1:17" x14ac:dyDescent="0.25">
      <c r="A36" s="11" t="s">
        <v>54</v>
      </c>
      <c r="B36" s="28"/>
      <c r="C36" s="7"/>
      <c r="D36" s="31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6">
        <f t="shared" si="31"/>
        <v>0</v>
      </c>
    </row>
    <row r="37" spans="1:17" x14ac:dyDescent="0.25">
      <c r="A37" s="11" t="s">
        <v>31</v>
      </c>
      <c r="B37" s="28">
        <f>+'Estado de resultados'!B5</f>
        <v>30650</v>
      </c>
      <c r="C37" s="7"/>
      <c r="D37" s="35">
        <f t="shared" ref="D37:D46" si="32">+B37-C37</f>
        <v>30650</v>
      </c>
      <c r="E37" s="39">
        <v>-540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6">
        <f t="shared" si="31"/>
        <v>30110</v>
      </c>
    </row>
    <row r="38" spans="1:17" x14ac:dyDescent="0.25">
      <c r="A38" s="11" t="s">
        <v>32</v>
      </c>
      <c r="B38" s="28">
        <f>+'Estado de resultados'!B6</f>
        <v>-25750</v>
      </c>
      <c r="C38" s="7"/>
      <c r="D38" s="35">
        <f t="shared" si="32"/>
        <v>-25750</v>
      </c>
      <c r="E38" s="39"/>
      <c r="F38" s="39">
        <v>-690</v>
      </c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6">
        <f t="shared" si="31"/>
        <v>-26440</v>
      </c>
    </row>
    <row r="39" spans="1:17" x14ac:dyDescent="0.25">
      <c r="A39" s="11" t="s">
        <v>34</v>
      </c>
      <c r="B39" s="28">
        <f>+'Estado de resultados'!B9</f>
        <v>-820</v>
      </c>
      <c r="C39" s="7"/>
      <c r="D39" s="35">
        <f t="shared" si="32"/>
        <v>-820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6">
        <f t="shared" si="31"/>
        <v>-820</v>
      </c>
    </row>
    <row r="40" spans="1:17" x14ac:dyDescent="0.25">
      <c r="A40" s="11" t="s">
        <v>35</v>
      </c>
      <c r="B40" s="28">
        <f>+'Estado de resultados'!B10</f>
        <v>-450</v>
      </c>
      <c r="C40" s="7"/>
      <c r="D40" s="35">
        <f t="shared" si="32"/>
        <v>-450</v>
      </c>
      <c r="E40" s="39"/>
      <c r="F40" s="39"/>
      <c r="G40" s="39">
        <v>450</v>
      </c>
      <c r="H40" s="39"/>
      <c r="I40" s="39"/>
      <c r="J40" s="39"/>
      <c r="K40" s="39"/>
      <c r="L40" s="39"/>
      <c r="M40" s="39"/>
      <c r="N40" s="39"/>
      <c r="O40" s="39"/>
      <c r="P40" s="39"/>
      <c r="Q40" s="36">
        <f t="shared" si="31"/>
        <v>0</v>
      </c>
    </row>
    <row r="41" spans="1:17" x14ac:dyDescent="0.25">
      <c r="A41" s="1" t="s">
        <v>55</v>
      </c>
      <c r="B41" s="28">
        <f>+'Estado de resultados'!B11</f>
        <v>10</v>
      </c>
      <c r="C41" s="7"/>
      <c r="D41" s="35">
        <f t="shared" si="32"/>
        <v>10</v>
      </c>
      <c r="E41" s="39"/>
      <c r="F41" s="39"/>
      <c r="G41" s="39"/>
      <c r="H41" s="39">
        <v>-10</v>
      </c>
      <c r="I41" s="39"/>
      <c r="J41" s="39"/>
      <c r="K41" s="39"/>
      <c r="L41" s="39"/>
      <c r="M41" s="39"/>
      <c r="N41" s="39"/>
      <c r="O41" s="39"/>
      <c r="P41" s="39"/>
      <c r="Q41" s="36">
        <f t="shared" si="31"/>
        <v>0</v>
      </c>
    </row>
    <row r="42" spans="1:17" x14ac:dyDescent="0.25">
      <c r="A42" s="11" t="s">
        <v>37</v>
      </c>
      <c r="B42" s="28">
        <f>+'Estado de resultados'!B14</f>
        <v>-400</v>
      </c>
      <c r="C42" s="7"/>
      <c r="D42" s="35">
        <f t="shared" si="32"/>
        <v>-400</v>
      </c>
      <c r="E42" s="39"/>
      <c r="F42" s="39"/>
      <c r="G42" s="39"/>
      <c r="H42" s="39"/>
      <c r="I42" s="39"/>
      <c r="J42" s="39"/>
      <c r="K42" s="39">
        <v>400</v>
      </c>
      <c r="L42" s="39"/>
      <c r="M42" s="39"/>
      <c r="N42" s="39"/>
      <c r="O42" s="39"/>
      <c r="P42" s="39"/>
      <c r="Q42" s="36">
        <f t="shared" si="31"/>
        <v>0</v>
      </c>
    </row>
    <row r="43" spans="1:17" x14ac:dyDescent="0.25">
      <c r="A43" s="11" t="s">
        <v>38</v>
      </c>
      <c r="B43" s="28">
        <f>+'Estado de resultados'!B15</f>
        <v>50</v>
      </c>
      <c r="C43" s="7"/>
      <c r="D43" s="35">
        <f t="shared" si="32"/>
        <v>50</v>
      </c>
      <c r="E43" s="39"/>
      <c r="F43" s="39"/>
      <c r="G43" s="39"/>
      <c r="H43" s="39"/>
      <c r="I43" s="39">
        <v>-50</v>
      </c>
      <c r="J43" s="39"/>
      <c r="K43" s="39"/>
      <c r="L43" s="39"/>
      <c r="M43" s="39"/>
      <c r="N43" s="39"/>
      <c r="O43" s="39"/>
      <c r="P43" s="39"/>
      <c r="Q43" s="36">
        <f t="shared" si="31"/>
        <v>0</v>
      </c>
    </row>
    <row r="44" spans="1:17" x14ac:dyDescent="0.25">
      <c r="A44" s="11" t="s">
        <v>39</v>
      </c>
      <c r="B44" s="28">
        <f>+'Estado de resultados'!B16</f>
        <v>-40</v>
      </c>
      <c r="C44" s="7"/>
      <c r="D44" s="35">
        <f t="shared" si="32"/>
        <v>-40</v>
      </c>
      <c r="E44" s="39">
        <v>40</v>
      </c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6">
        <f t="shared" si="31"/>
        <v>0</v>
      </c>
    </row>
    <row r="45" spans="1:17" x14ac:dyDescent="0.25">
      <c r="A45" s="11" t="s">
        <v>40</v>
      </c>
      <c r="B45" s="28">
        <f>+'Estado de resultados'!B18</f>
        <v>100</v>
      </c>
      <c r="C45" s="7">
        <v>0</v>
      </c>
      <c r="D45" s="35">
        <f t="shared" si="32"/>
        <v>100</v>
      </c>
      <c r="J45" s="27">
        <v>-100</v>
      </c>
      <c r="Q45" s="36">
        <f t="shared" si="31"/>
        <v>0</v>
      </c>
    </row>
    <row r="46" spans="1:17" ht="15.75" thickBot="1" x14ac:dyDescent="0.3">
      <c r="A46" s="11" t="s">
        <v>42</v>
      </c>
      <c r="B46" s="28">
        <f>+'Estado de resultados'!B22</f>
        <v>-300</v>
      </c>
      <c r="C46" s="7"/>
      <c r="D46" s="35">
        <f t="shared" si="32"/>
        <v>-300</v>
      </c>
      <c r="L46" s="27">
        <v>300</v>
      </c>
      <c r="Q46" s="36">
        <f t="shared" si="31"/>
        <v>0</v>
      </c>
    </row>
    <row r="47" spans="1:17" s="2" customFormat="1" ht="15.75" thickBot="1" x14ac:dyDescent="0.3">
      <c r="A47" s="2" t="s">
        <v>28</v>
      </c>
      <c r="B47" s="32">
        <f>SUM(B31:B46)</f>
        <v>4730</v>
      </c>
      <c r="C47" s="33">
        <f t="shared" ref="C47:D47" si="33">SUM(C31:C46)</f>
        <v>2630</v>
      </c>
      <c r="D47" s="34">
        <f t="shared" si="33"/>
        <v>2100</v>
      </c>
      <c r="E47" s="43">
        <f>SUM(E31:E46)</f>
        <v>-500</v>
      </c>
      <c r="F47" s="44">
        <f t="shared" ref="F47:P47" si="34">SUM(F31:F46)</f>
        <v>-690</v>
      </c>
      <c r="G47" s="44">
        <f t="shared" si="34"/>
        <v>450</v>
      </c>
      <c r="H47" s="44">
        <f t="shared" si="34"/>
        <v>-10</v>
      </c>
      <c r="I47" s="44">
        <f t="shared" si="34"/>
        <v>-50</v>
      </c>
      <c r="J47" s="44">
        <f t="shared" si="34"/>
        <v>-100</v>
      </c>
      <c r="K47" s="44">
        <f t="shared" si="34"/>
        <v>400</v>
      </c>
      <c r="L47" s="44">
        <f t="shared" si="34"/>
        <v>300</v>
      </c>
      <c r="M47" s="44">
        <f t="shared" si="34"/>
        <v>0</v>
      </c>
      <c r="N47" s="44">
        <f t="shared" si="34"/>
        <v>0</v>
      </c>
      <c r="O47" s="44">
        <f t="shared" si="34"/>
        <v>0</v>
      </c>
      <c r="P47" s="45">
        <f t="shared" si="34"/>
        <v>0</v>
      </c>
      <c r="Q47" s="34">
        <f>SUM(Q31:Q46)</f>
        <v>1900</v>
      </c>
    </row>
    <row r="48" spans="1:17" s="2" customFormat="1" ht="15.75" thickBot="1" x14ac:dyDescent="0.3">
      <c r="A48" s="2" t="s">
        <v>29</v>
      </c>
      <c r="B48" s="30">
        <f>SUM(B36:B47)</f>
        <v>7780</v>
      </c>
      <c r="C48" s="9">
        <f t="shared" ref="C48" si="35">SUM(C36:C47)</f>
        <v>2630</v>
      </c>
      <c r="D48" s="38">
        <f t="shared" ref="D48" si="36">SUM(D36:D47)</f>
        <v>5150</v>
      </c>
      <c r="E48" s="40">
        <f>+E47+E28</f>
        <v>-500</v>
      </c>
      <c r="F48" s="41">
        <f t="shared" ref="F48:P48" si="37">+F47+F28</f>
        <v>1050</v>
      </c>
      <c r="G48" s="41">
        <f t="shared" si="37"/>
        <v>450</v>
      </c>
      <c r="H48" s="41">
        <f t="shared" si="37"/>
        <v>-10</v>
      </c>
      <c r="I48" s="41">
        <f t="shared" si="37"/>
        <v>-50</v>
      </c>
      <c r="J48" s="41">
        <f t="shared" si="37"/>
        <v>-100</v>
      </c>
      <c r="K48" s="41">
        <f t="shared" si="37"/>
        <v>0</v>
      </c>
      <c r="L48" s="41">
        <f t="shared" si="37"/>
        <v>0</v>
      </c>
      <c r="M48" s="41">
        <f t="shared" si="37"/>
        <v>-300</v>
      </c>
      <c r="N48" s="41">
        <f t="shared" si="37"/>
        <v>-900</v>
      </c>
      <c r="O48" s="41">
        <f t="shared" si="37"/>
        <v>0</v>
      </c>
      <c r="P48" s="42">
        <f t="shared" si="37"/>
        <v>0</v>
      </c>
      <c r="Q48" s="38">
        <f>+Q47+Q28</f>
        <v>890</v>
      </c>
    </row>
    <row r="49" ht="15.75" thickTop="1" x14ac:dyDescent="0.25"/>
  </sheetData>
  <mergeCells count="1">
    <mergeCell ref="E5:P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B4AA4-2F83-491B-8547-9BCB2E23CC78}">
  <sheetPr>
    <tabColor rgb="FFFFC000"/>
  </sheetPr>
  <dimension ref="A1:B71"/>
  <sheetViews>
    <sheetView zoomScale="130" zoomScaleNormal="130" workbookViewId="0">
      <pane ySplit="3" topLeftCell="A20" activePane="bottomLeft" state="frozen"/>
      <selection pane="bottomLeft" activeCell="D24" sqref="D24"/>
    </sheetView>
  </sheetViews>
  <sheetFormatPr baseColWidth="10" defaultColWidth="11.5703125" defaultRowHeight="15" x14ac:dyDescent="0.25"/>
  <cols>
    <col min="1" max="1" width="69.5703125" style="1" customWidth="1"/>
    <col min="2" max="2" width="11.5703125" style="12"/>
    <col min="3" max="16384" width="11.5703125" style="1"/>
  </cols>
  <sheetData>
    <row r="1" spans="1:2" x14ac:dyDescent="0.25">
      <c r="A1" s="2" t="s">
        <v>78</v>
      </c>
    </row>
    <row r="2" spans="1:2" x14ac:dyDescent="0.25">
      <c r="A2" s="1" t="str">
        <f>+'Estado de resultados'!A1</f>
        <v>La Comercial, S.A. de C.V.</v>
      </c>
    </row>
    <row r="3" spans="1:2" x14ac:dyDescent="0.25">
      <c r="A3" s="1" t="s">
        <v>56</v>
      </c>
    </row>
    <row r="5" spans="1:2" ht="15.75" thickBot="1" x14ac:dyDescent="0.3">
      <c r="A5" s="48" t="s">
        <v>57</v>
      </c>
    </row>
    <row r="6" spans="1:2" x14ac:dyDescent="0.25">
      <c r="A6" s="1" t="s">
        <v>58</v>
      </c>
      <c r="B6" s="5">
        <f>+'Metodo directo Papel'!Q37</f>
        <v>30110</v>
      </c>
    </row>
    <row r="7" spans="1:2" x14ac:dyDescent="0.25">
      <c r="A7" s="1" t="s">
        <v>59</v>
      </c>
      <c r="B7" s="49">
        <f>+'Metodo directo Papel'!Q38</f>
        <v>-26440</v>
      </c>
    </row>
    <row r="8" spans="1:2" x14ac:dyDescent="0.25">
      <c r="A8" s="1" t="s">
        <v>60</v>
      </c>
      <c r="B8" s="49">
        <f>+'Metodo directo Papel'!Q39</f>
        <v>-820</v>
      </c>
    </row>
    <row r="9" spans="1:2" ht="15.75" thickBot="1" x14ac:dyDescent="0.3">
      <c r="A9" s="1" t="s">
        <v>61</v>
      </c>
      <c r="B9" s="50">
        <f>+'Metodo directo Papel'!Q25</f>
        <v>-900</v>
      </c>
    </row>
    <row r="10" spans="1:2" ht="15.75" thickBot="1" x14ac:dyDescent="0.3">
      <c r="A10" s="51" t="s">
        <v>62</v>
      </c>
      <c r="B10" s="6">
        <f>SUM(B6:B9)</f>
        <v>1950</v>
      </c>
    </row>
    <row r="13" spans="1:2" ht="15.75" thickBot="1" x14ac:dyDescent="0.3">
      <c r="A13" s="48" t="s">
        <v>63</v>
      </c>
    </row>
    <row r="14" spans="1:2" x14ac:dyDescent="0.25">
      <c r="A14" s="1" t="s">
        <v>48</v>
      </c>
      <c r="B14" s="49">
        <f>-'Metodo directo Papel'!Q18</f>
        <v>-650</v>
      </c>
    </row>
    <row r="15" spans="1:2" x14ac:dyDescent="0.25">
      <c r="A15" s="1" t="s">
        <v>64</v>
      </c>
      <c r="B15" s="5">
        <f>+'Metodo directo Papel'!D43</f>
        <v>50</v>
      </c>
    </row>
    <row r="16" spans="1:2" x14ac:dyDescent="0.25">
      <c r="A16" s="1" t="s">
        <v>65</v>
      </c>
      <c r="B16" s="5">
        <f>+'Metodo directo Papel'!D45</f>
        <v>100</v>
      </c>
    </row>
    <row r="17" spans="1:2" x14ac:dyDescent="0.25">
      <c r="A17" s="1" t="s">
        <v>66</v>
      </c>
      <c r="B17" s="49">
        <f>-'Metodo directo Papel'!Q15</f>
        <v>-350</v>
      </c>
    </row>
    <row r="18" spans="1:2" ht="15.75" thickBot="1" x14ac:dyDescent="0.3">
      <c r="A18" s="1" t="s">
        <v>67</v>
      </c>
      <c r="B18" s="5">
        <f>-'Metodo directo Papel'!Q16</f>
        <v>30</v>
      </c>
    </row>
    <row r="19" spans="1:2" ht="15.75" thickBot="1" x14ac:dyDescent="0.3">
      <c r="A19" s="51" t="s">
        <v>68</v>
      </c>
      <c r="B19" s="52">
        <f>SUM(B14:B18)</f>
        <v>-820</v>
      </c>
    </row>
    <row r="20" spans="1:2" x14ac:dyDescent="0.25">
      <c r="B20" s="5"/>
    </row>
    <row r="21" spans="1:2" x14ac:dyDescent="0.25">
      <c r="B21" s="5"/>
    </row>
    <row r="22" spans="1:2" ht="15.75" thickBot="1" x14ac:dyDescent="0.3">
      <c r="A22" s="48" t="s">
        <v>69</v>
      </c>
      <c r="B22" s="5"/>
    </row>
    <row r="23" spans="1:2" x14ac:dyDescent="0.25">
      <c r="A23" s="1" t="s">
        <v>70</v>
      </c>
      <c r="B23" s="5">
        <f>+'Metodo directo Papel'!Q32</f>
        <v>250</v>
      </c>
    </row>
    <row r="24" spans="1:2" x14ac:dyDescent="0.25">
      <c r="A24" s="1" t="s">
        <v>71</v>
      </c>
      <c r="B24" s="5">
        <f>+'Metodo directo Papel'!Q26</f>
        <v>250</v>
      </c>
    </row>
    <row r="25" spans="1:2" x14ac:dyDescent="0.25">
      <c r="A25" s="1" t="s">
        <v>72</v>
      </c>
      <c r="B25" s="49">
        <f>+'Metodo directo Papel'!Q27</f>
        <v>-90</v>
      </c>
    </row>
    <row r="26" spans="1:2" x14ac:dyDescent="0.25">
      <c r="A26" s="1" t="s">
        <v>73</v>
      </c>
      <c r="B26" s="49">
        <f>+'Metodo directo Papel'!Q24</f>
        <v>-270</v>
      </c>
    </row>
    <row r="27" spans="1:2" ht="15.75" thickBot="1" x14ac:dyDescent="0.3">
      <c r="A27" s="1" t="s">
        <v>74</v>
      </c>
      <c r="B27" s="49">
        <f>+'Metodo directo Papel'!Q34</f>
        <v>-1200</v>
      </c>
    </row>
    <row r="28" spans="1:2" ht="15.75" thickBot="1" x14ac:dyDescent="0.3">
      <c r="A28" s="51" t="s">
        <v>75</v>
      </c>
      <c r="B28" s="52">
        <f>SUM(B23:B27)</f>
        <v>-1060</v>
      </c>
    </row>
    <row r="29" spans="1:2" x14ac:dyDescent="0.25">
      <c r="B29" s="5"/>
    </row>
    <row r="30" spans="1:2" x14ac:dyDescent="0.25">
      <c r="A30" s="2" t="s">
        <v>80</v>
      </c>
      <c r="B30" s="17">
        <f>+B28+B19+B10</f>
        <v>70</v>
      </c>
    </row>
    <row r="31" spans="1:2" x14ac:dyDescent="0.25">
      <c r="B31" s="5"/>
    </row>
    <row r="32" spans="1:2" ht="15.75" thickBot="1" x14ac:dyDescent="0.3">
      <c r="A32" s="2" t="s">
        <v>76</v>
      </c>
      <c r="B32" s="53">
        <f>+'Metodo directo Papel'!C7</f>
        <v>160</v>
      </c>
    </row>
    <row r="33" spans="1:2" x14ac:dyDescent="0.25">
      <c r="B33" s="5"/>
    </row>
    <row r="34" spans="1:2" ht="15.75" thickBot="1" x14ac:dyDescent="0.3">
      <c r="A34" s="2" t="s">
        <v>77</v>
      </c>
      <c r="B34" s="54">
        <f>+B30+B32</f>
        <v>230</v>
      </c>
    </row>
    <row r="35" spans="1:2" ht="15.75" thickTop="1" x14ac:dyDescent="0.25">
      <c r="B35" s="5"/>
    </row>
    <row r="36" spans="1:2" x14ac:dyDescent="0.25">
      <c r="B36" s="5"/>
    </row>
    <row r="37" spans="1:2" x14ac:dyDescent="0.25">
      <c r="B37" s="5"/>
    </row>
    <row r="38" spans="1:2" x14ac:dyDescent="0.25">
      <c r="B38" s="5"/>
    </row>
    <row r="39" spans="1:2" x14ac:dyDescent="0.25">
      <c r="B39" s="5"/>
    </row>
    <row r="40" spans="1:2" x14ac:dyDescent="0.25">
      <c r="B40" s="5"/>
    </row>
    <row r="41" spans="1:2" x14ac:dyDescent="0.25">
      <c r="B41" s="5"/>
    </row>
    <row r="42" spans="1:2" x14ac:dyDescent="0.25">
      <c r="B42" s="5"/>
    </row>
    <row r="43" spans="1:2" x14ac:dyDescent="0.25">
      <c r="B43" s="5"/>
    </row>
    <row r="44" spans="1:2" x14ac:dyDescent="0.25">
      <c r="B44" s="5"/>
    </row>
    <row r="45" spans="1:2" x14ac:dyDescent="0.25">
      <c r="B45" s="5"/>
    </row>
    <row r="46" spans="1:2" x14ac:dyDescent="0.25">
      <c r="B46" s="5"/>
    </row>
    <row r="47" spans="1:2" x14ac:dyDescent="0.25">
      <c r="B47" s="5"/>
    </row>
    <row r="48" spans="1:2" x14ac:dyDescent="0.25">
      <c r="B48" s="5"/>
    </row>
    <row r="49" spans="2:2" x14ac:dyDescent="0.25">
      <c r="B49" s="5"/>
    </row>
    <row r="50" spans="2:2" x14ac:dyDescent="0.25">
      <c r="B50" s="5"/>
    </row>
    <row r="51" spans="2:2" x14ac:dyDescent="0.25">
      <c r="B51" s="5"/>
    </row>
    <row r="52" spans="2:2" x14ac:dyDescent="0.25">
      <c r="B52" s="5"/>
    </row>
    <row r="53" spans="2:2" x14ac:dyDescent="0.25">
      <c r="B53" s="5"/>
    </row>
    <row r="54" spans="2:2" x14ac:dyDescent="0.25">
      <c r="B54" s="5"/>
    </row>
    <row r="55" spans="2:2" x14ac:dyDescent="0.25">
      <c r="B55" s="5"/>
    </row>
    <row r="56" spans="2:2" x14ac:dyDescent="0.25">
      <c r="B56" s="5"/>
    </row>
    <row r="57" spans="2:2" x14ac:dyDescent="0.25">
      <c r="B57" s="5"/>
    </row>
    <row r="58" spans="2:2" x14ac:dyDescent="0.25">
      <c r="B58" s="5"/>
    </row>
    <row r="59" spans="2:2" x14ac:dyDescent="0.25">
      <c r="B59" s="5"/>
    </row>
    <row r="60" spans="2:2" x14ac:dyDescent="0.25">
      <c r="B60" s="5"/>
    </row>
    <row r="61" spans="2:2" x14ac:dyDescent="0.25">
      <c r="B61" s="5"/>
    </row>
    <row r="62" spans="2:2" x14ac:dyDescent="0.25">
      <c r="B62" s="5"/>
    </row>
    <row r="63" spans="2:2" x14ac:dyDescent="0.25">
      <c r="B63" s="5"/>
    </row>
    <row r="64" spans="2:2" x14ac:dyDescent="0.25">
      <c r="B64" s="5"/>
    </row>
    <row r="65" spans="2:2" x14ac:dyDescent="0.25">
      <c r="B65" s="5"/>
    </row>
    <row r="66" spans="2:2" x14ac:dyDescent="0.25">
      <c r="B66" s="5"/>
    </row>
    <row r="67" spans="2:2" x14ac:dyDescent="0.25">
      <c r="B67" s="5"/>
    </row>
    <row r="68" spans="2:2" x14ac:dyDescent="0.25">
      <c r="B68" s="5"/>
    </row>
    <row r="69" spans="2:2" x14ac:dyDescent="0.25">
      <c r="B69" s="5"/>
    </row>
    <row r="70" spans="2:2" x14ac:dyDescent="0.25">
      <c r="B70" s="5"/>
    </row>
    <row r="71" spans="2:2" x14ac:dyDescent="0.25">
      <c r="B71" s="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D0D2C-F05C-4611-ACAD-69F5CAABFB50}">
  <sheetPr>
    <tabColor rgb="FF92D050"/>
  </sheetPr>
  <dimension ref="A1:O3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" sqref="A1:XFD1048576"/>
    </sheetView>
  </sheetViews>
  <sheetFormatPr baseColWidth="10" defaultColWidth="11.5703125" defaultRowHeight="15" x14ac:dyDescent="0.25"/>
  <cols>
    <col min="1" max="1" width="44.140625" style="1" customWidth="1"/>
    <col min="2" max="4" width="11.5703125" style="1"/>
    <col min="5" max="14" width="11.5703125" style="27"/>
    <col min="15" max="15" width="11.5703125" style="2"/>
    <col min="16" max="16384" width="11.5703125" style="1"/>
  </cols>
  <sheetData>
    <row r="1" spans="1:15" x14ac:dyDescent="0.25">
      <c r="A1" s="2" t="s">
        <v>81</v>
      </c>
    </row>
    <row r="2" spans="1:15" x14ac:dyDescent="0.25">
      <c r="A2" s="1" t="str">
        <f>+'Estado de resultados'!A1</f>
        <v>La Comercial, S.A. de C.V.</v>
      </c>
    </row>
    <row r="3" spans="1:15" x14ac:dyDescent="0.25">
      <c r="A3" s="1" t="s">
        <v>43</v>
      </c>
    </row>
    <row r="4" spans="1:15" ht="15.75" thickBot="1" x14ac:dyDescent="0.3">
      <c r="A4" s="1" t="s">
        <v>79</v>
      </c>
    </row>
    <row r="5" spans="1:15" x14ac:dyDescent="0.25">
      <c r="B5" s="19">
        <v>2022</v>
      </c>
      <c r="C5" s="20">
        <v>2021</v>
      </c>
      <c r="D5" s="21" t="s">
        <v>45</v>
      </c>
      <c r="E5" s="64" t="s">
        <v>47</v>
      </c>
      <c r="F5" s="64"/>
      <c r="G5" s="64"/>
      <c r="H5" s="64"/>
      <c r="I5" s="64"/>
      <c r="J5" s="64"/>
      <c r="K5" s="64"/>
      <c r="L5" s="64"/>
      <c r="M5" s="64"/>
      <c r="N5" s="64"/>
      <c r="O5" s="25" t="s">
        <v>45</v>
      </c>
    </row>
    <row r="6" spans="1:15" ht="15.75" thickBot="1" x14ac:dyDescent="0.3">
      <c r="A6" s="2"/>
      <c r="B6" s="22"/>
      <c r="C6" s="23"/>
      <c r="D6" s="24"/>
      <c r="E6" s="23">
        <v>1</v>
      </c>
      <c r="F6" s="23">
        <v>2</v>
      </c>
      <c r="G6" s="23">
        <v>3</v>
      </c>
      <c r="H6" s="23">
        <v>4</v>
      </c>
      <c r="I6" s="23">
        <v>5</v>
      </c>
      <c r="J6" s="23">
        <v>6</v>
      </c>
      <c r="K6" s="23">
        <v>7</v>
      </c>
      <c r="L6" s="23">
        <v>8</v>
      </c>
      <c r="M6" s="23">
        <v>9</v>
      </c>
      <c r="N6" s="23">
        <v>10</v>
      </c>
      <c r="O6" s="26" t="s">
        <v>46</v>
      </c>
    </row>
    <row r="7" spans="1:15" x14ac:dyDescent="0.25">
      <c r="A7" s="1" t="s">
        <v>44</v>
      </c>
      <c r="B7" s="29">
        <f>+Balances!B5</f>
        <v>230</v>
      </c>
      <c r="C7" s="15">
        <f>+Balances!D5</f>
        <v>160</v>
      </c>
      <c r="D7" s="35">
        <f>+B7-C7</f>
        <v>70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6">
        <f t="shared" ref="O7:O16" si="0">SUM(D7:N7)</f>
        <v>70</v>
      </c>
    </row>
    <row r="8" spans="1:15" x14ac:dyDescent="0.25">
      <c r="A8" s="1" t="s">
        <v>4</v>
      </c>
      <c r="B8" s="29">
        <f>+Balances!B6</f>
        <v>1100</v>
      </c>
      <c r="C8" s="15">
        <f>+Balances!D6</f>
        <v>1100</v>
      </c>
      <c r="D8" s="35">
        <f>+B8-C8</f>
        <v>0</v>
      </c>
      <c r="E8" s="39"/>
      <c r="F8" s="39"/>
      <c r="G8" s="39"/>
      <c r="H8" s="39">
        <v>-50</v>
      </c>
      <c r="I8" s="39"/>
      <c r="J8" s="39"/>
      <c r="K8" s="39"/>
      <c r="L8" s="39"/>
      <c r="M8" s="39"/>
      <c r="N8" s="39"/>
      <c r="O8" s="36">
        <f t="shared" si="0"/>
        <v>-50</v>
      </c>
    </row>
    <row r="9" spans="1:15" x14ac:dyDescent="0.25">
      <c r="A9" s="1" t="s">
        <v>5</v>
      </c>
      <c r="B9" s="29">
        <f>+Balances!B7</f>
        <v>2300</v>
      </c>
      <c r="C9" s="15">
        <f>+Balances!D7</f>
        <v>1700</v>
      </c>
      <c r="D9" s="35">
        <f t="shared" ref="D9:D17" si="1">+B9-C9</f>
        <v>600</v>
      </c>
      <c r="E9" s="39"/>
      <c r="F9" s="39"/>
      <c r="G9" s="39"/>
      <c r="H9" s="39"/>
      <c r="I9" s="39"/>
      <c r="J9" s="39">
        <v>-100</v>
      </c>
      <c r="K9" s="39"/>
      <c r="L9" s="39"/>
      <c r="M9" s="39"/>
      <c r="N9" s="39"/>
      <c r="O9" s="36">
        <f t="shared" si="0"/>
        <v>500</v>
      </c>
    </row>
    <row r="10" spans="1:15" x14ac:dyDescent="0.25">
      <c r="A10" s="1" t="s">
        <v>6</v>
      </c>
      <c r="B10" s="29">
        <f>+Balances!B8</f>
        <v>1000</v>
      </c>
      <c r="C10" s="15">
        <f>+Balances!D8</f>
        <v>1950</v>
      </c>
      <c r="D10" s="35">
        <f t="shared" si="1"/>
        <v>-950</v>
      </c>
      <c r="E10" s="39"/>
      <c r="F10" s="39"/>
      <c r="G10" s="39"/>
      <c r="H10" s="39"/>
      <c r="I10" s="39"/>
      <c r="J10" s="39">
        <v>-100</v>
      </c>
      <c r="K10" s="39"/>
      <c r="L10" s="39"/>
      <c r="M10" s="39"/>
      <c r="N10" s="39"/>
      <c r="O10" s="36">
        <f t="shared" si="0"/>
        <v>-1050</v>
      </c>
    </row>
    <row r="11" spans="1:15" x14ac:dyDescent="0.25">
      <c r="A11" s="1" t="s">
        <v>8</v>
      </c>
      <c r="B11" s="29">
        <f>+Balances!B11</f>
        <v>900</v>
      </c>
      <c r="C11" s="15">
        <f>+Balances!D11</f>
        <v>900</v>
      </c>
      <c r="D11" s="35">
        <f t="shared" si="1"/>
        <v>0</v>
      </c>
      <c r="E11" s="39"/>
      <c r="F11" s="39"/>
      <c r="G11" s="39"/>
      <c r="H11" s="39"/>
      <c r="I11" s="39">
        <v>-100</v>
      </c>
      <c r="J11" s="39"/>
      <c r="K11" s="39"/>
      <c r="L11" s="39"/>
      <c r="M11" s="39"/>
      <c r="N11" s="39"/>
      <c r="O11" s="36">
        <f t="shared" si="0"/>
        <v>-100</v>
      </c>
    </row>
    <row r="12" spans="1:15" x14ac:dyDescent="0.25">
      <c r="A12" s="1" t="s">
        <v>9</v>
      </c>
      <c r="B12" s="29"/>
      <c r="C12" s="15"/>
      <c r="D12" s="35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6">
        <f t="shared" si="0"/>
        <v>0</v>
      </c>
    </row>
    <row r="13" spans="1:15" x14ac:dyDescent="0.25">
      <c r="A13" s="1" t="s">
        <v>10</v>
      </c>
      <c r="B13" s="29">
        <f>+Balances!B13</f>
        <v>3730</v>
      </c>
      <c r="C13" s="15">
        <f>+Balances!D13</f>
        <v>1910</v>
      </c>
      <c r="D13" s="35">
        <f t="shared" si="1"/>
        <v>1820</v>
      </c>
      <c r="E13" s="39"/>
      <c r="F13" s="39"/>
      <c r="G13" s="39">
        <v>80</v>
      </c>
      <c r="H13" s="39"/>
      <c r="I13" s="39"/>
      <c r="J13" s="39">
        <v>-650</v>
      </c>
      <c r="K13" s="39">
        <v>-1250</v>
      </c>
      <c r="L13" s="39"/>
      <c r="M13" s="39"/>
      <c r="N13" s="39"/>
      <c r="O13" s="36">
        <f t="shared" si="0"/>
        <v>0</v>
      </c>
    </row>
    <row r="14" spans="1:15" x14ac:dyDescent="0.25">
      <c r="A14" s="1" t="s">
        <v>11</v>
      </c>
      <c r="B14" s="29">
        <f>+Balances!B14</f>
        <v>-1450</v>
      </c>
      <c r="C14" s="15">
        <f>+Balances!D14</f>
        <v>-1060</v>
      </c>
      <c r="D14" s="35">
        <f t="shared" si="1"/>
        <v>-390</v>
      </c>
      <c r="E14" s="39"/>
      <c r="F14" s="39">
        <v>450</v>
      </c>
      <c r="G14" s="39">
        <v>-60</v>
      </c>
      <c r="H14" s="39"/>
      <c r="I14" s="39"/>
      <c r="J14" s="39"/>
      <c r="K14" s="39"/>
      <c r="L14" s="39"/>
      <c r="M14" s="39"/>
      <c r="N14" s="39"/>
      <c r="O14" s="36">
        <f t="shared" si="0"/>
        <v>0</v>
      </c>
    </row>
    <row r="15" spans="1:15" x14ac:dyDescent="0.25">
      <c r="A15" s="1" t="s">
        <v>49</v>
      </c>
      <c r="B15" s="29"/>
      <c r="C15" s="15"/>
      <c r="D15" s="35"/>
      <c r="E15" s="39"/>
      <c r="F15" s="39"/>
      <c r="G15" s="39"/>
      <c r="H15" s="39"/>
      <c r="I15" s="39"/>
      <c r="J15" s="39"/>
      <c r="K15" s="39">
        <v>350</v>
      </c>
      <c r="L15" s="39"/>
      <c r="M15" s="39"/>
      <c r="N15" s="39"/>
      <c r="O15" s="36">
        <f t="shared" si="0"/>
        <v>350</v>
      </c>
    </row>
    <row r="16" spans="1:15" x14ac:dyDescent="0.25">
      <c r="A16" s="1" t="s">
        <v>50</v>
      </c>
      <c r="B16" s="29"/>
      <c r="C16" s="15"/>
      <c r="D16" s="35"/>
      <c r="E16" s="39"/>
      <c r="F16" s="39"/>
      <c r="G16" s="39">
        <v>-30</v>
      </c>
      <c r="H16" s="39"/>
      <c r="I16" s="39"/>
      <c r="J16" s="39"/>
      <c r="K16" s="39"/>
      <c r="L16" s="39"/>
      <c r="M16" s="39"/>
      <c r="N16" s="39"/>
      <c r="O16" s="36">
        <f t="shared" si="0"/>
        <v>-30</v>
      </c>
    </row>
    <row r="17" spans="1:15" x14ac:dyDescent="0.25">
      <c r="A17" s="1" t="s">
        <v>13</v>
      </c>
      <c r="B17" s="29">
        <f>+Balances!B17</f>
        <v>100</v>
      </c>
      <c r="C17" s="15">
        <f>+Balances!C17</f>
        <v>0</v>
      </c>
      <c r="D17" s="35">
        <f t="shared" si="1"/>
        <v>100</v>
      </c>
      <c r="E17" s="39"/>
      <c r="F17" s="39"/>
      <c r="G17" s="39"/>
      <c r="H17" s="39"/>
      <c r="I17" s="39"/>
      <c r="J17" s="39">
        <v>-100</v>
      </c>
      <c r="K17" s="39"/>
      <c r="L17" s="39"/>
      <c r="M17" s="39"/>
      <c r="N17" s="39"/>
      <c r="O17" s="36"/>
    </row>
    <row r="18" spans="1:15" ht="15.75" thickBot="1" x14ac:dyDescent="0.3">
      <c r="A18" s="1" t="s">
        <v>51</v>
      </c>
      <c r="B18" s="29"/>
      <c r="C18" s="15"/>
      <c r="D18" s="35"/>
      <c r="E18" s="39"/>
      <c r="F18" s="39"/>
      <c r="G18" s="39"/>
      <c r="H18" s="39"/>
      <c r="I18" s="39"/>
      <c r="J18" s="39">
        <v>650</v>
      </c>
      <c r="K18" s="39"/>
      <c r="L18" s="39"/>
      <c r="M18" s="39"/>
      <c r="N18" s="39"/>
      <c r="O18" s="36">
        <f>SUM(D18:N18)</f>
        <v>650</v>
      </c>
    </row>
    <row r="19" spans="1:15" ht="15.75" thickBot="1" x14ac:dyDescent="0.3">
      <c r="A19" s="2" t="s">
        <v>14</v>
      </c>
      <c r="B19" s="30">
        <f>SUM(B7:B18)</f>
        <v>7910</v>
      </c>
      <c r="C19" s="9">
        <f t="shared" ref="C19:O19" si="2">SUM(C7:C18)</f>
        <v>6660</v>
      </c>
      <c r="D19" s="38">
        <f t="shared" si="2"/>
        <v>1250</v>
      </c>
      <c r="E19" s="40">
        <f t="shared" si="2"/>
        <v>0</v>
      </c>
      <c r="F19" s="41">
        <f t="shared" si="2"/>
        <v>450</v>
      </c>
      <c r="G19" s="41">
        <f t="shared" si="2"/>
        <v>-10</v>
      </c>
      <c r="H19" s="41">
        <f t="shared" si="2"/>
        <v>-50</v>
      </c>
      <c r="I19" s="41">
        <f t="shared" si="2"/>
        <v>-100</v>
      </c>
      <c r="J19" s="41">
        <f t="shared" si="2"/>
        <v>-300</v>
      </c>
      <c r="K19" s="41">
        <f t="shared" si="2"/>
        <v>-900</v>
      </c>
      <c r="L19" s="41">
        <f t="shared" si="2"/>
        <v>0</v>
      </c>
      <c r="M19" s="41">
        <f t="shared" si="2"/>
        <v>0</v>
      </c>
      <c r="N19" s="41">
        <f t="shared" si="2"/>
        <v>0</v>
      </c>
      <c r="O19" s="46">
        <f t="shared" si="2"/>
        <v>340</v>
      </c>
    </row>
    <row r="20" spans="1:15" ht="15.75" thickTop="1" x14ac:dyDescent="0.25">
      <c r="B20" s="28"/>
      <c r="C20" s="7"/>
      <c r="D20" s="31"/>
      <c r="O20" s="37"/>
    </row>
    <row r="21" spans="1:15" x14ac:dyDescent="0.25">
      <c r="A21" s="2" t="s">
        <v>15</v>
      </c>
      <c r="B21" s="28"/>
      <c r="C21" s="7"/>
      <c r="D21" s="31"/>
      <c r="O21" s="37"/>
    </row>
    <row r="22" spans="1:15" x14ac:dyDescent="0.25">
      <c r="A22" s="1" t="s">
        <v>16</v>
      </c>
      <c r="B22" s="29">
        <f>+Balances!B22</f>
        <v>250</v>
      </c>
      <c r="C22" s="15">
        <f>+Balances!D22</f>
        <v>1890</v>
      </c>
      <c r="D22" s="35">
        <f t="shared" ref="D22:D26" si="3">+B22-C22</f>
        <v>-1640</v>
      </c>
      <c r="E22" s="39"/>
      <c r="F22" s="39"/>
      <c r="G22" s="39"/>
      <c r="H22" s="39"/>
      <c r="I22" s="39"/>
      <c r="J22" s="39"/>
      <c r="K22" s="39">
        <v>-100</v>
      </c>
      <c r="L22" s="39"/>
      <c r="M22" s="39"/>
      <c r="N22" s="39"/>
      <c r="O22" s="36">
        <f>SUM(D22:N22)</f>
        <v>-1740</v>
      </c>
    </row>
    <row r="23" spans="1:15" x14ac:dyDescent="0.25">
      <c r="A23" s="1" t="s">
        <v>17</v>
      </c>
      <c r="B23" s="29">
        <f>+Balances!B23</f>
        <v>230</v>
      </c>
      <c r="C23" s="15">
        <f>+Balances!D23</f>
        <v>100</v>
      </c>
      <c r="D23" s="35">
        <f t="shared" si="3"/>
        <v>130</v>
      </c>
      <c r="E23" s="39"/>
      <c r="F23" s="39"/>
      <c r="G23" s="39"/>
      <c r="H23" s="39"/>
      <c r="I23" s="39"/>
      <c r="J23" s="39">
        <v>-400</v>
      </c>
      <c r="K23" s="39"/>
      <c r="L23" s="39"/>
      <c r="M23" s="39"/>
      <c r="N23" s="39"/>
      <c r="O23" s="36">
        <f>SUM(D23:N23)</f>
        <v>-270</v>
      </c>
    </row>
    <row r="24" spans="1:15" x14ac:dyDescent="0.25">
      <c r="A24" s="1" t="s">
        <v>18</v>
      </c>
      <c r="B24" s="29">
        <f>+Balances!B24</f>
        <v>400</v>
      </c>
      <c r="C24" s="15">
        <f>+Balances!D24</f>
        <v>1000</v>
      </c>
      <c r="D24" s="35">
        <f t="shared" si="3"/>
        <v>-600</v>
      </c>
      <c r="E24" s="39">
        <v>-300</v>
      </c>
      <c r="F24" s="39"/>
      <c r="G24" s="39"/>
      <c r="H24" s="39"/>
      <c r="I24" s="39"/>
      <c r="J24" s="39"/>
      <c r="K24" s="39"/>
      <c r="L24" s="39"/>
      <c r="M24" s="39"/>
      <c r="N24" s="39"/>
      <c r="O24" s="36">
        <f>SUM(D24:N24)</f>
        <v>-900</v>
      </c>
    </row>
    <row r="25" spans="1:15" x14ac:dyDescent="0.25">
      <c r="A25" s="1" t="s">
        <v>20</v>
      </c>
      <c r="B25" s="29">
        <f>+Balances!B27</f>
        <v>1490</v>
      </c>
      <c r="C25" s="15">
        <f>+Balances!D27</f>
        <v>1040</v>
      </c>
      <c r="D25" s="35">
        <f t="shared" si="3"/>
        <v>450</v>
      </c>
      <c r="E25" s="39"/>
      <c r="F25" s="39"/>
      <c r="G25" s="39"/>
      <c r="H25" s="39"/>
      <c r="I25" s="39"/>
      <c r="J25" s="39"/>
      <c r="K25" s="39">
        <v>-200</v>
      </c>
      <c r="L25" s="39"/>
      <c r="M25" s="39"/>
      <c r="N25" s="39"/>
      <c r="O25" s="36">
        <f>SUM(D25:N25)</f>
        <v>250</v>
      </c>
    </row>
    <row r="26" spans="1:15" ht="15.75" thickBot="1" x14ac:dyDescent="0.3">
      <c r="A26" s="1" t="s">
        <v>21</v>
      </c>
      <c r="B26" s="29">
        <f>+Balances!B28</f>
        <v>810</v>
      </c>
      <c r="C26" s="15">
        <f>+Balances!D28</f>
        <v>0</v>
      </c>
      <c r="D26" s="35">
        <f t="shared" si="3"/>
        <v>810</v>
      </c>
      <c r="E26" s="39"/>
      <c r="F26" s="39"/>
      <c r="G26" s="39"/>
      <c r="H26" s="39"/>
      <c r="I26" s="39"/>
      <c r="J26" s="39"/>
      <c r="K26" s="39"/>
      <c r="L26" s="39">
        <v>-900</v>
      </c>
      <c r="M26" s="39"/>
      <c r="N26" s="39"/>
      <c r="O26" s="36">
        <f>SUM(D26:N26)</f>
        <v>-90</v>
      </c>
    </row>
    <row r="27" spans="1:15" ht="15.75" thickBot="1" x14ac:dyDescent="0.3">
      <c r="A27" s="2" t="s">
        <v>23</v>
      </c>
      <c r="B27" s="32">
        <f>SUM(B22:B26)</f>
        <v>3180</v>
      </c>
      <c r="C27" s="33">
        <f t="shared" ref="C27:O27" si="4">SUM(C22:C26)</f>
        <v>4030</v>
      </c>
      <c r="D27" s="34">
        <f t="shared" si="4"/>
        <v>-850</v>
      </c>
      <c r="E27" s="43">
        <f t="shared" si="4"/>
        <v>-300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-400</v>
      </c>
      <c r="K27" s="44">
        <f t="shared" si="4"/>
        <v>-300</v>
      </c>
      <c r="L27" s="44">
        <f t="shared" si="4"/>
        <v>-900</v>
      </c>
      <c r="M27" s="44">
        <f t="shared" si="4"/>
        <v>0</v>
      </c>
      <c r="N27" s="44">
        <f t="shared" si="4"/>
        <v>0</v>
      </c>
      <c r="O27" s="46">
        <f t="shared" si="4"/>
        <v>-2750</v>
      </c>
    </row>
    <row r="28" spans="1:15" x14ac:dyDescent="0.25">
      <c r="B28" s="28"/>
      <c r="C28" s="7"/>
      <c r="D28" s="31"/>
      <c r="O28" s="37"/>
    </row>
    <row r="29" spans="1:15" x14ac:dyDescent="0.25">
      <c r="A29" s="2" t="s">
        <v>24</v>
      </c>
      <c r="B29" s="28"/>
      <c r="C29" s="7"/>
      <c r="D29" s="31"/>
      <c r="O29" s="37"/>
    </row>
    <row r="30" spans="1:15" x14ac:dyDescent="0.25">
      <c r="A30" s="1" t="s">
        <v>25</v>
      </c>
      <c r="B30" s="28">
        <v>1500</v>
      </c>
      <c r="C30" s="7">
        <v>1250</v>
      </c>
      <c r="D30" s="35">
        <f t="shared" ref="D30:D32" si="5">+B30-C30</f>
        <v>250</v>
      </c>
      <c r="E30" s="39"/>
      <c r="F30" s="39"/>
      <c r="G30" s="39"/>
      <c r="H30" s="39"/>
      <c r="I30" s="39"/>
      <c r="J30" s="39"/>
      <c r="K30" s="39"/>
      <c r="L30" s="39"/>
      <c r="M30" s="39"/>
      <c r="N30" s="39">
        <v>-250</v>
      </c>
      <c r="O30" s="36">
        <f>SUM(D30:N30)</f>
        <v>0</v>
      </c>
    </row>
    <row r="31" spans="1:15" x14ac:dyDescent="0.25">
      <c r="A31" s="1" t="s">
        <v>52</v>
      </c>
      <c r="B31" s="28"/>
      <c r="C31" s="7"/>
      <c r="D31" s="35"/>
      <c r="E31" s="39"/>
      <c r="F31" s="39"/>
      <c r="G31" s="39"/>
      <c r="H31" s="39"/>
      <c r="I31" s="39"/>
      <c r="J31" s="39"/>
      <c r="K31" s="39"/>
      <c r="L31" s="39"/>
      <c r="M31" s="39"/>
      <c r="N31" s="39">
        <v>250</v>
      </c>
      <c r="O31" s="36">
        <f>SUM(D31:N31)</f>
        <v>250</v>
      </c>
    </row>
    <row r="32" spans="1:15" x14ac:dyDescent="0.25">
      <c r="A32" s="11" t="s">
        <v>26</v>
      </c>
      <c r="B32" s="28">
        <v>180</v>
      </c>
      <c r="C32" s="7">
        <v>1380</v>
      </c>
      <c r="D32" s="35">
        <f t="shared" si="5"/>
        <v>-1200</v>
      </c>
      <c r="E32" s="39"/>
      <c r="F32" s="39"/>
      <c r="G32" s="39"/>
      <c r="H32" s="39"/>
      <c r="I32" s="39"/>
      <c r="J32" s="39"/>
      <c r="K32" s="39"/>
      <c r="L32" s="39"/>
      <c r="M32" s="39">
        <v>1200</v>
      </c>
      <c r="N32" s="39"/>
      <c r="O32" s="36">
        <f>SUM(D32:N32)</f>
        <v>0</v>
      </c>
    </row>
    <row r="33" spans="1:15" x14ac:dyDescent="0.25">
      <c r="A33" s="11" t="s">
        <v>53</v>
      </c>
      <c r="B33" s="28"/>
      <c r="C33" s="7"/>
      <c r="D33" s="35"/>
      <c r="E33" s="39"/>
      <c r="F33" s="39"/>
      <c r="G33" s="39"/>
      <c r="H33" s="39"/>
      <c r="I33" s="39"/>
      <c r="J33" s="39"/>
      <c r="K33" s="39"/>
      <c r="L33" s="39"/>
      <c r="M33" s="39">
        <v>-1200</v>
      </c>
      <c r="N33" s="39"/>
      <c r="O33" s="36">
        <f>SUM(D33:N33)</f>
        <v>-1200</v>
      </c>
    </row>
    <row r="34" spans="1:15" x14ac:dyDescent="0.25">
      <c r="A34" s="11"/>
      <c r="B34" s="28"/>
      <c r="C34" s="7"/>
      <c r="D34" s="31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7"/>
    </row>
    <row r="35" spans="1:15" ht="15.75" thickBot="1" x14ac:dyDescent="0.3">
      <c r="A35" s="11" t="s">
        <v>54</v>
      </c>
      <c r="B35" s="28">
        <f>+'Estado de resultados'!B24</f>
        <v>3050</v>
      </c>
      <c r="C35" s="7">
        <v>0</v>
      </c>
      <c r="D35" s="35">
        <f t="shared" ref="D35" si="6">+B35-C35</f>
        <v>3050</v>
      </c>
      <c r="E35" s="39">
        <v>300</v>
      </c>
      <c r="F35" s="39">
        <v>450</v>
      </c>
      <c r="G35" s="39">
        <v>-10</v>
      </c>
      <c r="H35" s="39">
        <v>-50</v>
      </c>
      <c r="I35" s="39">
        <v>-100</v>
      </c>
      <c r="J35" s="39">
        <v>400</v>
      </c>
      <c r="K35" s="39"/>
      <c r="L35" s="39"/>
      <c r="M35" s="39"/>
      <c r="N35" s="39"/>
      <c r="O35" s="36">
        <f>SUM(D35:N35)</f>
        <v>4040</v>
      </c>
    </row>
    <row r="36" spans="1:15" s="2" customFormat="1" ht="15.75" thickBot="1" x14ac:dyDescent="0.3">
      <c r="A36" s="2" t="s">
        <v>28</v>
      </c>
      <c r="B36" s="32">
        <f t="shared" ref="B36:O36" si="7">SUM(B30:B35)</f>
        <v>4730</v>
      </c>
      <c r="C36" s="33">
        <f t="shared" si="7"/>
        <v>2630</v>
      </c>
      <c r="D36" s="34">
        <f t="shared" si="7"/>
        <v>2100</v>
      </c>
      <c r="E36" s="43">
        <f t="shared" si="7"/>
        <v>300</v>
      </c>
      <c r="F36" s="44">
        <f t="shared" si="7"/>
        <v>450</v>
      </c>
      <c r="G36" s="44">
        <f t="shared" si="7"/>
        <v>-10</v>
      </c>
      <c r="H36" s="44">
        <f t="shared" si="7"/>
        <v>-50</v>
      </c>
      <c r="I36" s="44">
        <f t="shared" si="7"/>
        <v>-100</v>
      </c>
      <c r="J36" s="44">
        <f t="shared" si="7"/>
        <v>400</v>
      </c>
      <c r="K36" s="44">
        <f t="shared" si="7"/>
        <v>0</v>
      </c>
      <c r="L36" s="44">
        <f t="shared" si="7"/>
        <v>0</v>
      </c>
      <c r="M36" s="44">
        <f t="shared" si="7"/>
        <v>0</v>
      </c>
      <c r="N36" s="44">
        <f t="shared" si="7"/>
        <v>0</v>
      </c>
      <c r="O36" s="47">
        <f t="shared" si="7"/>
        <v>3090</v>
      </c>
    </row>
    <row r="37" spans="1:15" s="2" customFormat="1" ht="15.75" thickBot="1" x14ac:dyDescent="0.3">
      <c r="A37" s="2" t="s">
        <v>29</v>
      </c>
      <c r="B37" s="30">
        <f>SUM(B35:B36)</f>
        <v>7780</v>
      </c>
      <c r="C37" s="9">
        <f>SUM(C35:C36)</f>
        <v>2630</v>
      </c>
      <c r="D37" s="38">
        <f>SUM(D35:D36)</f>
        <v>5150</v>
      </c>
      <c r="E37" s="40">
        <f t="shared" ref="E37:O37" si="8">+E36+E27</f>
        <v>0</v>
      </c>
      <c r="F37" s="41">
        <f t="shared" si="8"/>
        <v>450</v>
      </c>
      <c r="G37" s="41">
        <f t="shared" si="8"/>
        <v>-10</v>
      </c>
      <c r="H37" s="41">
        <f t="shared" si="8"/>
        <v>-50</v>
      </c>
      <c r="I37" s="41">
        <f t="shared" si="8"/>
        <v>-100</v>
      </c>
      <c r="J37" s="41">
        <f t="shared" si="8"/>
        <v>0</v>
      </c>
      <c r="K37" s="41">
        <f t="shared" si="8"/>
        <v>-300</v>
      </c>
      <c r="L37" s="41">
        <f t="shared" si="8"/>
        <v>-900</v>
      </c>
      <c r="M37" s="41">
        <f t="shared" si="8"/>
        <v>0</v>
      </c>
      <c r="N37" s="41">
        <f t="shared" si="8"/>
        <v>0</v>
      </c>
      <c r="O37" s="46">
        <f t="shared" si="8"/>
        <v>340</v>
      </c>
    </row>
    <row r="38" spans="1:15" ht="15.75" thickTop="1" x14ac:dyDescent="0.25"/>
  </sheetData>
  <mergeCells count="1">
    <mergeCell ref="E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57B99-8407-4039-B219-821C11089B76}">
  <sheetPr>
    <tabColor rgb="FF92D050"/>
  </sheetPr>
  <dimension ref="A1:B47"/>
  <sheetViews>
    <sheetView zoomScaleNormal="100" workbookViewId="0">
      <pane ySplit="3" topLeftCell="A4" activePane="bottomLeft" state="frozen"/>
      <selection pane="bottomLeft" activeCell="E13" sqref="E13"/>
    </sheetView>
  </sheetViews>
  <sheetFormatPr baseColWidth="10" defaultColWidth="11.5703125" defaultRowHeight="15" x14ac:dyDescent="0.25"/>
  <cols>
    <col min="1" max="1" width="69.5703125" style="1" customWidth="1"/>
    <col min="2" max="2" width="11.5703125" style="49"/>
    <col min="3" max="16384" width="11.5703125" style="1"/>
  </cols>
  <sheetData>
    <row r="1" spans="1:2" x14ac:dyDescent="0.25">
      <c r="A1" s="2" t="s">
        <v>92</v>
      </c>
    </row>
    <row r="2" spans="1:2" x14ac:dyDescent="0.25">
      <c r="A2" s="1" t="str">
        <f>+'Estado de resultados'!A1</f>
        <v>La Comercial, S.A. de C.V.</v>
      </c>
    </row>
    <row r="3" spans="1:2" x14ac:dyDescent="0.25">
      <c r="A3" s="1" t="s">
        <v>56</v>
      </c>
    </row>
    <row r="5" spans="1:2" ht="15.75" thickBot="1" x14ac:dyDescent="0.3">
      <c r="A5" s="48" t="s">
        <v>57</v>
      </c>
    </row>
    <row r="6" spans="1:2" x14ac:dyDescent="0.25">
      <c r="A6" s="55" t="s">
        <v>41</v>
      </c>
      <c r="B6" s="49">
        <f>+'Método indirecto Papel'!D35+'Método indirecto Papel'!E35</f>
        <v>3350</v>
      </c>
    </row>
    <row r="7" spans="1:2" x14ac:dyDescent="0.25">
      <c r="A7" s="56" t="s">
        <v>82</v>
      </c>
    </row>
    <row r="8" spans="1:2" x14ac:dyDescent="0.25">
      <c r="A8" s="57" t="s">
        <v>35</v>
      </c>
      <c r="B8" s="49">
        <f>+'Método indirecto Papel'!F35</f>
        <v>450</v>
      </c>
    </row>
    <row r="9" spans="1:2" x14ac:dyDescent="0.25">
      <c r="A9" s="58" t="s">
        <v>83</v>
      </c>
      <c r="B9" s="49">
        <f>+'Método indirecto Papel'!G35</f>
        <v>-10</v>
      </c>
    </row>
    <row r="10" spans="1:2" x14ac:dyDescent="0.25">
      <c r="A10" s="58" t="s">
        <v>38</v>
      </c>
      <c r="B10" s="49">
        <f>+'Método indirecto Papel'!H35</f>
        <v>-50</v>
      </c>
    </row>
    <row r="11" spans="1:2" x14ac:dyDescent="0.25">
      <c r="A11" s="58" t="s">
        <v>65</v>
      </c>
      <c r="B11" s="49">
        <f>+'Método indirecto Papel'!I35</f>
        <v>-100</v>
      </c>
    </row>
    <row r="12" spans="1:2" x14ac:dyDescent="0.25">
      <c r="A12" s="56" t="s">
        <v>84</v>
      </c>
    </row>
    <row r="13" spans="1:2" ht="15.75" thickBot="1" x14ac:dyDescent="0.3">
      <c r="A13" s="58" t="s">
        <v>37</v>
      </c>
      <c r="B13" s="49">
        <f>+'Método indirecto Papel'!J35</f>
        <v>400</v>
      </c>
    </row>
    <row r="14" spans="1:2" ht="15.75" thickBot="1" x14ac:dyDescent="0.3">
      <c r="A14" s="55" t="s">
        <v>85</v>
      </c>
      <c r="B14" s="59">
        <f>SUM(B6:B13)</f>
        <v>4040</v>
      </c>
    </row>
    <row r="15" spans="1:2" x14ac:dyDescent="0.25">
      <c r="A15" s="55"/>
    </row>
    <row r="16" spans="1:2" x14ac:dyDescent="0.25">
      <c r="A16" s="55"/>
    </row>
    <row r="17" spans="1:2" x14ac:dyDescent="0.25">
      <c r="A17" s="58" t="s">
        <v>86</v>
      </c>
      <c r="B17" s="49">
        <f>-'Método indirecto Papel'!O9</f>
        <v>-500</v>
      </c>
    </row>
    <row r="18" spans="1:2" x14ac:dyDescent="0.25">
      <c r="A18" s="58" t="s">
        <v>87</v>
      </c>
      <c r="B18" s="49">
        <f>-'Método indirecto Papel'!O10</f>
        <v>1050</v>
      </c>
    </row>
    <row r="19" spans="1:2" x14ac:dyDescent="0.25">
      <c r="A19" s="58" t="s">
        <v>88</v>
      </c>
      <c r="B19" s="49">
        <f>+'Método indirecto Papel'!O22</f>
        <v>-1740</v>
      </c>
    </row>
    <row r="20" spans="1:2" ht="15.75" thickBot="1" x14ac:dyDescent="0.3">
      <c r="A20" s="58" t="s">
        <v>89</v>
      </c>
      <c r="B20" s="49">
        <f>+'Método indirecto Papel'!O24</f>
        <v>-900</v>
      </c>
    </row>
    <row r="21" spans="1:2" ht="15.75" thickBot="1" x14ac:dyDescent="0.3">
      <c r="A21" s="51" t="s">
        <v>62</v>
      </c>
      <c r="B21" s="59">
        <f>SUM(B14:B20)</f>
        <v>1950</v>
      </c>
    </row>
    <row r="22" spans="1:2" x14ac:dyDescent="0.25">
      <c r="A22" s="55"/>
    </row>
    <row r="23" spans="1:2" x14ac:dyDescent="0.25">
      <c r="A23" s="55"/>
    </row>
    <row r="24" spans="1:2" ht="15.75" thickBot="1" x14ac:dyDescent="0.3">
      <c r="A24" s="48" t="s">
        <v>63</v>
      </c>
    </row>
    <row r="25" spans="1:2" x14ac:dyDescent="0.25">
      <c r="A25" s="58" t="s">
        <v>48</v>
      </c>
      <c r="B25" s="49">
        <f>-'Método indirecto Papel'!O18</f>
        <v>-650</v>
      </c>
    </row>
    <row r="26" spans="1:2" x14ac:dyDescent="0.25">
      <c r="A26" s="58" t="s">
        <v>64</v>
      </c>
      <c r="B26" s="49">
        <f>-'Método indirecto Papel'!O8</f>
        <v>50</v>
      </c>
    </row>
    <row r="27" spans="1:2" x14ac:dyDescent="0.25">
      <c r="A27" s="58" t="s">
        <v>65</v>
      </c>
      <c r="B27" s="49">
        <f>-'Método indirecto Papel'!O11</f>
        <v>100</v>
      </c>
    </row>
    <row r="28" spans="1:2" x14ac:dyDescent="0.25">
      <c r="A28" s="58" t="s">
        <v>66</v>
      </c>
      <c r="B28" s="49">
        <f>-'Método indirecto Papel'!O15</f>
        <v>-350</v>
      </c>
    </row>
    <row r="29" spans="1:2" ht="15.75" thickBot="1" x14ac:dyDescent="0.3">
      <c r="A29" s="58" t="s">
        <v>67</v>
      </c>
      <c r="B29" s="49">
        <f>-'Método indirecto Papel'!O16</f>
        <v>30</v>
      </c>
    </row>
    <row r="30" spans="1:2" ht="15.75" thickBot="1" x14ac:dyDescent="0.3">
      <c r="A30" s="51" t="s">
        <v>68</v>
      </c>
      <c r="B30" s="59">
        <f>SUM(B25:B29)</f>
        <v>-820</v>
      </c>
    </row>
    <row r="31" spans="1:2" x14ac:dyDescent="0.25">
      <c r="A31" s="58"/>
    </row>
    <row r="32" spans="1:2" x14ac:dyDescent="0.25">
      <c r="A32" s="60" t="s">
        <v>90</v>
      </c>
      <c r="B32" s="61">
        <f>+B30+B21</f>
        <v>1130</v>
      </c>
    </row>
    <row r="33" spans="1:2" x14ac:dyDescent="0.25">
      <c r="A33" s="58"/>
    </row>
    <row r="34" spans="1:2" ht="15.75" thickBot="1" x14ac:dyDescent="0.3">
      <c r="A34" s="48" t="s">
        <v>69</v>
      </c>
    </row>
    <row r="35" spans="1:2" x14ac:dyDescent="0.25">
      <c r="A35" s="58" t="s">
        <v>70</v>
      </c>
      <c r="B35" s="49">
        <f>+'Método indirecto Papel'!O31</f>
        <v>250</v>
      </c>
    </row>
    <row r="36" spans="1:2" x14ac:dyDescent="0.25">
      <c r="A36" s="58" t="s">
        <v>71</v>
      </c>
      <c r="B36" s="49">
        <f>+'Método indirecto Papel'!O25</f>
        <v>250</v>
      </c>
    </row>
    <row r="37" spans="1:2" x14ac:dyDescent="0.25">
      <c r="A37" s="58" t="s">
        <v>72</v>
      </c>
      <c r="B37" s="49">
        <f>+'Método indirecto Papel'!O26</f>
        <v>-90</v>
      </c>
    </row>
    <row r="38" spans="1:2" x14ac:dyDescent="0.25">
      <c r="A38" s="58" t="s">
        <v>73</v>
      </c>
      <c r="B38" s="49">
        <f>+'Método indirecto Papel'!O23</f>
        <v>-270</v>
      </c>
    </row>
    <row r="39" spans="1:2" ht="15.75" thickBot="1" x14ac:dyDescent="0.3">
      <c r="A39" s="58" t="s">
        <v>74</v>
      </c>
      <c r="B39" s="49">
        <f>+'Método indirecto Papel'!O33</f>
        <v>-1200</v>
      </c>
    </row>
    <row r="40" spans="1:2" ht="15.75" thickBot="1" x14ac:dyDescent="0.3">
      <c r="A40" s="51" t="s">
        <v>75</v>
      </c>
      <c r="B40" s="59">
        <f>SUM(B35:B39)</f>
        <v>-1060</v>
      </c>
    </row>
    <row r="41" spans="1:2" x14ac:dyDescent="0.25">
      <c r="A41" s="58"/>
    </row>
    <row r="42" spans="1:2" x14ac:dyDescent="0.25">
      <c r="A42" s="55" t="s">
        <v>91</v>
      </c>
      <c r="B42" s="61">
        <f>+B32+B40</f>
        <v>70</v>
      </c>
    </row>
    <row r="43" spans="1:2" x14ac:dyDescent="0.25">
      <c r="A43" s="55"/>
    </row>
    <row r="44" spans="1:2" ht="15.75" thickBot="1" x14ac:dyDescent="0.3">
      <c r="A44" s="2" t="s">
        <v>76</v>
      </c>
      <c r="B44" s="62">
        <f>+'Metodo directo Papel'!C7</f>
        <v>160</v>
      </c>
    </row>
    <row r="46" spans="1:2" ht="15.75" thickBot="1" x14ac:dyDescent="0.3">
      <c r="A46" s="2" t="s">
        <v>77</v>
      </c>
      <c r="B46" s="63">
        <f>+B42+B44</f>
        <v>230</v>
      </c>
    </row>
    <row r="47" spans="1:2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Balances</vt:lpstr>
      <vt:lpstr>Estado de resultados</vt:lpstr>
      <vt:lpstr>Metodo directo Papel</vt:lpstr>
      <vt:lpstr>Flujo de Efectivo (Directo)</vt:lpstr>
      <vt:lpstr>Método indirecto Papel</vt:lpstr>
      <vt:lpstr>Flujo de Efectivo (Indirecto)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G. R.</dc:creator>
  <cp:lastModifiedBy>Eder</cp:lastModifiedBy>
  <cp:lastPrinted>2021-09-23T17:49:35Z</cp:lastPrinted>
  <dcterms:created xsi:type="dcterms:W3CDTF">2021-09-23T16:24:34Z</dcterms:created>
  <dcterms:modified xsi:type="dcterms:W3CDTF">2021-09-23T20:06:30Z</dcterms:modified>
</cp:coreProperties>
</file>