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ana\Documents\COFIDE\DIPLO COSTOS\"/>
    </mc:Choice>
  </mc:AlternateContent>
  <bookViews>
    <workbookView xWindow="0" yWindow="0" windowWidth="20490" windowHeight="7050"/>
  </bookViews>
  <sheets>
    <sheet name="Edo.Resultados" sheetId="3" r:id="rId1"/>
    <sheet name="CC" sheetId="4" r:id="rId2"/>
    <sheet name="MC-PE " sheetId="2" r:id="rId3"/>
    <sheet name="Simulador" sheetId="5" r:id="rId4"/>
    <sheet name="Estado de costo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6" l="1"/>
  <c r="I75" i="6"/>
  <c r="F51" i="6"/>
  <c r="E75" i="6"/>
  <c r="E68" i="6"/>
  <c r="F34" i="6"/>
  <c r="I24" i="6"/>
  <c r="I22" i="6"/>
  <c r="I20" i="6"/>
  <c r="I18" i="6"/>
  <c r="I16" i="6"/>
  <c r="I14" i="6"/>
  <c r="I12" i="6"/>
  <c r="I10" i="6"/>
  <c r="I9" i="6"/>
  <c r="I11" i="6" s="1"/>
  <c r="I13" i="6" l="1"/>
  <c r="I15" i="6" s="1"/>
  <c r="I17" i="6" s="1"/>
  <c r="I19" i="6"/>
  <c r="I21" i="6" s="1"/>
  <c r="I23" i="6" s="1"/>
  <c r="I25" i="6" s="1"/>
  <c r="I67" i="6" s="1"/>
  <c r="I77" i="6" s="1"/>
  <c r="K27" i="3"/>
  <c r="I27" i="3"/>
  <c r="G27" i="3"/>
  <c r="E27" i="3"/>
  <c r="H35" i="4"/>
  <c r="H11" i="4"/>
  <c r="H45" i="4" l="1"/>
  <c r="H24" i="4" l="1"/>
  <c r="F26" i="5"/>
  <c r="H7" i="5" l="1"/>
  <c r="I6" i="5"/>
  <c r="I5" i="5"/>
  <c r="I4" i="5"/>
  <c r="H13" i="5" l="1"/>
  <c r="I7" i="5"/>
  <c r="N3" i="5" s="1"/>
  <c r="F24" i="5" l="1"/>
  <c r="N5" i="5"/>
  <c r="N7" i="5" s="1"/>
  <c r="N10" i="5" s="1"/>
  <c r="F23" i="5"/>
  <c r="F25" i="5" l="1"/>
  <c r="F27" i="5" s="1"/>
  <c r="N13" i="5"/>
  <c r="F32" i="3" l="1"/>
  <c r="G32" i="3" s="1"/>
  <c r="K31" i="3"/>
  <c r="I31" i="3"/>
  <c r="G31" i="3"/>
  <c r="D31" i="3"/>
  <c r="K30" i="3"/>
  <c r="I30" i="3"/>
  <c r="G30" i="3"/>
  <c r="D30" i="3"/>
  <c r="E30" i="3" s="1"/>
  <c r="K29" i="3"/>
  <c r="I29" i="3"/>
  <c r="G29" i="3"/>
  <c r="J28" i="3"/>
  <c r="H28" i="3"/>
  <c r="H32" i="3" s="1"/>
  <c r="I32" i="3" s="1"/>
  <c r="G28" i="3"/>
  <c r="F28" i="3"/>
  <c r="D27" i="3"/>
  <c r="D26" i="3"/>
  <c r="E31" i="3" s="1"/>
  <c r="C15" i="3"/>
  <c r="C14" i="3"/>
  <c r="J32" i="3" l="1"/>
  <c r="K32" i="3" s="1"/>
  <c r="I28" i="3"/>
  <c r="D7" i="3"/>
  <c r="D10" i="3"/>
  <c r="E10" i="3" s="1"/>
  <c r="E29" i="3"/>
  <c r="D8" i="3"/>
  <c r="E8" i="3" s="1"/>
  <c r="K28" i="3"/>
  <c r="D28" i="3"/>
  <c r="D9" i="3" l="1"/>
  <c r="D32" i="3"/>
  <c r="E32" i="3" s="1"/>
  <c r="E28" i="3"/>
  <c r="E9" i="3" l="1"/>
  <c r="D11" i="3"/>
  <c r="E11" i="3" s="1"/>
</calcChain>
</file>

<file path=xl/sharedStrings.xml><?xml version="1.0" encoding="utf-8"?>
<sst xmlns="http://schemas.openxmlformats.org/spreadsheetml/2006/main" count="282" uniqueCount="183">
  <si>
    <t>Precio de Venta</t>
  </si>
  <si>
    <t>Costo Variable unitario</t>
  </si>
  <si>
    <t>Csotos Fijos</t>
  </si>
  <si>
    <t>MARGEN DE CONTRIBUCIÓN</t>
  </si>
  <si>
    <t>MCU</t>
  </si>
  <si>
    <t>PV</t>
  </si>
  <si>
    <t>VENTAS</t>
  </si>
  <si>
    <t>CVU</t>
  </si>
  <si>
    <t>COSTOS FIJOS</t>
  </si>
  <si>
    <t>UTILIDAD/PÉRDIDA (OPERATIVA)</t>
  </si>
  <si>
    <t>PE UNIDADES</t>
  </si>
  <si>
    <t>PE UNIDADES DE VENTA.</t>
  </si>
  <si>
    <t>CF</t>
  </si>
  <si>
    <t>RMC</t>
  </si>
  <si>
    <t>UNIDADES</t>
  </si>
  <si>
    <t>PE. UNIDADES</t>
  </si>
  <si>
    <t>RMC =</t>
  </si>
  <si>
    <t>COSTOS VARIABLES</t>
  </si>
  <si>
    <t>MARVELLA S.A.  de  C.V.</t>
  </si>
  <si>
    <t>Estado de Resultados Integral</t>
  </si>
  <si>
    <t>Del 1 de Enero al 31 de Diciembre 20X1</t>
  </si>
  <si>
    <t>Cifras en Pesos</t>
  </si>
  <si>
    <t>%</t>
  </si>
  <si>
    <t>Costo de Ventas</t>
  </si>
  <si>
    <t>Utilidad Bruta</t>
  </si>
  <si>
    <t>Gastos de Venta</t>
  </si>
  <si>
    <t>Gastos de Admon.</t>
  </si>
  <si>
    <t>Utilidad de Operación</t>
  </si>
  <si>
    <t>MARVELLA S.A. de  C.V.</t>
  </si>
  <si>
    <t>CONSOLIDADO</t>
  </si>
  <si>
    <t>"A"</t>
  </si>
  <si>
    <t>"B"</t>
  </si>
  <si>
    <t>"C"</t>
  </si>
  <si>
    <t>Centro de Costos</t>
  </si>
  <si>
    <t>Cta.Entidad</t>
  </si>
  <si>
    <t>Descripción Cta.</t>
  </si>
  <si>
    <t>Importe</t>
  </si>
  <si>
    <t>Cta.</t>
  </si>
  <si>
    <t>Gerencia de Ventas- Tampico</t>
  </si>
  <si>
    <t>Total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</si>
  <si>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</si>
  <si>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t>Comisiones s/ventas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</si>
  <si>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</si>
  <si>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</si>
  <si>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t>Gerencia de Ventas- Veracruz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</si>
  <si>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</si>
  <si>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t>Gerencia de Ventas- Jalapa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</si>
  <si>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</si>
  <si>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t>Gerencia de Ventas- Morelia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</si>
  <si>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</si>
  <si>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t>Gerencia de Ventas- San Luis</t>
  </si>
  <si>
    <t>3020-000-00</t>
  </si>
  <si>
    <t>Inventario</t>
  </si>
  <si>
    <t>Materia Prima</t>
  </si>
  <si>
    <t>Artìculos Terminados</t>
  </si>
  <si>
    <t>INDIVIDUAL/ POR UNIDAD</t>
  </si>
  <si>
    <t>VOLUMEN</t>
  </si>
  <si>
    <t>Precio</t>
  </si>
  <si>
    <t>Ingresos Totales</t>
  </si>
  <si>
    <t>PRECIO PROMEDIO DE VENTA</t>
  </si>
  <si>
    <t>CV UNITARIO</t>
  </si>
  <si>
    <t>INGRESO TOTAL</t>
  </si>
  <si>
    <t>COSTO VARIBLE ( EL DE FACTURA)</t>
  </si>
  <si>
    <t>PE=  CF/MCU</t>
  </si>
  <si>
    <t>TOTAL DE COSTO VARIABLE</t>
  </si>
  <si>
    <t>Si  cada unidad me deja :</t>
  </si>
  <si>
    <t>Seguro</t>
  </si>
  <si>
    <t>INGRESOS</t>
  </si>
  <si>
    <t>COSTOS VARIABLE</t>
  </si>
  <si>
    <t>CONTRIBUCIÓN MARGINAL</t>
  </si>
  <si>
    <t>GANE A NIVEL TOTAL POR OPERACIONES REGIONALES</t>
  </si>
  <si>
    <t>Papelería</t>
  </si>
  <si>
    <t>Capacitación</t>
  </si>
  <si>
    <t>Intereses Financiamiento</t>
  </si>
  <si>
    <t>Comisiones s/vta.</t>
  </si>
  <si>
    <t>Publicidad</t>
  </si>
  <si>
    <t>Producto "A"</t>
  </si>
  <si>
    <t>Unidades</t>
  </si>
  <si>
    <t>Qué volumen de productos / servicios necesito para estar arriba de mi PE???</t>
  </si>
  <si>
    <t>Qué producto / servicio te da utilidad???</t>
  </si>
  <si>
    <t>Qué producto / servicio te da mayor margen??</t>
  </si>
  <si>
    <t>Viáticos</t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</si>
  <si>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-001</t>
    </r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</si>
  <si>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-002</t>
    </r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</si>
  <si>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-003</t>
    </r>
  </si>
  <si>
    <r>
      <t>60</t>
    </r>
    <r>
      <rPr>
        <b/>
        <sz val="11"/>
        <color theme="1"/>
        <rFont val="Calibri"/>
        <family val="2"/>
        <scheme val="minor"/>
      </rPr>
      <t>68</t>
    </r>
    <r>
      <rPr>
        <sz val="11"/>
        <color theme="1"/>
        <rFont val="Calibri"/>
        <family val="2"/>
        <scheme val="minor"/>
      </rPr>
      <t>-000-00</t>
    </r>
  </si>
  <si>
    <t>Gasolina</t>
  </si>
  <si>
    <t>Producción en Proceso</t>
  </si>
  <si>
    <t>Simulador que pasa si… lo das a das a ______ ??</t>
  </si>
  <si>
    <t>Gastos Generales: Nota 1</t>
  </si>
  <si>
    <t>Nota 1</t>
  </si>
  <si>
    <t>Ingresos</t>
  </si>
  <si>
    <t>Gastos Generales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</si>
  <si>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</si>
  <si>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</si>
  <si>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</si>
  <si>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</si>
  <si>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</si>
  <si>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</si>
  <si>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</si>
  <si>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</si>
  <si>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JUGUETES CONTEMPORÁNEOS, S.A. DE C.V.</t>
  </si>
  <si>
    <t xml:space="preserve">ESTADO DE COSTO DE PRODUCCIÓN Y VENTAS </t>
  </si>
  <si>
    <t>Estados Financieros</t>
  </si>
  <si>
    <t>IIMPD</t>
  </si>
  <si>
    <t>(EXPRESADOS EN PESOS)</t>
  </si>
  <si>
    <t xml:space="preserve">INVENTARIO INICIAL DE MATERIA PRIMA DIRECTA </t>
  </si>
  <si>
    <t>IFMPD</t>
  </si>
  <si>
    <t>+</t>
  </si>
  <si>
    <t xml:space="preserve">COMPRAS DE MATERIA PRIMA DIRECTA </t>
  </si>
  <si>
    <t>BANCOS</t>
  </si>
  <si>
    <t>=</t>
  </si>
  <si>
    <t xml:space="preserve">MATERIA PRIMA DIRECTA DISPONIBLE </t>
  </si>
  <si>
    <t>GTOS. DE VENTA</t>
  </si>
  <si>
    <t>-</t>
  </si>
  <si>
    <t xml:space="preserve">INVENTARIO FINAL DE MATERIA PRIMA DIRECTA </t>
  </si>
  <si>
    <t>CI</t>
  </si>
  <si>
    <t>MATERIA PRIMA DIRECTA UTILIZADA</t>
  </si>
  <si>
    <t>GTOS. DE ADMON.</t>
  </si>
  <si>
    <t xml:space="preserve">MANO DE OBRA DIRECTA </t>
  </si>
  <si>
    <t>COSTO PRIMO</t>
  </si>
  <si>
    <t>IIPP</t>
  </si>
  <si>
    <t xml:space="preserve">COSTOS INDIRECTOS </t>
  </si>
  <si>
    <t>PLANTAS DE PROCESOS</t>
  </si>
  <si>
    <t xml:space="preserve">COSTO DE LA PRODUCCIÓN PROCESADA </t>
  </si>
  <si>
    <t>CAPITAL SOCIAL</t>
  </si>
  <si>
    <t xml:space="preserve">INVENTARIO INICIAL DE PRODUCCIÓN EN PROCESO </t>
  </si>
  <si>
    <t>IFPP</t>
  </si>
  <si>
    <t xml:space="preserve">COSTO DE PRODUCCIÓN EN PROCESO DISPONIBLE </t>
  </si>
  <si>
    <t>UTILIDADES ACUMULADAS</t>
  </si>
  <si>
    <t xml:space="preserve">INVENTARIO FINAL DE PRODUCCIÓN EN PROCESO </t>
  </si>
  <si>
    <t>IIAT</t>
  </si>
  <si>
    <t>COSTO DE LA PRODUCCIÓN TERMINADA</t>
  </si>
  <si>
    <t>IMPUESTOS</t>
  </si>
  <si>
    <t xml:space="preserve">INVENTARIO INICIAL DE ARTÍCULOS TERMINADOS </t>
  </si>
  <si>
    <t>IFAT</t>
  </si>
  <si>
    <t xml:space="preserve">PRODUCCIÓN TERMINADA DISPONIBLE </t>
  </si>
  <si>
    <t>COMPRAS DE MPD</t>
  </si>
  <si>
    <t>INVENTARIO FINAL DE ARTÍCULOS TERMINADOS</t>
  </si>
  <si>
    <t>MOD</t>
  </si>
  <si>
    <t xml:space="preserve">COSTO DE VENTAS </t>
  </si>
  <si>
    <t>OTROS ACTIVOS INTANGIBLES</t>
  </si>
  <si>
    <t>ELABORÓ</t>
  </si>
  <si>
    <t>REVISÓ</t>
  </si>
  <si>
    <t>AUTORIZÓ</t>
  </si>
  <si>
    <t>Estado de resultados Integral</t>
  </si>
  <si>
    <t>UTILIDAD BRUTA</t>
  </si>
  <si>
    <t>GATOS DE VENTA</t>
  </si>
  <si>
    <t>GASTOS DE ADMINISTRACIÓN</t>
  </si>
  <si>
    <t>UTILIDAD DE OPERACIÓN</t>
  </si>
  <si>
    <t>Estado de Situación Financiera</t>
  </si>
  <si>
    <t>ACTIVO</t>
  </si>
  <si>
    <t>PASIVO</t>
  </si>
  <si>
    <t>Corto plazo</t>
  </si>
  <si>
    <t>Corto Plazo</t>
  </si>
  <si>
    <t>Impuestos por pagar</t>
  </si>
  <si>
    <t>Inventarios ( Nota 1)</t>
  </si>
  <si>
    <t xml:space="preserve">Suma de Pasivo </t>
  </si>
  <si>
    <t>Total de Activo a corto plazo</t>
  </si>
  <si>
    <t>Largo Plazo</t>
  </si>
  <si>
    <t>CAPITAL CONTABLE</t>
  </si>
  <si>
    <t>Planta de Proceso</t>
  </si>
  <si>
    <t>Capital Social</t>
  </si>
  <si>
    <t>Otros Activos intangibles</t>
  </si>
  <si>
    <t>Utilidades Acumuladas</t>
  </si>
  <si>
    <t>Total de Activo a Largo Plazo</t>
  </si>
  <si>
    <t>Suma de Capital Contable</t>
  </si>
  <si>
    <t>Suma Total de Activo</t>
  </si>
  <si>
    <t>Suma de Pasivo + Capital</t>
  </si>
  <si>
    <t>Inventario de Mataria Prima</t>
  </si>
  <si>
    <t>Inventario de PP</t>
  </si>
  <si>
    <t>Inventario de Art.Terminados</t>
  </si>
  <si>
    <t>EJERCICIO: Con la siguiente información calcula el costo de venta correspondiente al periodo del :01/01/2023  al  21/04/2023.</t>
  </si>
  <si>
    <r>
      <t>DEL</t>
    </r>
    <r>
      <rPr>
        <b/>
        <u/>
        <sz val="14"/>
        <color theme="1"/>
        <rFont val="Arial"/>
        <family val="2"/>
      </rPr>
      <t xml:space="preserve">  01</t>
    </r>
    <r>
      <rPr>
        <b/>
        <sz val="14"/>
        <color theme="1"/>
        <rFont val="Arial"/>
        <family val="2"/>
      </rPr>
      <t xml:space="preserve">   DE ENERO AL</t>
    </r>
    <r>
      <rPr>
        <b/>
        <u/>
        <sz val="14"/>
        <color theme="1"/>
        <rFont val="Arial"/>
        <family val="2"/>
      </rPr>
      <t xml:space="preserve"> 21  ABRIL</t>
    </r>
    <r>
      <rPr>
        <b/>
        <sz val="14"/>
        <color theme="1"/>
        <rFont val="Arial"/>
        <family val="2"/>
      </rPr>
      <t xml:space="preserve"> DEL  2023</t>
    </r>
  </si>
  <si>
    <r>
      <t xml:space="preserve"> AL</t>
    </r>
    <r>
      <rPr>
        <b/>
        <u/>
        <sz val="14"/>
        <color theme="1"/>
        <rFont val="Arial"/>
        <family val="2"/>
      </rPr>
      <t xml:space="preserve"> 21</t>
    </r>
    <r>
      <rPr>
        <b/>
        <sz val="14"/>
        <color theme="1"/>
        <rFont val="Arial"/>
        <family val="2"/>
      </rPr>
      <t xml:space="preserve"> DE ABRIL DEL 2023</t>
    </r>
  </si>
  <si>
    <t>Cuentas por Cobrar</t>
  </si>
  <si>
    <t>Cuentas por Pagar</t>
  </si>
  <si>
    <t>Efectivo y equivalentes de efectivo</t>
  </si>
  <si>
    <t>GASTOS GENERALES ( Nota 1)</t>
  </si>
  <si>
    <t>NOTA 1</t>
  </si>
  <si>
    <t xml:space="preserve">TOTAL </t>
  </si>
  <si>
    <t>CUENTAS POR COBRAR</t>
  </si>
  <si>
    <t>CUENTAS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</si>
</sst>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8">
    <xf numFmtId="0" fontId="0" fillId="0" borderId="0" xfId="0"/>
    <xf numFmtId="43" fontId="0" fillId="0" borderId="0" xfId="1" applyFont="1"/>
    <xf numFmtId="0" fontId="2" fillId="0" borderId="1" xfId="0" applyFont="1" applyBorder="1"/>
    <xf numFmtId="43" fontId="0" fillId="0" borderId="0" xfId="0" applyNumberFormat="1"/>
    <xf numFmtId="43" fontId="0" fillId="0" borderId="2" xfId="0" applyNumberFormat="1" applyBorder="1"/>
    <xf numFmtId="43" fontId="0" fillId="0" borderId="2" xfId="1" applyFont="1" applyBorder="1"/>
    <xf numFmtId="0" fontId="2" fillId="0" borderId="0" xfId="0" applyFont="1"/>
    <xf numFmtId="43" fontId="2" fillId="0" borderId="0" xfId="0" applyNumberFormat="1" applyFont="1"/>
    <xf numFmtId="43" fontId="2" fillId="0" borderId="0" xfId="1" applyFont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/>
    <xf numFmtId="43" fontId="0" fillId="0" borderId="0" xfId="0" applyNumberFormat="1" applyBorder="1" applyAlignment="1"/>
    <xf numFmtId="43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2" xfId="1" applyNumberFormat="1" applyFont="1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2" xfId="2" applyFont="1" applyBorder="1"/>
    <xf numFmtId="0" fontId="0" fillId="0" borderId="2" xfId="0" applyBorder="1"/>
    <xf numFmtId="9" fontId="0" fillId="0" borderId="0" xfId="2" applyFont="1" applyBorder="1"/>
    <xf numFmtId="0" fontId="0" fillId="0" borderId="0" xfId="0" applyAlignment="1">
      <alignment horizontal="center"/>
    </xf>
    <xf numFmtId="43" fontId="0" fillId="0" borderId="0" xfId="1" applyFont="1" applyBorder="1"/>
    <xf numFmtId="43" fontId="2" fillId="0" borderId="0" xfId="1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43" fontId="0" fillId="0" borderId="1" xfId="1" applyFont="1" applyBorder="1" applyAlignment="1"/>
    <xf numFmtId="164" fontId="0" fillId="0" borderId="1" xfId="1" applyNumberFormat="1" applyFont="1" applyBorder="1" applyAlignment="1"/>
    <xf numFmtId="43" fontId="0" fillId="0" borderId="1" xfId="1" applyFont="1" applyFill="1" applyBorder="1" applyAlignment="1"/>
    <xf numFmtId="164" fontId="0" fillId="0" borderId="1" xfId="0" applyNumberFormat="1" applyBorder="1" applyAlignment="1"/>
    <xf numFmtId="164" fontId="0" fillId="0" borderId="1" xfId="1" applyNumberFormat="1" applyFont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3" fontId="0" fillId="2" borderId="1" xfId="1" applyFont="1" applyFill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0" fontId="0" fillId="4" borderId="1" xfId="0" applyFill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43" fontId="0" fillId="0" borderId="1" xfId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43" fontId="0" fillId="4" borderId="0" xfId="1" applyFont="1" applyFill="1" applyAlignment="1">
      <alignment horizontal="center"/>
    </xf>
    <xf numFmtId="0" fontId="0" fillId="4" borderId="0" xfId="0" applyFill="1"/>
    <xf numFmtId="43" fontId="2" fillId="5" borderId="1" xfId="1" applyFont="1" applyFill="1" applyBorder="1"/>
    <xf numFmtId="0" fontId="2" fillId="4" borderId="0" xfId="0" applyFont="1" applyFill="1"/>
    <xf numFmtId="43" fontId="0" fillId="5" borderId="0" xfId="1" applyFont="1" applyFill="1"/>
    <xf numFmtId="0" fontId="2" fillId="5" borderId="0" xfId="0" applyFont="1" applyFill="1"/>
    <xf numFmtId="43" fontId="2" fillId="5" borderId="0" xfId="1" applyFont="1" applyFill="1"/>
    <xf numFmtId="0" fontId="0" fillId="5" borderId="1" xfId="0" applyFill="1" applyBorder="1"/>
    <xf numFmtId="9" fontId="0" fillId="0" borderId="0" xfId="2" applyFont="1"/>
    <xf numFmtId="43" fontId="0" fillId="0" borderId="3" xfId="1" applyFont="1" applyBorder="1"/>
    <xf numFmtId="0" fontId="0" fillId="6" borderId="1" xfId="0" applyFill="1" applyBorder="1"/>
    <xf numFmtId="0" fontId="0" fillId="6" borderId="0" xfId="0" applyFill="1"/>
    <xf numFmtId="43" fontId="2" fillId="6" borderId="1" xfId="1" applyFont="1" applyFill="1" applyBorder="1"/>
    <xf numFmtId="0" fontId="3" fillId="3" borderId="0" xfId="0" applyFont="1" applyFill="1" applyAlignment="1">
      <alignment horizontal="center"/>
    </xf>
    <xf numFmtId="0" fontId="2" fillId="2" borderId="0" xfId="0" applyFont="1" applyFill="1" applyBorder="1"/>
    <xf numFmtId="43" fontId="2" fillId="2" borderId="0" xfId="0" applyNumberFormat="1" applyFont="1" applyFill="1" applyBorder="1"/>
    <xf numFmtId="0" fontId="0" fillId="0" borderId="0" xfId="0" applyAlignment="1">
      <alignment horizontal="center"/>
    </xf>
    <xf numFmtId="43" fontId="0" fillId="0" borderId="11" xfId="1" applyFont="1" applyBorder="1"/>
    <xf numFmtId="43" fontId="0" fillId="0" borderId="13" xfId="1" applyFont="1" applyBorder="1"/>
    <xf numFmtId="43" fontId="2" fillId="0" borderId="13" xfId="1" applyFont="1" applyBorder="1"/>
    <xf numFmtId="43" fontId="2" fillId="0" borderId="15" xfId="1" applyFont="1" applyBorder="1"/>
    <xf numFmtId="43" fontId="0" fillId="0" borderId="17" xfId="1" applyFont="1" applyBorder="1"/>
    <xf numFmtId="43" fontId="0" fillId="0" borderId="18" xfId="1" applyFont="1" applyBorder="1"/>
    <xf numFmtId="164" fontId="0" fillId="0" borderId="12" xfId="1" applyNumberFormat="1" applyFont="1" applyBorder="1" applyAlignment="1">
      <alignment horizontal="center"/>
    </xf>
    <xf numFmtId="164" fontId="0" fillId="0" borderId="14" xfId="1" applyNumberFormat="1" applyFont="1" applyBorder="1" applyAlignment="1">
      <alignment horizontal="center"/>
    </xf>
    <xf numFmtId="43" fontId="2" fillId="0" borderId="18" xfId="1" applyFont="1" applyBorder="1"/>
    <xf numFmtId="164" fontId="0" fillId="0" borderId="16" xfId="1" applyNumberFormat="1" applyFont="1" applyBorder="1" applyAlignment="1">
      <alignment horizontal="center"/>
    </xf>
    <xf numFmtId="43" fontId="2" fillId="0" borderId="20" xfId="1" applyFont="1" applyBorder="1" applyAlignment="1">
      <alignment horizontal="left"/>
    </xf>
    <xf numFmtId="43" fontId="0" fillId="0" borderId="20" xfId="1" applyFont="1" applyBorder="1" applyAlignment="1"/>
    <xf numFmtId="164" fontId="0" fillId="0" borderId="20" xfId="1" applyNumberFormat="1" applyFont="1" applyBorder="1" applyAlignment="1"/>
    <xf numFmtId="164" fontId="0" fillId="0" borderId="20" xfId="0" applyNumberFormat="1" applyBorder="1" applyAlignment="1"/>
    <xf numFmtId="43" fontId="0" fillId="0" borderId="19" xfId="1" applyFont="1" applyBorder="1" applyAlignment="1">
      <alignment horizontal="left"/>
    </xf>
    <xf numFmtId="43" fontId="0" fillId="0" borderId="19" xfId="1" applyFont="1" applyBorder="1" applyAlignment="1"/>
    <xf numFmtId="164" fontId="0" fillId="0" borderId="19" xfId="1" applyNumberFormat="1" applyFont="1" applyBorder="1" applyAlignment="1"/>
    <xf numFmtId="164" fontId="0" fillId="0" borderId="19" xfId="0" applyNumberFormat="1" applyBorder="1" applyAlignment="1"/>
    <xf numFmtId="43" fontId="2" fillId="0" borderId="21" xfId="1" applyFont="1" applyBorder="1" applyAlignment="1"/>
    <xf numFmtId="164" fontId="0" fillId="0" borderId="20" xfId="1" applyNumberFormat="1" applyFont="1" applyBorder="1" applyAlignment="1">
      <alignment horizontal="center"/>
    </xf>
    <xf numFmtId="165" fontId="2" fillId="0" borderId="21" xfId="1" applyNumberFormat="1" applyFont="1" applyBorder="1" applyAlignment="1"/>
    <xf numFmtId="165" fontId="0" fillId="0" borderId="20" xfId="0" applyNumberFormat="1" applyBorder="1" applyAlignment="1"/>
    <xf numFmtId="43" fontId="0" fillId="0" borderId="1" xfId="1" applyFont="1" applyBorder="1" applyAlignment="1">
      <alignment horizontal="left" indent="1"/>
    </xf>
    <xf numFmtId="43" fontId="0" fillId="0" borderId="19" xfId="1" applyFont="1" applyBorder="1" applyAlignment="1">
      <alignment horizontal="left" indent="1"/>
    </xf>
    <xf numFmtId="0" fontId="2" fillId="7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6" fillId="0" borderId="0" xfId="0" applyFont="1" applyAlignment="1"/>
    <xf numFmtId="0" fontId="4" fillId="0" borderId="1" xfId="0" applyFont="1" applyBorder="1"/>
    <xf numFmtId="43" fontId="4" fillId="0" borderId="1" xfId="1" applyFont="1" applyBorder="1"/>
    <xf numFmtId="0" fontId="5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0" xfId="0" applyFont="1" applyFill="1" applyBorder="1"/>
    <xf numFmtId="44" fontId="4" fillId="2" borderId="14" xfId="0" applyNumberFormat="1" applyFont="1" applyFill="1" applyBorder="1"/>
    <xf numFmtId="0" fontId="6" fillId="2" borderId="2" xfId="0" applyFont="1" applyFill="1" applyBorder="1" applyAlignment="1">
      <alignment horizontal="left"/>
    </xf>
    <xf numFmtId="0" fontId="4" fillId="2" borderId="2" xfId="0" applyFont="1" applyFill="1" applyBorder="1"/>
    <xf numFmtId="43" fontId="4" fillId="2" borderId="22" xfId="1" applyFont="1" applyFill="1" applyBorder="1"/>
    <xf numFmtId="43" fontId="4" fillId="2" borderId="14" xfId="1" applyFont="1" applyFill="1" applyBorder="1"/>
    <xf numFmtId="0" fontId="4" fillId="0" borderId="0" xfId="0" applyFont="1" applyFill="1"/>
    <xf numFmtId="0" fontId="4" fillId="2" borderId="2" xfId="0" applyFont="1" applyFill="1" applyBorder="1" applyAlignment="1">
      <alignment horizontal="left"/>
    </xf>
    <xf numFmtId="43" fontId="4" fillId="2" borderId="14" xfId="0" applyNumberFormat="1" applyFont="1" applyFill="1" applyBorder="1"/>
    <xf numFmtId="0" fontId="5" fillId="2" borderId="0" xfId="0" applyFont="1" applyFill="1" applyBorder="1" applyAlignment="1">
      <alignment horizontal="left"/>
    </xf>
    <xf numFmtId="44" fontId="5" fillId="2" borderId="14" xfId="3" applyFont="1" applyFill="1" applyBorder="1"/>
    <xf numFmtId="0" fontId="4" fillId="2" borderId="1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4" fillId="2" borderId="0" xfId="0" applyFont="1" applyFill="1"/>
    <xf numFmtId="43" fontId="8" fillId="2" borderId="22" xfId="1" applyFont="1" applyFill="1" applyBorder="1"/>
    <xf numFmtId="43" fontId="6" fillId="2" borderId="0" xfId="1" applyFont="1" applyFill="1" applyBorder="1" applyAlignment="1">
      <alignment horizontal="left"/>
    </xf>
    <xf numFmtId="43" fontId="6" fillId="2" borderId="2" xfId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43" fontId="8" fillId="2" borderId="14" xfId="0" applyNumberFormat="1" applyFont="1" applyFill="1" applyBorder="1"/>
    <xf numFmtId="0" fontId="4" fillId="2" borderId="18" xfId="0" applyFont="1" applyFill="1" applyBorder="1"/>
    <xf numFmtId="43" fontId="4" fillId="2" borderId="16" xfId="1" applyFont="1" applyFill="1" applyBorder="1"/>
    <xf numFmtId="0" fontId="5" fillId="2" borderId="0" xfId="0" applyFont="1" applyFill="1" applyBorder="1" applyAlignment="1">
      <alignment horizontal="center" vertical="center"/>
    </xf>
    <xf numFmtId="43" fontId="4" fillId="2" borderId="0" xfId="1" applyFont="1" applyFill="1" applyBorder="1"/>
    <xf numFmtId="43" fontId="9" fillId="2" borderId="13" xfId="1" applyFont="1" applyFill="1" applyBorder="1" applyAlignment="1">
      <alignment horizontal="left"/>
    </xf>
    <xf numFmtId="43" fontId="9" fillId="2" borderId="0" xfId="1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43" fontId="6" fillId="2" borderId="0" xfId="1" applyFont="1" applyFill="1" applyBorder="1"/>
    <xf numFmtId="43" fontId="6" fillId="2" borderId="14" xfId="1" applyFont="1" applyFill="1" applyBorder="1"/>
    <xf numFmtId="0" fontId="6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43" fontId="9" fillId="2" borderId="2" xfId="1" applyFont="1" applyFill="1" applyBorder="1" applyAlignment="1">
      <alignment horizontal="left"/>
    </xf>
    <xf numFmtId="43" fontId="9" fillId="2" borderId="1" xfId="1" applyFont="1" applyFill="1" applyBorder="1" applyAlignment="1">
      <alignment horizontal="left"/>
    </xf>
    <xf numFmtId="43" fontId="6" fillId="2" borderId="1" xfId="1" applyFont="1" applyFill="1" applyBorder="1"/>
    <xf numFmtId="43" fontId="9" fillId="2" borderId="23" xfId="1" applyFont="1" applyFill="1" applyBorder="1"/>
    <xf numFmtId="0" fontId="9" fillId="2" borderId="24" xfId="0" applyFont="1" applyFill="1" applyBorder="1"/>
    <xf numFmtId="0" fontId="9" fillId="2" borderId="1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43" fontId="9" fillId="2" borderId="14" xfId="1" applyFont="1" applyFill="1" applyBorder="1"/>
    <xf numFmtId="0" fontId="6" fillId="2" borderId="13" xfId="0" applyFont="1" applyFill="1" applyBorder="1"/>
    <xf numFmtId="0" fontId="6" fillId="2" borderId="0" xfId="0" applyFont="1" applyFill="1" applyBorder="1"/>
    <xf numFmtId="43" fontId="6" fillId="2" borderId="2" xfId="1" applyFont="1" applyFill="1" applyBorder="1"/>
    <xf numFmtId="43" fontId="9" fillId="2" borderId="0" xfId="1" applyFont="1" applyFill="1" applyBorder="1"/>
    <xf numFmtId="43" fontId="9" fillId="2" borderId="22" xfId="1" applyFont="1" applyFill="1" applyBorder="1"/>
    <xf numFmtId="0" fontId="6" fillId="2" borderId="1" xfId="0" applyFont="1" applyFill="1" applyBorder="1"/>
    <xf numFmtId="43" fontId="9" fillId="2" borderId="1" xfId="1" applyFont="1" applyFill="1" applyBorder="1"/>
    <xf numFmtId="0" fontId="9" fillId="2" borderId="25" xfId="0" applyFont="1" applyFill="1" applyBorder="1"/>
    <xf numFmtId="0" fontId="6" fillId="2" borderId="26" xfId="0" applyFont="1" applyFill="1" applyBorder="1"/>
    <xf numFmtId="43" fontId="9" fillId="2" borderId="27" xfId="1" applyFont="1" applyFill="1" applyBorder="1"/>
    <xf numFmtId="43" fontId="9" fillId="2" borderId="25" xfId="1" applyFont="1" applyFill="1" applyBorder="1"/>
    <xf numFmtId="43" fontId="6" fillId="2" borderId="26" xfId="1" applyFont="1" applyFill="1" applyBorder="1"/>
    <xf numFmtId="0" fontId="6" fillId="2" borderId="15" xfId="0" applyFont="1" applyFill="1" applyBorder="1"/>
    <xf numFmtId="0" fontId="6" fillId="2" borderId="18" xfId="0" applyFont="1" applyFill="1" applyBorder="1"/>
    <xf numFmtId="43" fontId="6" fillId="2" borderId="18" xfId="1" applyFont="1" applyFill="1" applyBorder="1"/>
    <xf numFmtId="43" fontId="6" fillId="2" borderId="16" xfId="1" applyFont="1" applyFill="1" applyBorder="1"/>
    <xf numFmtId="0" fontId="9" fillId="2" borderId="11" xfId="0" applyFont="1" applyFill="1" applyBorder="1" applyAlignment="1">
      <alignment horizontal="left" vertical="center"/>
    </xf>
    <xf numFmtId="43" fontId="6" fillId="2" borderId="12" xfId="1" applyFont="1" applyFill="1" applyBorder="1" applyAlignment="1">
      <alignment horizontal="left"/>
    </xf>
    <xf numFmtId="43" fontId="6" fillId="2" borderId="14" xfId="1" applyFont="1" applyFill="1" applyBorder="1" applyAlignment="1">
      <alignment horizontal="left"/>
    </xf>
    <xf numFmtId="0" fontId="9" fillId="2" borderId="15" xfId="0" applyFont="1" applyFill="1" applyBorder="1" applyAlignment="1">
      <alignment horizontal="left" vertical="center"/>
    </xf>
    <xf numFmtId="43" fontId="6" fillId="2" borderId="16" xfId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2" borderId="28" xfId="0" applyFont="1" applyFill="1" applyBorder="1" applyAlignment="1">
      <alignment horizontal="left"/>
    </xf>
    <xf numFmtId="0" fontId="6" fillId="2" borderId="2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left"/>
    </xf>
    <xf numFmtId="43" fontId="6" fillId="2" borderId="30" xfId="1" applyFont="1" applyFill="1" applyBorder="1" applyAlignment="1">
      <alignment horizontal="left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43" fontId="4" fillId="0" borderId="1" xfId="0" applyNumberFormat="1" applyFont="1" applyBorder="1"/>
    <xf numFmtId="0" fontId="4" fillId="0" borderId="0" xfId="0" applyFont="1" applyBorder="1"/>
    <xf numFmtId="43" fontId="4" fillId="0" borderId="0" xfId="0" applyNumberFormat="1" applyFont="1" applyBorder="1"/>
    <xf numFmtId="43" fontId="6" fillId="2" borderId="22" xfId="1" applyFont="1" applyFill="1" applyBorder="1"/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5</xdr:row>
      <xdr:rowOff>95250</xdr:rowOff>
    </xdr:from>
    <xdr:to>
      <xdr:col>3</xdr:col>
      <xdr:colOff>628650</xdr:colOff>
      <xdr:row>10</xdr:row>
      <xdr:rowOff>19050</xdr:rowOff>
    </xdr:to>
    <xdr:cxnSp macro="">
      <xdr:nvCxnSpPr>
        <xdr:cNvPr id="8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</xdr:row>
      <xdr:rowOff>114300</xdr:rowOff>
    </xdr:from>
    <xdr:to>
      <xdr:col>4</xdr:col>
      <xdr:colOff>428625</xdr:colOff>
      <xdr:row>6</xdr:row>
      <xdr:rowOff>123825</xdr:rowOff>
    </xdr:to>
    <xdr:cxnSp macro="">
      <xdr:nvCxnSpPr>
        <xdr:cNvPr id="9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7</xdr:row>
      <xdr:rowOff>123825</xdr:rowOff>
    </xdr:from>
    <xdr:to>
      <xdr:col>4</xdr:col>
      <xdr:colOff>419100</xdr:colOff>
      <xdr:row>7</xdr:row>
      <xdr:rowOff>133350</xdr:rowOff>
    </xdr:to>
    <xdr:cxnSp macro="">
      <xdr:nvCxnSpPr>
        <xdr:cNvPr id="10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8</xdr:row>
      <xdr:rowOff>114300</xdr:rowOff>
    </xdr:from>
    <xdr:to>
      <xdr:col>4</xdr:col>
      <xdr:colOff>428625</xdr:colOff>
      <xdr:row>8</xdr:row>
      <xdr:rowOff>123825</xdr:rowOff>
    </xdr:to>
    <xdr:cxnSp macro="">
      <xdr:nvCxnSpPr>
        <xdr:cNvPr id="11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9</xdr:row>
      <xdr:rowOff>104775</xdr:rowOff>
    </xdr:from>
    <xdr:to>
      <xdr:col>4</xdr:col>
      <xdr:colOff>438150</xdr:colOff>
      <xdr:row>9</xdr:row>
      <xdr:rowOff>114300</xdr:rowOff>
    </xdr:to>
    <xdr:cxnSp macro="">
      <xdr:nvCxnSpPr>
        <xdr:cNvPr id="12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</xdr:row>
      <xdr:rowOff>85725</xdr:rowOff>
    </xdr:from>
    <xdr:to>
      <xdr:col>4</xdr:col>
      <xdr:colOff>428625</xdr:colOff>
      <xdr:row>5</xdr:row>
      <xdr:rowOff>85726</xdr:rowOff>
    </xdr:to>
    <xdr:cxnSp macro="">
      <xdr:nvCxnSpPr>
        <xdr:cNvPr id="13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31</xdr:row>
      <xdr:rowOff>57150</xdr:rowOff>
    </xdr:from>
    <xdr:to>
      <xdr:col>3</xdr:col>
      <xdr:colOff>647700</xdr:colOff>
      <xdr:row>33</xdr:row>
      <xdr:rowOff>171450</xdr:rowOff>
    </xdr:to>
    <xdr:cxnSp macro="">
      <xdr:nvCxnSpPr>
        <xdr:cNvPr id="14" name="16 Conector recto"/>
        <xdr:cNvCxnSpPr/>
      </xdr:nvCxnSpPr>
      <xdr:spPr>
        <a:xfrm>
          <a:off x="3457575" y="61531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32</xdr:row>
      <xdr:rowOff>114300</xdr:rowOff>
    </xdr:from>
    <xdr:to>
      <xdr:col>4</xdr:col>
      <xdr:colOff>428625</xdr:colOff>
      <xdr:row>32</xdr:row>
      <xdr:rowOff>123825</xdr:rowOff>
    </xdr:to>
    <xdr:cxnSp macro="">
      <xdr:nvCxnSpPr>
        <xdr:cNvPr id="15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33</xdr:row>
      <xdr:rowOff>123825</xdr:rowOff>
    </xdr:from>
    <xdr:to>
      <xdr:col>4</xdr:col>
      <xdr:colOff>419100</xdr:colOff>
      <xdr:row>33</xdr:row>
      <xdr:rowOff>133350</xdr:rowOff>
    </xdr:to>
    <xdr:cxnSp macro="">
      <xdr:nvCxnSpPr>
        <xdr:cNvPr id="16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31</xdr:row>
      <xdr:rowOff>57150</xdr:rowOff>
    </xdr:from>
    <xdr:to>
      <xdr:col>4</xdr:col>
      <xdr:colOff>428625</xdr:colOff>
      <xdr:row>31</xdr:row>
      <xdr:rowOff>57151</xdr:rowOff>
    </xdr:to>
    <xdr:cxnSp macro="">
      <xdr:nvCxnSpPr>
        <xdr:cNvPr id="19" name="21 Conector recto de flecha"/>
        <xdr:cNvCxnSpPr/>
      </xdr:nvCxnSpPr>
      <xdr:spPr>
        <a:xfrm flipV="1">
          <a:off x="2876550" y="61531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18</xdr:row>
      <xdr:rowOff>95250</xdr:rowOff>
    </xdr:from>
    <xdr:to>
      <xdr:col>3</xdr:col>
      <xdr:colOff>628650</xdr:colOff>
      <xdr:row>23</xdr:row>
      <xdr:rowOff>19050</xdr:rowOff>
    </xdr:to>
    <xdr:cxnSp macro="">
      <xdr:nvCxnSpPr>
        <xdr:cNvPr id="20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19</xdr:row>
      <xdr:rowOff>114300</xdr:rowOff>
    </xdr:from>
    <xdr:to>
      <xdr:col>4</xdr:col>
      <xdr:colOff>428625</xdr:colOff>
      <xdr:row>19</xdr:row>
      <xdr:rowOff>123825</xdr:rowOff>
    </xdr:to>
    <xdr:cxnSp macro="">
      <xdr:nvCxnSpPr>
        <xdr:cNvPr id="21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20</xdr:row>
      <xdr:rowOff>123825</xdr:rowOff>
    </xdr:from>
    <xdr:to>
      <xdr:col>4</xdr:col>
      <xdr:colOff>419100</xdr:colOff>
      <xdr:row>20</xdr:row>
      <xdr:rowOff>133350</xdr:rowOff>
    </xdr:to>
    <xdr:cxnSp macro="">
      <xdr:nvCxnSpPr>
        <xdr:cNvPr id="22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21</xdr:row>
      <xdr:rowOff>114300</xdr:rowOff>
    </xdr:from>
    <xdr:to>
      <xdr:col>4</xdr:col>
      <xdr:colOff>428625</xdr:colOff>
      <xdr:row>21</xdr:row>
      <xdr:rowOff>123825</xdr:rowOff>
    </xdr:to>
    <xdr:cxnSp macro="">
      <xdr:nvCxnSpPr>
        <xdr:cNvPr id="23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22</xdr:row>
      <xdr:rowOff>104775</xdr:rowOff>
    </xdr:from>
    <xdr:to>
      <xdr:col>4</xdr:col>
      <xdr:colOff>438150</xdr:colOff>
      <xdr:row>22</xdr:row>
      <xdr:rowOff>114300</xdr:rowOff>
    </xdr:to>
    <xdr:cxnSp macro="">
      <xdr:nvCxnSpPr>
        <xdr:cNvPr id="24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18</xdr:row>
      <xdr:rowOff>85725</xdr:rowOff>
    </xdr:from>
    <xdr:to>
      <xdr:col>4</xdr:col>
      <xdr:colOff>428625</xdr:colOff>
      <xdr:row>18</xdr:row>
      <xdr:rowOff>85726</xdr:rowOff>
    </xdr:to>
    <xdr:cxnSp macro="">
      <xdr:nvCxnSpPr>
        <xdr:cNvPr id="25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41</xdr:row>
      <xdr:rowOff>57150</xdr:rowOff>
    </xdr:from>
    <xdr:to>
      <xdr:col>3</xdr:col>
      <xdr:colOff>647700</xdr:colOff>
      <xdr:row>43</xdr:row>
      <xdr:rowOff>171450</xdr:rowOff>
    </xdr:to>
    <xdr:cxnSp macro="">
      <xdr:nvCxnSpPr>
        <xdr:cNvPr id="26" name="16 Conector recto"/>
        <xdr:cNvCxnSpPr/>
      </xdr:nvCxnSpPr>
      <xdr:spPr>
        <a:xfrm>
          <a:off x="3457575" y="59626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42</xdr:row>
      <xdr:rowOff>114300</xdr:rowOff>
    </xdr:from>
    <xdr:to>
      <xdr:col>4</xdr:col>
      <xdr:colOff>428625</xdr:colOff>
      <xdr:row>42</xdr:row>
      <xdr:rowOff>123825</xdr:rowOff>
    </xdr:to>
    <xdr:cxnSp macro="">
      <xdr:nvCxnSpPr>
        <xdr:cNvPr id="27" name="17 Conector recto de flecha"/>
        <xdr:cNvCxnSpPr/>
      </xdr:nvCxnSpPr>
      <xdr:spPr>
        <a:xfrm flipV="1">
          <a:off x="3457575" y="6210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43</xdr:row>
      <xdr:rowOff>123825</xdr:rowOff>
    </xdr:from>
    <xdr:to>
      <xdr:col>4</xdr:col>
      <xdr:colOff>419100</xdr:colOff>
      <xdr:row>43</xdr:row>
      <xdr:rowOff>133350</xdr:rowOff>
    </xdr:to>
    <xdr:cxnSp macro="">
      <xdr:nvCxnSpPr>
        <xdr:cNvPr id="28" name="18 Conector recto de flecha"/>
        <xdr:cNvCxnSpPr/>
      </xdr:nvCxnSpPr>
      <xdr:spPr>
        <a:xfrm flipV="1">
          <a:off x="3448050" y="6410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41</xdr:row>
      <xdr:rowOff>57150</xdr:rowOff>
    </xdr:from>
    <xdr:to>
      <xdr:col>4</xdr:col>
      <xdr:colOff>428625</xdr:colOff>
      <xdr:row>41</xdr:row>
      <xdr:rowOff>57151</xdr:rowOff>
    </xdr:to>
    <xdr:cxnSp macro="">
      <xdr:nvCxnSpPr>
        <xdr:cNvPr id="29" name="21 Conector recto de flecha"/>
        <xdr:cNvCxnSpPr/>
      </xdr:nvCxnSpPr>
      <xdr:spPr>
        <a:xfrm flipV="1">
          <a:off x="2876550" y="59626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Tabla1" displayName="Tabla1" ref="B3:I26" totalsRowShown="0" headerRowDxfId="10" dataDxfId="9" tableBorderDxfId="8">
  <autoFilter ref="B3:I26"/>
  <tableColumns count="8">
    <tableColumn id="1" name="Columna1" dataDxfId="7"/>
    <tableColumn id="2" name="Columna2" dataDxfId="6"/>
    <tableColumn id="3" name="Columna3" dataDxfId="5"/>
    <tableColumn id="4" name="Columna4" dataDxfId="4"/>
    <tableColumn id="5" name="Columna5" dataDxfId="3"/>
    <tableColumn id="6" name="Columna6" dataDxfId="2"/>
    <tableColumn id="7" name="Columna7" dataDxfId="1"/>
    <tableColumn id="8" name="Columna8" dataDxfId="0" dataCellStyle="Milla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3"/>
  <sheetViews>
    <sheetView showGridLines="0" tabSelected="1" workbookViewId="0">
      <selection activeCell="C33" sqref="C33"/>
    </sheetView>
  </sheetViews>
  <sheetFormatPr baseColWidth="10" defaultRowHeight="15" x14ac:dyDescent="0.25"/>
  <cols>
    <col min="2" max="2" width="19.85546875" customWidth="1"/>
    <col min="3" max="3" width="27.42578125" customWidth="1"/>
    <col min="4" max="4" width="14" customWidth="1"/>
    <col min="5" max="5" width="5.42578125" bestFit="1" customWidth="1"/>
    <col min="7" max="7" width="5.42578125" bestFit="1" customWidth="1"/>
    <col min="9" max="9" width="5.42578125" bestFit="1" customWidth="1"/>
    <col min="11" max="11" width="7.7109375" bestFit="1" customWidth="1"/>
    <col min="12" max="12" width="6.28515625" customWidth="1"/>
  </cols>
  <sheetData>
    <row r="2" spans="2:5" x14ac:dyDescent="0.25">
      <c r="B2" s="100" t="s">
        <v>18</v>
      </c>
      <c r="C2" s="101"/>
      <c r="D2" s="102"/>
    </row>
    <row r="3" spans="2:5" x14ac:dyDescent="0.25">
      <c r="B3" s="103" t="s">
        <v>19</v>
      </c>
      <c r="C3" s="104"/>
      <c r="D3" s="105"/>
      <c r="E3" s="35"/>
    </row>
    <row r="4" spans="2:5" x14ac:dyDescent="0.25">
      <c r="B4" s="106" t="s">
        <v>20</v>
      </c>
      <c r="C4" s="107"/>
      <c r="D4" s="108"/>
      <c r="E4" s="19"/>
    </row>
    <row r="5" spans="2:5" x14ac:dyDescent="0.25">
      <c r="B5" s="109" t="s">
        <v>21</v>
      </c>
      <c r="C5" s="110"/>
      <c r="D5" s="111"/>
      <c r="E5" s="19"/>
    </row>
    <row r="6" spans="2:5" ht="15.75" thickBot="1" x14ac:dyDescent="0.3">
      <c r="B6" s="35"/>
      <c r="C6" s="35"/>
      <c r="D6" s="35"/>
      <c r="E6" s="28" t="s">
        <v>22</v>
      </c>
    </row>
    <row r="7" spans="2:5" x14ac:dyDescent="0.25">
      <c r="B7" s="74" t="s">
        <v>91</v>
      </c>
      <c r="C7" s="78"/>
      <c r="D7" s="78">
        <f>D26</f>
        <v>1000000</v>
      </c>
      <c r="E7" s="80">
        <v>100</v>
      </c>
    </row>
    <row r="8" spans="2:5" ht="15.75" thickBot="1" x14ac:dyDescent="0.3">
      <c r="B8" s="75" t="s">
        <v>23</v>
      </c>
      <c r="C8" s="36"/>
      <c r="D8" s="79">
        <f>D27</f>
        <v>600000</v>
      </c>
      <c r="E8" s="81">
        <f>D8/$D$7*100</f>
        <v>60</v>
      </c>
    </row>
    <row r="9" spans="2:5" x14ac:dyDescent="0.25">
      <c r="B9" s="76" t="s">
        <v>24</v>
      </c>
      <c r="C9" s="36"/>
      <c r="D9" s="37">
        <f>D7-D8</f>
        <v>400000</v>
      </c>
      <c r="E9" s="81">
        <f>D9/$D$7*100</f>
        <v>40</v>
      </c>
    </row>
    <row r="10" spans="2:5" ht="15.75" thickBot="1" x14ac:dyDescent="0.3">
      <c r="B10" s="75" t="s">
        <v>89</v>
      </c>
      <c r="C10" s="36"/>
      <c r="D10" s="79">
        <f>C14+C15</f>
        <v>200000</v>
      </c>
      <c r="E10" s="81">
        <f>D10/$D$7*100</f>
        <v>20</v>
      </c>
    </row>
    <row r="11" spans="2:5" ht="15.75" thickBot="1" x14ac:dyDescent="0.3">
      <c r="B11" s="77" t="s">
        <v>27</v>
      </c>
      <c r="C11" s="79"/>
      <c r="D11" s="82">
        <f>D9-D10</f>
        <v>200000</v>
      </c>
      <c r="E11" s="83">
        <f>D11/$D$7*100</f>
        <v>20</v>
      </c>
    </row>
    <row r="12" spans="2:5" x14ac:dyDescent="0.25">
      <c r="C12" s="19"/>
      <c r="D12" s="19"/>
      <c r="E12" s="19"/>
    </row>
    <row r="13" spans="2:5" x14ac:dyDescent="0.25">
      <c r="B13" s="6" t="s">
        <v>90</v>
      </c>
      <c r="C13" s="19"/>
      <c r="D13" s="19"/>
      <c r="E13" s="19"/>
    </row>
    <row r="14" spans="2:5" x14ac:dyDescent="0.25">
      <c r="B14" s="54" t="s">
        <v>25</v>
      </c>
      <c r="C14" s="54">
        <f>D30</f>
        <v>120000</v>
      </c>
      <c r="D14" s="19"/>
      <c r="E14" s="19"/>
    </row>
    <row r="15" spans="2:5" x14ac:dyDescent="0.25">
      <c r="B15" s="54" t="s">
        <v>26</v>
      </c>
      <c r="C15" s="54">
        <f>D31</f>
        <v>80000</v>
      </c>
      <c r="D15" s="19"/>
      <c r="E15" s="19"/>
    </row>
    <row r="16" spans="2:5" x14ac:dyDescent="0.25">
      <c r="C16" s="19"/>
      <c r="D16" s="19"/>
      <c r="E16" s="19"/>
    </row>
    <row r="17" spans="2:11" x14ac:dyDescent="0.25">
      <c r="C17" s="19"/>
      <c r="D17" s="19"/>
      <c r="E17" s="19"/>
    </row>
    <row r="19" spans="2:11" x14ac:dyDescent="0.25">
      <c r="C19" s="100" t="s">
        <v>28</v>
      </c>
      <c r="D19" s="101"/>
      <c r="E19" s="101"/>
      <c r="F19" s="101"/>
      <c r="G19" s="101"/>
      <c r="H19" s="101"/>
      <c r="I19" s="101"/>
      <c r="J19" s="101"/>
      <c r="K19" s="102"/>
    </row>
    <row r="20" spans="2:11" x14ac:dyDescent="0.25">
      <c r="C20" s="106" t="s">
        <v>19</v>
      </c>
      <c r="D20" s="107"/>
      <c r="E20" s="107"/>
      <c r="F20" s="107"/>
      <c r="G20" s="107"/>
      <c r="H20" s="107"/>
      <c r="I20" s="107"/>
      <c r="J20" s="107"/>
      <c r="K20" s="108"/>
    </row>
    <row r="21" spans="2:11" x14ac:dyDescent="0.25">
      <c r="C21" s="106" t="s">
        <v>20</v>
      </c>
      <c r="D21" s="107"/>
      <c r="E21" s="107"/>
      <c r="F21" s="107"/>
      <c r="G21" s="107"/>
      <c r="H21" s="107"/>
      <c r="I21" s="107"/>
      <c r="J21" s="107"/>
      <c r="K21" s="108"/>
    </row>
    <row r="22" spans="2:11" x14ac:dyDescent="0.25">
      <c r="C22" s="109" t="s">
        <v>21</v>
      </c>
      <c r="D22" s="110"/>
      <c r="E22" s="110"/>
      <c r="F22" s="110"/>
      <c r="G22" s="110"/>
      <c r="H22" s="110"/>
      <c r="I22" s="110"/>
      <c r="J22" s="110"/>
      <c r="K22" s="111"/>
    </row>
    <row r="23" spans="2:11" x14ac:dyDescent="0.25">
      <c r="B23" s="35"/>
      <c r="C23" s="73"/>
      <c r="D23" s="73"/>
      <c r="E23" s="73"/>
    </row>
    <row r="24" spans="2:11" x14ac:dyDescent="0.25">
      <c r="B24" s="35"/>
      <c r="C24" s="35"/>
      <c r="D24" s="25" t="s">
        <v>29</v>
      </c>
      <c r="E24" s="38"/>
      <c r="F24" s="25" t="s">
        <v>30</v>
      </c>
      <c r="G24" s="38"/>
      <c r="H24" s="25" t="s">
        <v>31</v>
      </c>
      <c r="I24" s="38"/>
      <c r="J24" s="25" t="s">
        <v>32</v>
      </c>
    </row>
    <row r="25" spans="2:11" x14ac:dyDescent="0.25">
      <c r="C25" s="19"/>
      <c r="D25" s="19"/>
      <c r="E25" s="39" t="s">
        <v>22</v>
      </c>
      <c r="F25" s="38"/>
      <c r="G25" s="38" t="s">
        <v>22</v>
      </c>
      <c r="H25" s="38"/>
      <c r="I25" s="38" t="s">
        <v>22</v>
      </c>
      <c r="J25" s="38"/>
      <c r="K25" s="38" t="s">
        <v>22</v>
      </c>
    </row>
    <row r="26" spans="2:11" x14ac:dyDescent="0.25">
      <c r="C26" s="40" t="s">
        <v>91</v>
      </c>
      <c r="D26" s="41">
        <f>F26+H26+J26</f>
        <v>1000000</v>
      </c>
      <c r="E26" s="42">
        <v>100</v>
      </c>
      <c r="F26" s="41">
        <v>600000</v>
      </c>
      <c r="G26" s="42">
        <v>100</v>
      </c>
      <c r="H26" s="41">
        <v>200000</v>
      </c>
      <c r="I26" s="42">
        <v>100</v>
      </c>
      <c r="J26" s="43">
        <v>200000</v>
      </c>
      <c r="K26" s="44">
        <v>100</v>
      </c>
    </row>
    <row r="27" spans="2:11" ht="15.75" thickBot="1" x14ac:dyDescent="0.3">
      <c r="C27" s="88" t="s">
        <v>23</v>
      </c>
      <c r="D27" s="89">
        <f>F27+H27+J27</f>
        <v>600000</v>
      </c>
      <c r="E27" s="90">
        <f>D27/$D$26*100</f>
        <v>60</v>
      </c>
      <c r="F27" s="89">
        <v>240000</v>
      </c>
      <c r="G27" s="90">
        <f>F27/$F$26*100</f>
        <v>40</v>
      </c>
      <c r="H27" s="89">
        <v>160000</v>
      </c>
      <c r="I27" s="90">
        <f>H27/$H$26*100</f>
        <v>80</v>
      </c>
      <c r="J27" s="89">
        <v>200000</v>
      </c>
      <c r="K27" s="91">
        <f>J27/$J$26*100</f>
        <v>100</v>
      </c>
    </row>
    <row r="28" spans="2:11" x14ac:dyDescent="0.25">
      <c r="C28" s="84" t="s">
        <v>24</v>
      </c>
      <c r="D28" s="85">
        <f>F28+H28+J28</f>
        <v>400000</v>
      </c>
      <c r="E28" s="86">
        <f>D28/$D$26*100</f>
        <v>40</v>
      </c>
      <c r="F28" s="85">
        <f>F26-F27</f>
        <v>360000</v>
      </c>
      <c r="G28" s="86">
        <f>F28/$F$26*100</f>
        <v>60</v>
      </c>
      <c r="H28" s="85">
        <f>H26-H27</f>
        <v>40000</v>
      </c>
      <c r="I28" s="86">
        <f>H28/$H$26*100</f>
        <v>20</v>
      </c>
      <c r="J28" s="85">
        <f>J26-J27</f>
        <v>0</v>
      </c>
      <c r="K28" s="87">
        <f>J28/$J$26*100</f>
        <v>0</v>
      </c>
    </row>
    <row r="29" spans="2:11" x14ac:dyDescent="0.25">
      <c r="C29" s="40" t="s">
        <v>92</v>
      </c>
      <c r="D29" s="41"/>
      <c r="E29" s="42">
        <f>D29/$D$26</f>
        <v>0</v>
      </c>
      <c r="F29" s="41"/>
      <c r="G29" s="42">
        <f>F29/$F$26</f>
        <v>0</v>
      </c>
      <c r="H29" s="41"/>
      <c r="I29" s="42">
        <f>H29/$H$26</f>
        <v>0</v>
      </c>
      <c r="J29" s="41"/>
      <c r="K29" s="44">
        <f>J29/$J$26</f>
        <v>0</v>
      </c>
    </row>
    <row r="30" spans="2:11" x14ac:dyDescent="0.25">
      <c r="C30" s="96" t="s">
        <v>25</v>
      </c>
      <c r="D30" s="41">
        <f>F30+H30+J30</f>
        <v>120000</v>
      </c>
      <c r="E30" s="42">
        <f>D30/$D$26*100</f>
        <v>12</v>
      </c>
      <c r="F30" s="41">
        <v>60000</v>
      </c>
      <c r="G30" s="42">
        <f>F30/$F$26*100</f>
        <v>10</v>
      </c>
      <c r="H30" s="41">
        <v>20000</v>
      </c>
      <c r="I30" s="42">
        <f>H30/$H$26*100</f>
        <v>10</v>
      </c>
      <c r="J30" s="41">
        <v>40000</v>
      </c>
      <c r="K30" s="44">
        <f>J30/$J$26*100</f>
        <v>20</v>
      </c>
    </row>
    <row r="31" spans="2:11" ht="15.75" thickBot="1" x14ac:dyDescent="0.3">
      <c r="C31" s="97" t="s">
        <v>26</v>
      </c>
      <c r="D31" s="89">
        <f>F31+H31+J31</f>
        <v>80000</v>
      </c>
      <c r="E31" s="90">
        <f>D31/$D$26*100</f>
        <v>8</v>
      </c>
      <c r="F31" s="89">
        <v>40000</v>
      </c>
      <c r="G31" s="90">
        <f>F31/$F$26*100</f>
        <v>6.666666666666667</v>
      </c>
      <c r="H31" s="89">
        <v>20000</v>
      </c>
      <c r="I31" s="90">
        <f>H31/$H$26*100</f>
        <v>10</v>
      </c>
      <c r="J31" s="89">
        <v>20000</v>
      </c>
      <c r="K31" s="91">
        <f>J31/$J$26*100</f>
        <v>10</v>
      </c>
    </row>
    <row r="32" spans="2:11" ht="15.75" thickBot="1" x14ac:dyDescent="0.3">
      <c r="C32" s="84" t="s">
        <v>27</v>
      </c>
      <c r="D32" s="92">
        <f>D28-D30-D31</f>
        <v>200000</v>
      </c>
      <c r="E32" s="93">
        <f>D32/$D$26*100</f>
        <v>20</v>
      </c>
      <c r="F32" s="92">
        <f>F28-F30-F31</f>
        <v>260000</v>
      </c>
      <c r="G32" s="86">
        <f>F32/$F$26*100</f>
        <v>43.333333333333336</v>
      </c>
      <c r="H32" s="92">
        <f>H28-H30-H31</f>
        <v>0</v>
      </c>
      <c r="I32" s="86">
        <f>H32/$H$26*100</f>
        <v>0</v>
      </c>
      <c r="J32" s="94">
        <f>J28-J30-J31</f>
        <v>-60000</v>
      </c>
      <c r="K32" s="95">
        <f>J32/$J$26*100</f>
        <v>-30</v>
      </c>
    </row>
    <row r="33" ht="15.75" thickTop="1" x14ac:dyDescent="0.25"/>
  </sheetData>
  <mergeCells count="8">
    <mergeCell ref="C20:K20"/>
    <mergeCell ref="C21:K21"/>
    <mergeCell ref="C22:K22"/>
    <mergeCell ref="B2:D2"/>
    <mergeCell ref="B3:D3"/>
    <mergeCell ref="B4:D4"/>
    <mergeCell ref="B5:D5"/>
    <mergeCell ref="C19:K1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showGridLines="0" zoomScaleNormal="100" workbookViewId="0">
      <selection activeCell="F38" sqref="F38:H38"/>
    </sheetView>
  </sheetViews>
  <sheetFormatPr baseColWidth="10" defaultRowHeight="15" x14ac:dyDescent="0.25"/>
  <cols>
    <col min="3" max="3" width="19.42578125" customWidth="1"/>
    <col min="6" max="6" width="16.140625" bestFit="1" customWidth="1"/>
    <col min="7" max="7" width="27.140625" bestFit="1" customWidth="1"/>
    <col min="8" max="8" width="13.140625" bestFit="1" customWidth="1"/>
  </cols>
  <sheetData>
    <row r="1" spans="1:10" x14ac:dyDescent="0.25">
      <c r="A1" s="46"/>
      <c r="B1" s="46"/>
      <c r="C1" s="46"/>
      <c r="D1" s="46"/>
      <c r="E1" s="46"/>
      <c r="F1" s="46"/>
      <c r="G1" s="46"/>
      <c r="H1" s="46"/>
      <c r="I1" s="46"/>
    </row>
    <row r="2" spans="1:10" x14ac:dyDescent="0.25">
      <c r="A2" s="46"/>
      <c r="B2" s="46"/>
      <c r="C2" s="46"/>
      <c r="D2" s="46"/>
      <c r="E2" s="46"/>
      <c r="F2" s="98" t="s">
        <v>33</v>
      </c>
      <c r="G2" s="98"/>
      <c r="H2" s="98"/>
      <c r="I2" s="46"/>
    </row>
    <row r="3" spans="1:10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10" x14ac:dyDescent="0.25">
      <c r="A4" s="46"/>
      <c r="B4" s="46"/>
      <c r="C4" s="46"/>
      <c r="D4" s="46"/>
      <c r="E4" s="46"/>
      <c r="F4" s="47" t="s">
        <v>34</v>
      </c>
      <c r="G4" s="47" t="s">
        <v>35</v>
      </c>
      <c r="H4" s="47" t="s">
        <v>36</v>
      </c>
      <c r="I4" s="46"/>
    </row>
    <row r="5" spans="1:10" x14ac:dyDescent="0.25">
      <c r="A5" s="46"/>
      <c r="B5" s="47" t="s">
        <v>37</v>
      </c>
      <c r="C5" s="47" t="s">
        <v>35</v>
      </c>
      <c r="D5" s="46"/>
      <c r="E5" s="46"/>
      <c r="F5" s="46"/>
      <c r="G5" s="46"/>
      <c r="H5" s="46"/>
      <c r="I5" s="46"/>
    </row>
    <row r="6" spans="1:10" x14ac:dyDescent="0.25">
      <c r="A6" s="46"/>
      <c r="B6" s="48" t="s">
        <v>40</v>
      </c>
      <c r="C6" s="48" t="s">
        <v>41</v>
      </c>
      <c r="D6" s="46"/>
      <c r="E6" s="46"/>
      <c r="F6" s="48" t="s">
        <v>42</v>
      </c>
      <c r="G6" s="48" t="s">
        <v>38</v>
      </c>
      <c r="H6" s="49">
        <v>40000</v>
      </c>
      <c r="I6" s="46"/>
    </row>
    <row r="7" spans="1:10" x14ac:dyDescent="0.25">
      <c r="A7" s="46"/>
      <c r="B7" s="46"/>
      <c r="C7" s="46"/>
      <c r="D7" s="46"/>
      <c r="E7" s="46"/>
      <c r="F7" s="48" t="s">
        <v>43</v>
      </c>
      <c r="G7" s="48" t="s">
        <v>44</v>
      </c>
      <c r="H7" s="49">
        <v>36000</v>
      </c>
      <c r="I7" s="46"/>
    </row>
    <row r="8" spans="1:10" x14ac:dyDescent="0.25">
      <c r="A8" s="46"/>
      <c r="B8" s="46"/>
      <c r="C8" s="46"/>
      <c r="D8" s="46"/>
      <c r="E8" s="46"/>
      <c r="F8" s="48" t="s">
        <v>45</v>
      </c>
      <c r="G8" s="48" t="s">
        <v>46</v>
      </c>
      <c r="H8" s="49">
        <v>30000</v>
      </c>
      <c r="I8" s="46"/>
    </row>
    <row r="9" spans="1:10" x14ac:dyDescent="0.25">
      <c r="A9" s="46"/>
      <c r="B9" s="46"/>
      <c r="C9" s="46"/>
      <c r="D9" s="46"/>
      <c r="E9" s="46"/>
      <c r="F9" s="48" t="s">
        <v>47</v>
      </c>
      <c r="G9" s="48" t="s">
        <v>48</v>
      </c>
      <c r="H9" s="49">
        <v>24000</v>
      </c>
      <c r="I9" s="46"/>
    </row>
    <row r="10" spans="1:10" x14ac:dyDescent="0.25">
      <c r="A10" s="46"/>
      <c r="B10" s="46"/>
      <c r="C10" s="46"/>
      <c r="D10" s="46"/>
      <c r="E10" s="46"/>
      <c r="F10" s="48" t="s">
        <v>49</v>
      </c>
      <c r="G10" s="48" t="s">
        <v>50</v>
      </c>
      <c r="H10" s="49">
        <v>35000</v>
      </c>
      <c r="I10" s="46"/>
    </row>
    <row r="11" spans="1:10" x14ac:dyDescent="0.25">
      <c r="A11" s="46"/>
      <c r="B11" s="46"/>
      <c r="C11" s="46"/>
      <c r="D11" s="46"/>
      <c r="E11" s="46"/>
      <c r="F11" s="46"/>
      <c r="G11" s="50" t="s">
        <v>39</v>
      </c>
      <c r="H11" s="51">
        <f>SUM(H6:H10)</f>
        <v>165000</v>
      </c>
      <c r="I11" s="46"/>
    </row>
    <row r="12" spans="1:10" x14ac:dyDescent="0.25">
      <c r="A12" s="46"/>
      <c r="B12" s="46"/>
      <c r="C12" s="46"/>
      <c r="D12" s="46"/>
      <c r="E12" s="46"/>
      <c r="F12" s="46"/>
      <c r="G12" s="71"/>
      <c r="H12" s="72"/>
      <c r="I12" s="46"/>
      <c r="J12" s="3"/>
    </row>
    <row r="13" spans="1:10" x14ac:dyDescent="0.25">
      <c r="A13" s="46"/>
      <c r="B13" s="46"/>
      <c r="C13" s="46"/>
      <c r="D13" s="46"/>
      <c r="E13" s="46"/>
      <c r="F13" s="46"/>
      <c r="G13" s="71"/>
      <c r="H13" s="72"/>
      <c r="I13" s="46"/>
    </row>
    <row r="14" spans="1:10" x14ac:dyDescent="0.25">
      <c r="A14" s="46"/>
      <c r="B14" s="46"/>
      <c r="C14" s="46"/>
      <c r="D14" s="46"/>
      <c r="E14" s="46"/>
      <c r="F14" s="46"/>
      <c r="G14" s="71"/>
      <c r="H14" s="72"/>
      <c r="I14" s="46"/>
    </row>
    <row r="15" spans="1:10" x14ac:dyDescent="0.25">
      <c r="B15" s="46"/>
      <c r="C15" s="46"/>
      <c r="D15" s="46"/>
      <c r="E15" s="46"/>
      <c r="F15" s="196" t="s">
        <v>33</v>
      </c>
      <c r="G15" s="196"/>
      <c r="H15" s="196"/>
    </row>
    <row r="16" spans="1:10" x14ac:dyDescent="0.25">
      <c r="B16" s="46"/>
      <c r="C16" s="46"/>
      <c r="D16" s="46"/>
      <c r="E16" s="46"/>
      <c r="F16" s="46"/>
      <c r="G16" s="46"/>
      <c r="H16" s="46"/>
    </row>
    <row r="17" spans="1:9" x14ac:dyDescent="0.25">
      <c r="B17" s="46"/>
      <c r="C17" s="46"/>
      <c r="D17" s="46"/>
      <c r="E17" s="46"/>
      <c r="F17" s="47" t="s">
        <v>34</v>
      </c>
      <c r="G17" s="47" t="s">
        <v>35</v>
      </c>
      <c r="H17" s="47" t="s">
        <v>36</v>
      </c>
    </row>
    <row r="18" spans="1:9" x14ac:dyDescent="0.25">
      <c r="B18" s="47" t="s">
        <v>37</v>
      </c>
      <c r="C18" s="47" t="s">
        <v>35</v>
      </c>
      <c r="D18" s="46"/>
      <c r="E18" s="46"/>
      <c r="F18" s="46"/>
      <c r="G18" s="46"/>
      <c r="H18" s="46"/>
    </row>
    <row r="19" spans="1:9" x14ac:dyDescent="0.25">
      <c r="B19" s="48" t="s">
        <v>85</v>
      </c>
      <c r="C19" s="48" t="s">
        <v>86</v>
      </c>
      <c r="D19" s="46"/>
      <c r="E19" s="46"/>
      <c r="F19" s="48" t="s">
        <v>42</v>
      </c>
      <c r="G19" s="48" t="s">
        <v>38</v>
      </c>
      <c r="H19" s="49">
        <v>20000</v>
      </c>
    </row>
    <row r="20" spans="1:9" x14ac:dyDescent="0.25">
      <c r="B20" s="46"/>
      <c r="C20" s="46"/>
      <c r="D20" s="46"/>
      <c r="E20" s="46"/>
      <c r="F20" s="48" t="s">
        <v>43</v>
      </c>
      <c r="G20" s="48" t="s">
        <v>44</v>
      </c>
      <c r="H20" s="49">
        <v>18000</v>
      </c>
    </row>
    <row r="21" spans="1:9" x14ac:dyDescent="0.25">
      <c r="B21" s="46"/>
      <c r="C21" s="46"/>
      <c r="D21" s="46"/>
      <c r="E21" s="46"/>
      <c r="F21" s="48" t="s">
        <v>45</v>
      </c>
      <c r="G21" s="48" t="s">
        <v>46</v>
      </c>
      <c r="H21" s="49">
        <v>15000</v>
      </c>
    </row>
    <row r="22" spans="1:9" x14ac:dyDescent="0.25">
      <c r="B22" s="46"/>
      <c r="C22" s="46"/>
      <c r="D22" s="46"/>
      <c r="E22" s="46"/>
      <c r="F22" s="48" t="s">
        <v>47</v>
      </c>
      <c r="G22" s="48" t="s">
        <v>48</v>
      </c>
      <c r="H22" s="49">
        <v>12000</v>
      </c>
    </row>
    <row r="23" spans="1:9" x14ac:dyDescent="0.25">
      <c r="B23" s="46"/>
      <c r="C23" s="46"/>
      <c r="D23" s="46"/>
      <c r="E23" s="46"/>
      <c r="F23" s="48" t="s">
        <v>49</v>
      </c>
      <c r="G23" s="48" t="s">
        <v>50</v>
      </c>
      <c r="H23" s="49">
        <v>14000</v>
      </c>
    </row>
    <row r="24" spans="1:9" x14ac:dyDescent="0.25">
      <c r="B24" s="46"/>
      <c r="C24" s="46"/>
      <c r="D24" s="46"/>
      <c r="E24" s="46"/>
      <c r="F24" s="46"/>
      <c r="G24" s="50" t="s">
        <v>39</v>
      </c>
      <c r="H24" s="51">
        <f>SUM(H19:H23)</f>
        <v>79000</v>
      </c>
    </row>
    <row r="25" spans="1:9" x14ac:dyDescent="0.25">
      <c r="B25" s="46"/>
      <c r="C25" s="46"/>
      <c r="D25" s="46"/>
      <c r="E25" s="46"/>
      <c r="F25" s="46"/>
      <c r="G25" s="71"/>
      <c r="H25" s="72"/>
    </row>
    <row r="26" spans="1:9" x14ac:dyDescent="0.25">
      <c r="B26" s="46"/>
      <c r="C26" s="46"/>
      <c r="D26" s="46"/>
      <c r="E26" s="46"/>
      <c r="F26" s="46"/>
      <c r="G26" s="71"/>
      <c r="H26" s="72"/>
    </row>
    <row r="28" spans="1:9" x14ac:dyDescent="0.25">
      <c r="A28" s="46"/>
      <c r="B28" s="46"/>
      <c r="C28" s="46"/>
      <c r="D28" s="46"/>
      <c r="E28" s="46"/>
      <c r="F28" s="196" t="s">
        <v>33</v>
      </c>
      <c r="G28" s="196"/>
      <c r="H28" s="196"/>
      <c r="I28" s="46"/>
    </row>
    <row r="29" spans="1:9" x14ac:dyDescent="0.25">
      <c r="A29" s="46"/>
      <c r="B29" s="46"/>
      <c r="C29" s="46"/>
      <c r="D29" s="46"/>
      <c r="E29" s="46"/>
      <c r="F29" s="46"/>
      <c r="G29" s="46"/>
      <c r="H29" s="46"/>
      <c r="I29" s="46"/>
    </row>
    <row r="30" spans="1:9" x14ac:dyDescent="0.25">
      <c r="A30" s="46"/>
      <c r="B30" s="46"/>
      <c r="C30" s="46"/>
      <c r="D30" s="46"/>
      <c r="E30" s="46"/>
      <c r="F30" s="47" t="s">
        <v>34</v>
      </c>
      <c r="G30" s="47" t="s">
        <v>35</v>
      </c>
      <c r="H30" s="47" t="s">
        <v>36</v>
      </c>
      <c r="I30" s="46"/>
    </row>
    <row r="31" spans="1:9" x14ac:dyDescent="0.25">
      <c r="A31" s="46"/>
      <c r="B31" s="47" t="s">
        <v>37</v>
      </c>
      <c r="C31" s="47" t="s">
        <v>35</v>
      </c>
      <c r="D31" s="46"/>
      <c r="E31" s="46"/>
      <c r="F31" s="46"/>
      <c r="G31" s="46"/>
      <c r="H31" s="46"/>
      <c r="I31" s="46"/>
    </row>
    <row r="32" spans="1:9" x14ac:dyDescent="0.25">
      <c r="A32" s="46"/>
      <c r="B32" s="48" t="s">
        <v>51</v>
      </c>
      <c r="C32" s="48" t="s">
        <v>52</v>
      </c>
      <c r="D32" s="46"/>
      <c r="E32" s="46"/>
      <c r="F32" s="48" t="s">
        <v>82</v>
      </c>
      <c r="G32" s="48" t="s">
        <v>53</v>
      </c>
      <c r="H32" s="49">
        <v>13680</v>
      </c>
      <c r="I32" s="46"/>
    </row>
    <row r="33" spans="1:9" x14ac:dyDescent="0.25">
      <c r="A33" s="46"/>
      <c r="B33" s="46"/>
      <c r="C33" s="46"/>
      <c r="D33" s="46"/>
      <c r="E33" s="46"/>
      <c r="F33" s="48" t="s">
        <v>83</v>
      </c>
      <c r="G33" s="48" t="s">
        <v>87</v>
      </c>
      <c r="H33" s="49">
        <v>49637</v>
      </c>
      <c r="I33" s="46"/>
    </row>
    <row r="34" spans="1:9" x14ac:dyDescent="0.25">
      <c r="A34" s="46"/>
      <c r="B34" s="46"/>
      <c r="C34" s="46"/>
      <c r="D34" s="46"/>
      <c r="E34" s="46"/>
      <c r="F34" s="48" t="s">
        <v>84</v>
      </c>
      <c r="G34" s="48" t="s">
        <v>54</v>
      </c>
      <c r="H34" s="49">
        <v>28455</v>
      </c>
      <c r="I34" s="46"/>
    </row>
    <row r="35" spans="1:9" x14ac:dyDescent="0.25">
      <c r="A35" s="46"/>
      <c r="B35" s="46"/>
      <c r="C35" s="46"/>
      <c r="D35" s="46"/>
      <c r="E35" s="46"/>
      <c r="F35" s="46"/>
      <c r="G35" s="50" t="s">
        <v>39</v>
      </c>
      <c r="H35" s="51">
        <f>SUM(H32:H34)</f>
        <v>91772</v>
      </c>
      <c r="I35" s="46"/>
    </row>
    <row r="38" spans="1:9" x14ac:dyDescent="0.25">
      <c r="A38" s="46"/>
      <c r="B38" s="46"/>
      <c r="C38" s="46"/>
      <c r="D38" s="46"/>
      <c r="E38" s="46"/>
      <c r="F38" s="196" t="s">
        <v>33</v>
      </c>
      <c r="G38" s="196"/>
      <c r="H38" s="196"/>
      <c r="I38" s="46"/>
    </row>
    <row r="39" spans="1:9" x14ac:dyDescent="0.25">
      <c r="A39" s="46"/>
      <c r="B39" s="46"/>
      <c r="C39" s="46"/>
      <c r="D39" s="46"/>
      <c r="E39" s="46"/>
      <c r="F39" s="46"/>
      <c r="G39" s="46"/>
      <c r="H39" s="46"/>
      <c r="I39" s="46"/>
    </row>
    <row r="40" spans="1:9" x14ac:dyDescent="0.25">
      <c r="A40" s="46"/>
      <c r="B40" s="46"/>
      <c r="C40" s="46"/>
      <c r="D40" s="46"/>
      <c r="E40" s="46"/>
      <c r="F40" s="47" t="s">
        <v>34</v>
      </c>
      <c r="G40" s="47" t="s">
        <v>35</v>
      </c>
      <c r="H40" s="47" t="s">
        <v>36</v>
      </c>
      <c r="I40" s="46"/>
    </row>
    <row r="41" spans="1:9" x14ac:dyDescent="0.25">
      <c r="A41" s="46"/>
      <c r="B41" s="47" t="s">
        <v>37</v>
      </c>
      <c r="C41" s="47" t="s">
        <v>35</v>
      </c>
      <c r="D41" s="46"/>
      <c r="E41" s="46"/>
      <c r="F41" s="46"/>
      <c r="G41" s="46"/>
      <c r="H41" s="46"/>
      <c r="I41" s="46"/>
    </row>
    <row r="42" spans="1:9" x14ac:dyDescent="0.25">
      <c r="A42" s="46"/>
      <c r="B42" s="48" t="s">
        <v>51</v>
      </c>
      <c r="C42" s="48" t="s">
        <v>52</v>
      </c>
      <c r="D42" s="46"/>
      <c r="E42" s="46"/>
      <c r="F42" s="48" t="s">
        <v>82</v>
      </c>
      <c r="G42" s="48"/>
      <c r="H42" s="49">
        <v>13680</v>
      </c>
      <c r="I42" s="46"/>
    </row>
    <row r="43" spans="1:9" x14ac:dyDescent="0.25">
      <c r="A43" s="46"/>
      <c r="B43" s="46"/>
      <c r="C43" s="46"/>
      <c r="D43" s="46"/>
      <c r="E43" s="46"/>
      <c r="F43" s="48" t="s">
        <v>83</v>
      </c>
      <c r="G43" s="48"/>
      <c r="H43" s="49">
        <v>49637</v>
      </c>
      <c r="I43" s="46"/>
    </row>
    <row r="44" spans="1:9" x14ac:dyDescent="0.25">
      <c r="A44" s="46"/>
      <c r="B44" s="46"/>
      <c r="C44" s="46"/>
      <c r="D44" s="46"/>
      <c r="E44" s="46"/>
      <c r="F44" s="48" t="s">
        <v>84</v>
      </c>
      <c r="G44" s="48"/>
      <c r="H44" s="49">
        <v>28455</v>
      </c>
      <c r="I44" s="46"/>
    </row>
    <row r="45" spans="1:9" x14ac:dyDescent="0.25">
      <c r="A45" s="46"/>
      <c r="B45" s="46"/>
      <c r="C45" s="46"/>
      <c r="D45" s="46"/>
      <c r="E45" s="46"/>
      <c r="F45" s="46"/>
      <c r="G45" s="50" t="s">
        <v>39</v>
      </c>
      <c r="H45" s="51">
        <f>SUM(H42:H44)</f>
        <v>91772</v>
      </c>
      <c r="I45" s="46"/>
    </row>
  </sheetData>
  <mergeCells count="4">
    <mergeCell ref="F2:H2"/>
    <mergeCell ref="F28:H28"/>
    <mergeCell ref="F15:H15"/>
    <mergeCell ref="F38:H3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0"/>
  <sheetViews>
    <sheetView showGridLines="0" workbookViewId="0">
      <selection activeCell="I14" sqref="I14"/>
    </sheetView>
  </sheetViews>
  <sheetFormatPr baseColWidth="10" defaultRowHeight="15" x14ac:dyDescent="0.25"/>
  <cols>
    <col min="3" max="3" width="26" bestFit="1" customWidth="1"/>
    <col min="4" max="4" width="13.140625" bestFit="1" customWidth="1"/>
    <col min="7" max="7" width="30.140625" bestFit="1" customWidth="1"/>
    <col min="8" max="8" width="13.140625" bestFit="1" customWidth="1"/>
  </cols>
  <sheetData>
    <row r="2" spans="3:8" x14ac:dyDescent="0.25">
      <c r="C2" s="53" t="s">
        <v>0</v>
      </c>
      <c r="D2" s="54">
        <v>40</v>
      </c>
    </row>
    <row r="3" spans="3:8" x14ac:dyDescent="0.25">
      <c r="C3" s="53" t="s">
        <v>1</v>
      </c>
      <c r="D3" s="54">
        <v>24</v>
      </c>
    </row>
    <row r="4" spans="3:8" x14ac:dyDescent="0.25">
      <c r="C4" s="53" t="s">
        <v>2</v>
      </c>
      <c r="D4" s="54">
        <v>400000</v>
      </c>
    </row>
    <row r="7" spans="3:8" x14ac:dyDescent="0.25">
      <c r="G7" s="2" t="s">
        <v>3</v>
      </c>
    </row>
    <row r="8" spans="3:8" x14ac:dyDescent="0.25">
      <c r="C8" s="2" t="s">
        <v>4</v>
      </c>
    </row>
    <row r="9" spans="3:8" x14ac:dyDescent="0.25">
      <c r="C9" t="s">
        <v>5</v>
      </c>
      <c r="D9" s="3"/>
      <c r="G9" t="s">
        <v>67</v>
      </c>
      <c r="H9" s="1"/>
    </row>
    <row r="10" spans="3:8" x14ac:dyDescent="0.25">
      <c r="C10" t="s">
        <v>7</v>
      </c>
      <c r="D10" s="4"/>
      <c r="G10" t="s">
        <v>17</v>
      </c>
      <c r="H10" s="5"/>
    </row>
    <row r="11" spans="3:8" x14ac:dyDescent="0.25">
      <c r="C11" s="6" t="s">
        <v>4</v>
      </c>
      <c r="D11" s="7"/>
      <c r="G11" s="6" t="s">
        <v>3</v>
      </c>
      <c r="H11" s="8"/>
    </row>
    <row r="12" spans="3:8" x14ac:dyDescent="0.25">
      <c r="G12" t="s">
        <v>8</v>
      </c>
      <c r="H12" s="5"/>
    </row>
    <row r="13" spans="3:8" x14ac:dyDescent="0.25">
      <c r="G13" s="6" t="s">
        <v>9</v>
      </c>
      <c r="H13" s="1"/>
    </row>
    <row r="14" spans="3:8" x14ac:dyDescent="0.25">
      <c r="H14" s="1"/>
    </row>
    <row r="15" spans="3:8" x14ac:dyDescent="0.25">
      <c r="H15" s="1"/>
    </row>
    <row r="16" spans="3:8" x14ac:dyDescent="0.25">
      <c r="C16" s="9" t="s">
        <v>10</v>
      </c>
      <c r="G16" s="9" t="s">
        <v>11</v>
      </c>
    </row>
    <row r="17" spans="2:8" x14ac:dyDescent="0.25">
      <c r="C17" s="10"/>
      <c r="D17" s="11"/>
      <c r="E17" s="12"/>
      <c r="G17" s="10"/>
      <c r="H17" s="12"/>
    </row>
    <row r="18" spans="2:8" x14ac:dyDescent="0.25">
      <c r="C18" s="13" t="s">
        <v>12</v>
      </c>
      <c r="D18" s="14"/>
      <c r="E18" s="15"/>
      <c r="G18" s="16"/>
      <c r="H18" s="15"/>
    </row>
    <row r="19" spans="2:8" x14ac:dyDescent="0.25">
      <c r="C19" s="13" t="s">
        <v>4</v>
      </c>
      <c r="D19" s="17"/>
      <c r="E19" s="15"/>
      <c r="G19" s="13" t="s">
        <v>8</v>
      </c>
      <c r="H19" s="18"/>
    </row>
    <row r="20" spans="2:8" x14ac:dyDescent="0.25">
      <c r="C20" s="16"/>
      <c r="D20" s="19"/>
      <c r="E20" s="15"/>
      <c r="G20" s="20" t="s">
        <v>13</v>
      </c>
      <c r="H20" s="21"/>
    </row>
    <row r="21" spans="2:8" x14ac:dyDescent="0.25">
      <c r="C21" s="22" t="s">
        <v>10</v>
      </c>
      <c r="D21" s="23"/>
      <c r="E21" s="24" t="s">
        <v>14</v>
      </c>
      <c r="G21" s="25" t="s">
        <v>15</v>
      </c>
      <c r="H21" s="26"/>
    </row>
    <row r="24" spans="2:8" x14ac:dyDescent="0.25">
      <c r="B24" s="10"/>
      <c r="C24" s="11"/>
      <c r="D24" s="11"/>
      <c r="E24" s="12"/>
    </row>
    <row r="25" spans="2:8" x14ac:dyDescent="0.25">
      <c r="B25" s="99" t="s">
        <v>16</v>
      </c>
      <c r="C25" s="27" t="s">
        <v>3</v>
      </c>
      <c r="D25" s="4"/>
      <c r="E25" s="15"/>
    </row>
    <row r="26" spans="2:8" x14ac:dyDescent="0.25">
      <c r="B26" s="99"/>
      <c r="C26" s="28" t="s">
        <v>6</v>
      </c>
      <c r="D26" s="29"/>
      <c r="E26" s="15"/>
    </row>
    <row r="27" spans="2:8" x14ac:dyDescent="0.25">
      <c r="B27" s="16"/>
      <c r="C27" s="19"/>
      <c r="D27" s="19"/>
      <c r="E27" s="15"/>
    </row>
    <row r="28" spans="2:8" x14ac:dyDescent="0.25">
      <c r="B28" s="16"/>
      <c r="C28" s="19"/>
      <c r="D28" s="19"/>
      <c r="E28" s="15"/>
    </row>
    <row r="29" spans="2:8" x14ac:dyDescent="0.25">
      <c r="B29" s="30" t="s">
        <v>16</v>
      </c>
      <c r="C29" s="31"/>
      <c r="D29" s="19"/>
      <c r="E29" s="15"/>
    </row>
    <row r="30" spans="2:8" x14ac:dyDescent="0.25">
      <c r="B30" s="22"/>
      <c r="C30" s="32"/>
      <c r="D30" s="33"/>
      <c r="E30" s="24"/>
    </row>
    <row r="31" spans="2:8" x14ac:dyDescent="0.25">
      <c r="B31" s="19"/>
      <c r="C31" s="34"/>
      <c r="D31" s="19"/>
      <c r="E31" s="19"/>
    </row>
    <row r="32" spans="2:8" x14ac:dyDescent="0.25">
      <c r="B32" s="19"/>
      <c r="C32" s="34"/>
      <c r="D32" s="19"/>
      <c r="E32" s="19"/>
    </row>
    <row r="33" spans="2:5" x14ac:dyDescent="0.25">
      <c r="B33" s="10"/>
      <c r="C33" s="11"/>
      <c r="D33" s="11"/>
      <c r="E33" s="12"/>
    </row>
    <row r="34" spans="2:5" x14ac:dyDescent="0.25">
      <c r="B34" s="99" t="s">
        <v>16</v>
      </c>
      <c r="C34" s="27" t="s">
        <v>4</v>
      </c>
      <c r="D34" s="4"/>
      <c r="E34" s="15"/>
    </row>
    <row r="35" spans="2:5" x14ac:dyDescent="0.25">
      <c r="B35" s="99"/>
      <c r="C35" s="28" t="s">
        <v>5</v>
      </c>
      <c r="D35" s="29"/>
      <c r="E35" s="15"/>
    </row>
    <row r="36" spans="2:5" x14ac:dyDescent="0.25">
      <c r="B36" s="16"/>
      <c r="C36" s="19"/>
      <c r="D36" s="19"/>
      <c r="E36" s="15"/>
    </row>
    <row r="37" spans="2:5" x14ac:dyDescent="0.25">
      <c r="B37" s="16"/>
      <c r="C37" s="19"/>
      <c r="D37" s="19"/>
      <c r="E37" s="15"/>
    </row>
    <row r="38" spans="2:5" x14ac:dyDescent="0.25">
      <c r="B38" s="30" t="s">
        <v>16</v>
      </c>
      <c r="C38" s="31"/>
      <c r="D38" s="19"/>
      <c r="E38" s="15"/>
    </row>
    <row r="39" spans="2:5" x14ac:dyDescent="0.25">
      <c r="B39" s="16"/>
      <c r="C39" s="19"/>
      <c r="D39" s="19"/>
      <c r="E39" s="15"/>
    </row>
    <row r="40" spans="2:5" x14ac:dyDescent="0.25">
      <c r="B40" s="22"/>
      <c r="C40" s="33"/>
      <c r="D40" s="33"/>
      <c r="E40" s="24"/>
    </row>
  </sheetData>
  <mergeCells count="2">
    <mergeCell ref="B25:B26"/>
    <mergeCell ref="B34:B35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27"/>
  <sheetViews>
    <sheetView showGridLines="0" topLeftCell="D1" zoomScale="80" zoomScaleNormal="80" workbookViewId="0">
      <selection activeCell="I18" sqref="I18"/>
    </sheetView>
  </sheetViews>
  <sheetFormatPr baseColWidth="10" defaultRowHeight="15" x14ac:dyDescent="0.25"/>
  <cols>
    <col min="4" max="4" width="35.85546875" bestFit="1" customWidth="1"/>
    <col min="5" max="5" width="27.42578125" customWidth="1"/>
    <col min="6" max="6" width="22.42578125" bestFit="1" customWidth="1"/>
    <col min="7" max="7" width="26.42578125" bestFit="1" customWidth="1"/>
    <col min="8" max="8" width="15.140625" customWidth="1"/>
    <col min="9" max="9" width="16.7109375" customWidth="1"/>
    <col min="10" max="10" width="15.85546875" bestFit="1" customWidth="1"/>
    <col min="13" max="13" width="28.7109375" bestFit="1" customWidth="1"/>
    <col min="14" max="14" width="11.42578125" style="1"/>
  </cols>
  <sheetData>
    <row r="1" spans="4:15" x14ac:dyDescent="0.25">
      <c r="M1" t="s">
        <v>55</v>
      </c>
    </row>
    <row r="2" spans="4:15" x14ac:dyDescent="0.25">
      <c r="E2" s="6"/>
      <c r="H2" s="35" t="s">
        <v>56</v>
      </c>
    </row>
    <row r="3" spans="4:15" ht="21" x14ac:dyDescent="0.35">
      <c r="E3" s="70" t="s">
        <v>76</v>
      </c>
      <c r="G3" s="52" t="s">
        <v>57</v>
      </c>
      <c r="H3" s="52" t="s">
        <v>77</v>
      </c>
      <c r="I3" s="52" t="s">
        <v>58</v>
      </c>
      <c r="M3" s="53" t="s">
        <v>59</v>
      </c>
      <c r="N3" s="54">
        <f>I7/H7</f>
        <v>0</v>
      </c>
    </row>
    <row r="4" spans="4:15" x14ac:dyDescent="0.25">
      <c r="G4" s="55"/>
      <c r="H4" s="45">
        <v>30</v>
      </c>
      <c r="I4" s="55">
        <f>G4*H4</f>
        <v>0</v>
      </c>
    </row>
    <row r="5" spans="4:15" x14ac:dyDescent="0.25">
      <c r="G5" s="55"/>
      <c r="H5" s="45">
        <v>15</v>
      </c>
      <c r="I5" s="55">
        <f>G5*H5</f>
        <v>0</v>
      </c>
      <c r="M5" s="53" t="s">
        <v>60</v>
      </c>
      <c r="N5" s="54">
        <f>H13/H7</f>
        <v>0</v>
      </c>
    </row>
    <row r="6" spans="4:15" x14ac:dyDescent="0.25">
      <c r="G6" s="55"/>
      <c r="H6" s="45">
        <v>20</v>
      </c>
      <c r="I6" s="55">
        <f>G6*H6</f>
        <v>0</v>
      </c>
    </row>
    <row r="7" spans="4:15" x14ac:dyDescent="0.25">
      <c r="H7" s="56">
        <f>SUM(H4:H6)</f>
        <v>65</v>
      </c>
      <c r="I7" s="57">
        <f>SUM(I4:I6)</f>
        <v>0</v>
      </c>
      <c r="J7" s="58" t="s">
        <v>61</v>
      </c>
      <c r="M7" s="2" t="s">
        <v>4</v>
      </c>
      <c r="N7" s="59">
        <f>N3-N5</f>
        <v>0</v>
      </c>
    </row>
    <row r="9" spans="4:15" x14ac:dyDescent="0.25">
      <c r="O9" s="1"/>
    </row>
    <row r="10" spans="4:15" x14ac:dyDescent="0.25">
      <c r="D10" s="60" t="s">
        <v>62</v>
      </c>
      <c r="E10" s="67" t="s">
        <v>71</v>
      </c>
      <c r="H10" s="54"/>
      <c r="M10" s="53" t="s">
        <v>63</v>
      </c>
      <c r="N10" s="54" t="e">
        <f>G17/N7</f>
        <v>#DIV/0!</v>
      </c>
    </row>
    <row r="11" spans="4:15" x14ac:dyDescent="0.25">
      <c r="E11" s="67" t="s">
        <v>74</v>
      </c>
      <c r="H11" s="54"/>
    </row>
    <row r="12" spans="4:15" x14ac:dyDescent="0.25">
      <c r="E12" s="67" t="s">
        <v>75</v>
      </c>
      <c r="H12" s="66"/>
    </row>
    <row r="13" spans="4:15" x14ac:dyDescent="0.25">
      <c r="E13" s="67" t="s">
        <v>81</v>
      </c>
      <c r="G13" s="68" t="s">
        <v>64</v>
      </c>
      <c r="H13" s="69">
        <f>SUM(H10:H12)</f>
        <v>0</v>
      </c>
      <c r="M13" t="s">
        <v>65</v>
      </c>
      <c r="N13" s="61">
        <f>N7</f>
        <v>0</v>
      </c>
    </row>
    <row r="15" spans="4:15" x14ac:dyDescent="0.25">
      <c r="M15" t="s">
        <v>78</v>
      </c>
    </row>
    <row r="16" spans="4:15" x14ac:dyDescent="0.25">
      <c r="M16" t="s">
        <v>79</v>
      </c>
    </row>
    <row r="17" spans="4:13" x14ac:dyDescent="0.25">
      <c r="D17" s="62" t="s">
        <v>8</v>
      </c>
      <c r="G17" s="63">
        <v>35000</v>
      </c>
      <c r="M17" t="s">
        <v>80</v>
      </c>
    </row>
    <row r="19" spans="4:13" x14ac:dyDescent="0.25">
      <c r="E19" s="64" t="s">
        <v>72</v>
      </c>
      <c r="M19" t="s">
        <v>88</v>
      </c>
    </row>
    <row r="20" spans="4:13" x14ac:dyDescent="0.25">
      <c r="E20" s="64" t="s">
        <v>66</v>
      </c>
    </row>
    <row r="21" spans="4:13" x14ac:dyDescent="0.25">
      <c r="E21" s="64" t="s">
        <v>73</v>
      </c>
    </row>
    <row r="23" spans="4:13" x14ac:dyDescent="0.25">
      <c r="D23" s="53" t="s">
        <v>67</v>
      </c>
      <c r="F23" s="1">
        <f>I7</f>
        <v>0</v>
      </c>
    </row>
    <row r="24" spans="4:13" x14ac:dyDescent="0.25">
      <c r="D24" s="53" t="s">
        <v>68</v>
      </c>
      <c r="F24" s="5">
        <f>H13</f>
        <v>0</v>
      </c>
    </row>
    <row r="25" spans="4:13" x14ac:dyDescent="0.25">
      <c r="D25" s="53" t="s">
        <v>69</v>
      </c>
      <c r="F25" s="1">
        <f>F23-F24</f>
        <v>0</v>
      </c>
      <c r="G25" s="65"/>
    </row>
    <row r="26" spans="4:13" x14ac:dyDescent="0.25">
      <c r="D26" s="53" t="s">
        <v>8</v>
      </c>
      <c r="F26" s="5">
        <f>G17</f>
        <v>35000</v>
      </c>
    </row>
    <row r="27" spans="4:13" x14ac:dyDescent="0.25">
      <c r="D27" s="2" t="s">
        <v>70</v>
      </c>
      <c r="F27" s="8">
        <f>F25-F26</f>
        <v>-35000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6"/>
  <sheetViews>
    <sheetView showGridLines="0" zoomScale="80" zoomScaleNormal="80" workbookViewId="0">
      <selection activeCell="H15" sqref="H15"/>
    </sheetView>
  </sheetViews>
  <sheetFormatPr baseColWidth="10" defaultRowHeight="14.25" x14ac:dyDescent="0.2"/>
  <cols>
    <col min="1" max="1" width="11.42578125" style="112"/>
    <col min="2" max="2" width="13.140625" style="112" customWidth="1"/>
    <col min="3" max="4" width="13.5703125" style="112" customWidth="1"/>
    <col min="5" max="5" width="16.42578125" style="112" customWidth="1"/>
    <col min="6" max="6" width="13.5703125" style="112" customWidth="1"/>
    <col min="7" max="7" width="14.28515625" style="112" customWidth="1"/>
    <col min="8" max="8" width="17.140625" style="112" customWidth="1"/>
    <col min="9" max="9" width="18.7109375" style="112" bestFit="1" customWidth="1"/>
    <col min="10" max="10" width="11.42578125" style="112"/>
    <col min="11" max="11" width="38.5703125" style="112" customWidth="1"/>
    <col min="12" max="12" width="16.85546875" style="112" bestFit="1" customWidth="1"/>
    <col min="13" max="16384" width="11.42578125" style="112"/>
  </cols>
  <sheetData>
    <row r="2" spans="2:15" ht="57.75" customHeight="1" thickBot="1" x14ac:dyDescent="0.25">
      <c r="K2" s="113" t="s">
        <v>172</v>
      </c>
      <c r="L2" s="113"/>
      <c r="M2" s="113"/>
    </row>
    <row r="3" spans="2:15" ht="15" hidden="1" thickBot="1" x14ac:dyDescent="0.25">
      <c r="B3" s="112" t="s">
        <v>93</v>
      </c>
      <c r="C3" s="112" t="s">
        <v>94</v>
      </c>
      <c r="D3" s="112" t="s">
        <v>95</v>
      </c>
      <c r="E3" s="112" t="s">
        <v>96</v>
      </c>
      <c r="F3" s="112" t="s">
        <v>97</v>
      </c>
      <c r="G3" s="112" t="s">
        <v>98</v>
      </c>
      <c r="H3" s="112" t="s">
        <v>99</v>
      </c>
      <c r="I3" s="112" t="s">
        <v>100</v>
      </c>
    </row>
    <row r="4" spans="2:15" ht="15.75" customHeight="1" x14ac:dyDescent="0.25">
      <c r="B4" s="114"/>
      <c r="C4" s="115"/>
      <c r="D4" s="115"/>
      <c r="E4" s="116"/>
      <c r="F4" s="117" t="s">
        <v>101</v>
      </c>
      <c r="G4" s="115"/>
      <c r="H4" s="115"/>
      <c r="I4" s="118"/>
    </row>
    <row r="5" spans="2:15" ht="15.75" customHeight="1" x14ac:dyDescent="0.25">
      <c r="B5" s="119"/>
      <c r="C5" s="120"/>
      <c r="D5" s="120"/>
      <c r="E5" s="121"/>
      <c r="F5" s="122" t="s">
        <v>102</v>
      </c>
      <c r="G5" s="120"/>
      <c r="H5" s="120"/>
      <c r="I5" s="123"/>
      <c r="K5" s="112" t="s">
        <v>103</v>
      </c>
      <c r="M5" s="124"/>
      <c r="N5" s="124"/>
      <c r="O5" s="124"/>
    </row>
    <row r="6" spans="2:15" ht="16.5" customHeight="1" x14ac:dyDescent="0.25">
      <c r="B6" s="119"/>
      <c r="C6" s="120"/>
      <c r="D6" s="120"/>
      <c r="E6" s="121"/>
      <c r="F6" s="122" t="s">
        <v>173</v>
      </c>
      <c r="G6" s="120"/>
      <c r="H6" s="120"/>
      <c r="I6" s="123"/>
      <c r="K6" s="125" t="s">
        <v>104</v>
      </c>
      <c r="L6" s="126">
        <v>23000</v>
      </c>
      <c r="M6" s="124"/>
      <c r="N6" s="124"/>
      <c r="O6" s="124"/>
    </row>
    <row r="7" spans="2:15" ht="18.75" thickBot="1" x14ac:dyDescent="0.3">
      <c r="B7" s="127"/>
      <c r="C7" s="128"/>
      <c r="D7" s="128"/>
      <c r="E7" s="129"/>
      <c r="F7" s="130" t="s">
        <v>105</v>
      </c>
      <c r="G7" s="128"/>
      <c r="H7" s="128"/>
      <c r="I7" s="131"/>
      <c r="K7" s="125" t="s">
        <v>181</v>
      </c>
      <c r="L7" s="126">
        <v>45000</v>
      </c>
      <c r="M7" s="124"/>
      <c r="N7" s="124"/>
      <c r="O7" s="124"/>
    </row>
    <row r="8" spans="2:15" ht="15" x14ac:dyDescent="0.2">
      <c r="B8" s="132"/>
      <c r="C8" s="115"/>
      <c r="D8" s="115"/>
      <c r="E8" s="115"/>
      <c r="F8" s="115"/>
      <c r="G8" s="115"/>
      <c r="H8" s="115"/>
      <c r="I8" s="118"/>
      <c r="K8" s="125" t="s">
        <v>67</v>
      </c>
      <c r="L8" s="126">
        <v>900000</v>
      </c>
      <c r="M8" s="124"/>
      <c r="N8" s="124"/>
      <c r="O8" s="124"/>
    </row>
    <row r="9" spans="2:15" ht="15.75" customHeight="1" x14ac:dyDescent="0.2">
      <c r="B9" s="133"/>
      <c r="C9" s="121" t="s">
        <v>106</v>
      </c>
      <c r="D9" s="121"/>
      <c r="E9" s="121"/>
      <c r="F9" s="121"/>
      <c r="G9" s="121"/>
      <c r="H9" s="134"/>
      <c r="I9" s="135">
        <f>L6</f>
        <v>23000</v>
      </c>
      <c r="K9" s="125" t="s">
        <v>107</v>
      </c>
      <c r="L9" s="126">
        <v>13680</v>
      </c>
      <c r="M9" s="124"/>
      <c r="N9" s="124"/>
      <c r="O9" s="124"/>
    </row>
    <row r="10" spans="2:15" ht="18" x14ac:dyDescent="0.2">
      <c r="B10" s="119" t="s">
        <v>108</v>
      </c>
      <c r="C10" s="136" t="s">
        <v>109</v>
      </c>
      <c r="D10" s="136"/>
      <c r="E10" s="136"/>
      <c r="F10" s="136"/>
      <c r="G10" s="136"/>
      <c r="H10" s="137"/>
      <c r="I10" s="138">
        <f>L23</f>
        <v>122400</v>
      </c>
      <c r="K10" s="125" t="s">
        <v>110</v>
      </c>
      <c r="L10" s="126">
        <v>229352</v>
      </c>
      <c r="M10" s="124"/>
      <c r="N10" s="124"/>
      <c r="O10" s="124"/>
    </row>
    <row r="11" spans="2:15" ht="18" x14ac:dyDescent="0.2">
      <c r="B11" s="119" t="s">
        <v>111</v>
      </c>
      <c r="C11" s="121" t="s">
        <v>112</v>
      </c>
      <c r="D11" s="121"/>
      <c r="E11" s="121"/>
      <c r="F11" s="121"/>
      <c r="G11" s="121"/>
      <c r="H11" s="134"/>
      <c r="I11" s="139">
        <f>I9+I10</f>
        <v>145400</v>
      </c>
      <c r="K11" s="125" t="s">
        <v>113</v>
      </c>
      <c r="L11" s="126">
        <v>24800</v>
      </c>
      <c r="M11" s="124"/>
      <c r="N11" s="124"/>
      <c r="O11" s="124"/>
    </row>
    <row r="12" spans="2:15" ht="18" x14ac:dyDescent="0.2">
      <c r="B12" s="119" t="s">
        <v>114</v>
      </c>
      <c r="C12" s="136" t="s">
        <v>115</v>
      </c>
      <c r="D12" s="136"/>
      <c r="E12" s="136"/>
      <c r="F12" s="136"/>
      <c r="G12" s="136"/>
      <c r="H12" s="137"/>
      <c r="I12" s="138">
        <f>L9</f>
        <v>13680</v>
      </c>
      <c r="J12" s="140"/>
      <c r="K12" s="125" t="s">
        <v>116</v>
      </c>
      <c r="L12" s="126">
        <v>100996</v>
      </c>
      <c r="M12" s="124"/>
      <c r="N12" s="124"/>
      <c r="O12" s="124"/>
    </row>
    <row r="13" spans="2:15" ht="18" x14ac:dyDescent="0.2">
      <c r="B13" s="119" t="s">
        <v>111</v>
      </c>
      <c r="C13" s="121" t="s">
        <v>117</v>
      </c>
      <c r="D13" s="121"/>
      <c r="E13" s="121"/>
      <c r="F13" s="121"/>
      <c r="G13" s="121"/>
      <c r="H13" s="134"/>
      <c r="I13" s="139">
        <f>I11-I12</f>
        <v>131720</v>
      </c>
      <c r="J13" s="140"/>
      <c r="K13" s="125" t="s">
        <v>118</v>
      </c>
      <c r="L13" s="126">
        <v>30200</v>
      </c>
      <c r="M13" s="124"/>
      <c r="N13" s="124"/>
      <c r="O13" s="124"/>
    </row>
    <row r="14" spans="2:15" ht="18" x14ac:dyDescent="0.2">
      <c r="B14" s="119" t="s">
        <v>108</v>
      </c>
      <c r="C14" s="136" t="s">
        <v>119</v>
      </c>
      <c r="D14" s="136"/>
      <c r="E14" s="136"/>
      <c r="F14" s="136"/>
      <c r="G14" s="136"/>
      <c r="H14" s="141"/>
      <c r="I14" s="138">
        <f>L24</f>
        <v>114700</v>
      </c>
      <c r="J14" s="140"/>
      <c r="K14" s="125" t="s">
        <v>182</v>
      </c>
      <c r="L14" s="126">
        <v>42000</v>
      </c>
    </row>
    <row r="15" spans="2:15" ht="18" x14ac:dyDescent="0.2">
      <c r="B15" s="119" t="s">
        <v>111</v>
      </c>
      <c r="C15" s="121" t="s">
        <v>120</v>
      </c>
      <c r="D15" s="121"/>
      <c r="E15" s="121"/>
      <c r="F15" s="121"/>
      <c r="G15" s="121"/>
      <c r="H15" s="134"/>
      <c r="I15" s="142">
        <f>I13+I14</f>
        <v>246420</v>
      </c>
      <c r="J15" s="140"/>
      <c r="K15" s="125" t="s">
        <v>121</v>
      </c>
      <c r="L15" s="126">
        <v>7000</v>
      </c>
    </row>
    <row r="16" spans="2:15" ht="18" x14ac:dyDescent="0.2">
      <c r="B16" s="119" t="s">
        <v>108</v>
      </c>
      <c r="C16" s="136" t="s">
        <v>122</v>
      </c>
      <c r="D16" s="136"/>
      <c r="E16" s="136"/>
      <c r="F16" s="136"/>
      <c r="G16" s="136"/>
      <c r="H16" s="137"/>
      <c r="I16" s="138">
        <f>L12</f>
        <v>100996</v>
      </c>
      <c r="J16" s="140"/>
      <c r="K16" s="125" t="s">
        <v>123</v>
      </c>
      <c r="L16" s="126">
        <v>300000</v>
      </c>
    </row>
    <row r="17" spans="2:12" ht="18" x14ac:dyDescent="0.2">
      <c r="B17" s="119" t="s">
        <v>111</v>
      </c>
      <c r="C17" s="121" t="s">
        <v>124</v>
      </c>
      <c r="D17" s="121"/>
      <c r="E17" s="121"/>
      <c r="F17" s="121"/>
      <c r="G17" s="121"/>
      <c r="H17" s="134"/>
      <c r="I17" s="142">
        <f>SUM(I15:I16)</f>
        <v>347416</v>
      </c>
      <c r="J17" s="140"/>
      <c r="K17" s="125" t="s">
        <v>125</v>
      </c>
      <c r="L17" s="126">
        <v>220000</v>
      </c>
    </row>
    <row r="18" spans="2:12" ht="18" x14ac:dyDescent="0.2">
      <c r="B18" s="119" t="s">
        <v>108</v>
      </c>
      <c r="C18" s="136" t="s">
        <v>126</v>
      </c>
      <c r="D18" s="136"/>
      <c r="E18" s="136"/>
      <c r="F18" s="136"/>
      <c r="G18" s="136"/>
      <c r="H18" s="137"/>
      <c r="I18" s="138">
        <f>L15</f>
        <v>7000</v>
      </c>
      <c r="J18" s="140"/>
      <c r="K18" s="125" t="s">
        <v>127</v>
      </c>
      <c r="L18" s="126">
        <v>49637</v>
      </c>
    </row>
    <row r="19" spans="2:12" ht="18" x14ac:dyDescent="0.2">
      <c r="B19" s="119" t="s">
        <v>111</v>
      </c>
      <c r="C19" s="121" t="s">
        <v>128</v>
      </c>
      <c r="D19" s="121"/>
      <c r="E19" s="121"/>
      <c r="F19" s="121"/>
      <c r="G19" s="121"/>
      <c r="H19" s="134"/>
      <c r="I19" s="139">
        <f>I17+I18</f>
        <v>354416</v>
      </c>
      <c r="J19" s="140"/>
      <c r="K19" s="125" t="s">
        <v>129</v>
      </c>
      <c r="L19" s="126">
        <v>12000</v>
      </c>
    </row>
    <row r="20" spans="2:12" ht="18" x14ac:dyDescent="0.2">
      <c r="B20" s="119" t="s">
        <v>114</v>
      </c>
      <c r="C20" s="136" t="s">
        <v>130</v>
      </c>
      <c r="D20" s="136"/>
      <c r="E20" s="136"/>
      <c r="F20" s="136"/>
      <c r="G20" s="136"/>
      <c r="H20" s="137"/>
      <c r="I20" s="138">
        <f>L18</f>
        <v>49637</v>
      </c>
      <c r="J20" s="140"/>
      <c r="K20" s="125" t="s">
        <v>131</v>
      </c>
      <c r="L20" s="126">
        <v>9000</v>
      </c>
    </row>
    <row r="21" spans="2:12" ht="18" x14ac:dyDescent="0.2">
      <c r="B21" s="119" t="s">
        <v>111</v>
      </c>
      <c r="C21" s="121" t="s">
        <v>132</v>
      </c>
      <c r="D21" s="121"/>
      <c r="E21" s="121"/>
      <c r="F21" s="121"/>
      <c r="G21" s="121"/>
      <c r="H21" s="134"/>
      <c r="I21" s="139">
        <f>I19-I20</f>
        <v>304779</v>
      </c>
      <c r="J21" s="140"/>
      <c r="K21" s="125" t="s">
        <v>133</v>
      </c>
      <c r="L21" s="126">
        <v>167902.8</v>
      </c>
    </row>
    <row r="22" spans="2:12" ht="18" x14ac:dyDescent="0.2">
      <c r="B22" s="119" t="s">
        <v>108</v>
      </c>
      <c r="C22" s="136" t="s">
        <v>134</v>
      </c>
      <c r="D22" s="136"/>
      <c r="E22" s="136"/>
      <c r="F22" s="136"/>
      <c r="G22" s="136"/>
      <c r="H22" s="137"/>
      <c r="I22" s="138">
        <f>L20</f>
        <v>9000</v>
      </c>
      <c r="J22" s="140"/>
      <c r="K22" s="125" t="s">
        <v>135</v>
      </c>
      <c r="L22" s="126">
        <v>28455</v>
      </c>
    </row>
    <row r="23" spans="2:12" ht="18" x14ac:dyDescent="0.2">
      <c r="B23" s="119" t="s">
        <v>111</v>
      </c>
      <c r="C23" s="121" t="s">
        <v>136</v>
      </c>
      <c r="D23" s="121"/>
      <c r="E23" s="121"/>
      <c r="F23" s="121"/>
      <c r="G23" s="121"/>
      <c r="H23" s="134"/>
      <c r="I23" s="139">
        <f>I21+I22</f>
        <v>313779</v>
      </c>
      <c r="K23" s="125" t="s">
        <v>137</v>
      </c>
      <c r="L23" s="126">
        <v>122400</v>
      </c>
    </row>
    <row r="24" spans="2:12" ht="18" x14ac:dyDescent="0.2">
      <c r="B24" s="119" t="s">
        <v>114</v>
      </c>
      <c r="C24" s="136" t="s">
        <v>138</v>
      </c>
      <c r="D24" s="136"/>
      <c r="E24" s="136"/>
      <c r="F24" s="136"/>
      <c r="G24" s="136"/>
      <c r="H24" s="137"/>
      <c r="I24" s="138">
        <f>L22</f>
        <v>28455</v>
      </c>
      <c r="K24" s="125" t="s">
        <v>139</v>
      </c>
      <c r="L24" s="126">
        <v>114700</v>
      </c>
    </row>
    <row r="25" spans="2:12" ht="15.75" customHeight="1" x14ac:dyDescent="0.25">
      <c r="B25" s="119" t="s">
        <v>111</v>
      </c>
      <c r="C25" s="143" t="s">
        <v>140</v>
      </c>
      <c r="D25" s="143"/>
      <c r="E25" s="143"/>
      <c r="F25" s="143"/>
      <c r="G25" s="143"/>
      <c r="H25" s="134"/>
      <c r="I25" s="144">
        <f>I23-I24</f>
        <v>285324</v>
      </c>
      <c r="K25" s="125" t="s">
        <v>141</v>
      </c>
      <c r="L25" s="126">
        <v>167552</v>
      </c>
    </row>
    <row r="26" spans="2:12" x14ac:dyDescent="0.2">
      <c r="B26" s="145"/>
      <c r="C26" s="120"/>
      <c r="D26" s="120"/>
      <c r="E26" s="120"/>
      <c r="F26" s="120"/>
      <c r="G26" s="120"/>
      <c r="H26" s="120"/>
      <c r="I26" s="123"/>
    </row>
    <row r="27" spans="2:12" x14ac:dyDescent="0.2">
      <c r="B27" s="120"/>
      <c r="C27" s="120"/>
      <c r="D27" s="120"/>
      <c r="E27" s="120"/>
      <c r="F27" s="120"/>
      <c r="G27" s="120"/>
      <c r="H27" s="120"/>
      <c r="I27" s="120"/>
    </row>
    <row r="28" spans="2:12" ht="15" thickBot="1" x14ac:dyDescent="0.25">
      <c r="B28" s="128"/>
      <c r="C28" s="128"/>
      <c r="D28" s="120"/>
      <c r="E28" s="128"/>
      <c r="F28" s="128"/>
      <c r="G28" s="120"/>
      <c r="H28" s="128"/>
      <c r="I28" s="128"/>
    </row>
    <row r="29" spans="2:12" ht="15" x14ac:dyDescent="0.25">
      <c r="B29" s="146" t="s">
        <v>142</v>
      </c>
      <c r="C29" s="146"/>
      <c r="D29" s="147"/>
      <c r="E29" s="148" t="s">
        <v>143</v>
      </c>
      <c r="F29" s="148"/>
      <c r="G29" s="147"/>
      <c r="H29" s="148" t="s">
        <v>144</v>
      </c>
      <c r="I29" s="148"/>
    </row>
    <row r="31" spans="2:12" ht="15" thickBot="1" x14ac:dyDescent="0.25">
      <c r="B31" s="149"/>
      <c r="C31" s="149"/>
      <c r="D31" s="149"/>
      <c r="E31" s="149"/>
      <c r="F31" s="149"/>
      <c r="G31" s="149"/>
      <c r="H31" s="149"/>
      <c r="I31" s="149"/>
    </row>
    <row r="32" spans="2:12" ht="18" x14ac:dyDescent="0.25">
      <c r="B32" s="114"/>
      <c r="C32" s="115"/>
      <c r="D32" s="115"/>
      <c r="E32" s="116"/>
      <c r="F32" s="117" t="s">
        <v>101</v>
      </c>
      <c r="G32" s="115"/>
      <c r="H32" s="115"/>
      <c r="I32" s="118"/>
    </row>
    <row r="33" spans="2:9" ht="18" x14ac:dyDescent="0.25">
      <c r="B33" s="119"/>
      <c r="C33" s="120"/>
      <c r="D33" s="120"/>
      <c r="E33" s="121"/>
      <c r="F33" s="122" t="s">
        <v>145</v>
      </c>
      <c r="G33" s="120"/>
      <c r="H33" s="120"/>
      <c r="I33" s="123"/>
    </row>
    <row r="34" spans="2:9" ht="18" x14ac:dyDescent="0.25">
      <c r="B34" s="119"/>
      <c r="C34" s="120"/>
      <c r="D34" s="120"/>
      <c r="E34" s="121"/>
      <c r="F34" s="122" t="str">
        <f>F6</f>
        <v>DEL  01   DE ENERO AL 21  ABRIL DEL  2023</v>
      </c>
      <c r="G34" s="120"/>
      <c r="H34" s="120"/>
      <c r="I34" s="123"/>
    </row>
    <row r="35" spans="2:9" ht="18.75" thickBot="1" x14ac:dyDescent="0.3">
      <c r="B35" s="127"/>
      <c r="C35" s="128"/>
      <c r="D35" s="128"/>
      <c r="E35" s="129"/>
      <c r="F35" s="130" t="s">
        <v>105</v>
      </c>
      <c r="G35" s="128"/>
      <c r="H35" s="128"/>
      <c r="I35" s="131"/>
    </row>
    <row r="36" spans="2:9" x14ac:dyDescent="0.2">
      <c r="B36" s="132"/>
      <c r="C36" s="115"/>
      <c r="D36" s="115"/>
      <c r="E36" s="115"/>
      <c r="F36" s="115"/>
      <c r="G36" s="115"/>
      <c r="H36" s="115"/>
      <c r="I36" s="118"/>
    </row>
    <row r="37" spans="2:9" ht="15" x14ac:dyDescent="0.2">
      <c r="B37" s="133"/>
      <c r="C37" s="121" t="s">
        <v>6</v>
      </c>
      <c r="D37" s="121"/>
      <c r="E37" s="121"/>
      <c r="F37" s="121"/>
      <c r="G37" s="121"/>
      <c r="H37" s="134"/>
      <c r="I37" s="135"/>
    </row>
    <row r="38" spans="2:9" ht="18" x14ac:dyDescent="0.25">
      <c r="B38" s="119" t="s">
        <v>114</v>
      </c>
      <c r="C38" s="121" t="s">
        <v>140</v>
      </c>
      <c r="D38" s="121"/>
      <c r="E38" s="121"/>
      <c r="F38" s="121"/>
      <c r="G38" s="121"/>
      <c r="H38" s="134"/>
      <c r="I38" s="150"/>
    </row>
    <row r="39" spans="2:9" ht="18" x14ac:dyDescent="0.2">
      <c r="B39" s="119" t="s">
        <v>111</v>
      </c>
      <c r="C39" s="121" t="s">
        <v>146</v>
      </c>
      <c r="D39" s="121"/>
      <c r="E39" s="121"/>
      <c r="F39" s="121"/>
      <c r="G39" s="121"/>
      <c r="H39" s="134"/>
      <c r="I39" s="139"/>
    </row>
    <row r="40" spans="2:9" ht="18" x14ac:dyDescent="0.2">
      <c r="B40" s="119" t="s">
        <v>114</v>
      </c>
      <c r="C40" s="121" t="s">
        <v>178</v>
      </c>
      <c r="D40" s="121"/>
      <c r="H40" s="153"/>
      <c r="I40" s="138"/>
    </row>
    <row r="41" spans="2:9" ht="18" x14ac:dyDescent="0.2">
      <c r="B41" s="119" t="s">
        <v>111</v>
      </c>
      <c r="C41" s="121" t="s">
        <v>149</v>
      </c>
      <c r="D41" s="121"/>
      <c r="E41" s="121"/>
      <c r="F41" s="121"/>
      <c r="G41" s="121"/>
      <c r="H41" s="134"/>
      <c r="I41" s="142"/>
    </row>
    <row r="42" spans="2:9" ht="18" x14ac:dyDescent="0.2">
      <c r="B42" s="119" t="s">
        <v>114</v>
      </c>
      <c r="C42" s="121" t="s">
        <v>133</v>
      </c>
      <c r="D42" s="121"/>
      <c r="E42" s="121"/>
      <c r="F42" s="121"/>
      <c r="G42" s="121"/>
      <c r="H42" s="134"/>
      <c r="I42" s="138"/>
    </row>
    <row r="43" spans="2:9" ht="18" x14ac:dyDescent="0.25">
      <c r="B43" s="119" t="s">
        <v>111</v>
      </c>
      <c r="C43" s="154"/>
      <c r="D43" s="121"/>
      <c r="E43" s="121"/>
      <c r="F43" s="121"/>
      <c r="G43" s="121"/>
      <c r="H43" s="134"/>
      <c r="I43" s="155"/>
    </row>
    <row r="44" spans="2:9" ht="18.75" thickBot="1" x14ac:dyDescent="0.25">
      <c r="B44" s="127"/>
      <c r="C44" s="129"/>
      <c r="D44" s="129"/>
      <c r="E44" s="129"/>
      <c r="F44" s="129"/>
      <c r="G44" s="129"/>
      <c r="H44" s="156"/>
      <c r="I44" s="157"/>
    </row>
    <row r="45" spans="2:9" ht="15" thickBot="1" x14ac:dyDescent="0.25">
      <c r="B45" s="128"/>
      <c r="C45" s="128"/>
      <c r="D45" s="120"/>
      <c r="E45" s="128"/>
      <c r="F45" s="128"/>
      <c r="G45" s="120"/>
      <c r="H45" s="128"/>
      <c r="I45" s="128"/>
    </row>
    <row r="46" spans="2:9" ht="15" x14ac:dyDescent="0.25">
      <c r="B46" s="146" t="s">
        <v>142</v>
      </c>
      <c r="C46" s="146"/>
      <c r="D46" s="147"/>
      <c r="E46" s="148" t="s">
        <v>143</v>
      </c>
      <c r="F46" s="148"/>
      <c r="G46" s="147"/>
      <c r="H46" s="148" t="s">
        <v>144</v>
      </c>
      <c r="I46" s="148"/>
    </row>
    <row r="47" spans="2:9" ht="18" x14ac:dyDescent="0.2">
      <c r="B47" s="158"/>
      <c r="C47" s="121"/>
      <c r="D47" s="121"/>
      <c r="E47" s="121"/>
      <c r="F47" s="121"/>
      <c r="G47" s="121"/>
      <c r="H47" s="134"/>
      <c r="I47" s="159"/>
    </row>
    <row r="48" spans="2:9" ht="18" x14ac:dyDescent="0.2">
      <c r="B48" s="158" t="s">
        <v>179</v>
      </c>
      <c r="C48" s="121"/>
      <c r="D48" s="121"/>
      <c r="E48" s="121"/>
      <c r="F48" s="121"/>
      <c r="G48" s="121"/>
      <c r="H48" s="134"/>
      <c r="I48" s="159"/>
    </row>
    <row r="49" spans="2:9" ht="15" x14ac:dyDescent="0.2">
      <c r="B49" s="197" t="s">
        <v>147</v>
      </c>
      <c r="C49" s="198"/>
      <c r="D49" s="198"/>
      <c r="E49" s="199"/>
      <c r="F49" s="200">
        <v>24800</v>
      </c>
      <c r="G49" s="121"/>
      <c r="H49" s="134"/>
      <c r="I49" s="159"/>
    </row>
    <row r="50" spans="2:9" ht="15" x14ac:dyDescent="0.2">
      <c r="B50" s="197" t="s">
        <v>148</v>
      </c>
      <c r="C50" s="198"/>
      <c r="D50" s="198"/>
      <c r="E50" s="199"/>
      <c r="F50" s="200">
        <v>30200</v>
      </c>
      <c r="G50" s="121"/>
      <c r="H50" s="134"/>
      <c r="I50" s="159"/>
    </row>
    <row r="51" spans="2:9" x14ac:dyDescent="0.2">
      <c r="B51" s="201" t="s">
        <v>180</v>
      </c>
      <c r="C51" s="202"/>
      <c r="D51" s="202"/>
      <c r="E51" s="203"/>
      <c r="F51" s="204">
        <f>SUM(F49:F50)</f>
        <v>55000</v>
      </c>
    </row>
    <row r="52" spans="2:9" x14ac:dyDescent="0.2">
      <c r="B52" s="205"/>
      <c r="C52" s="205"/>
      <c r="D52" s="205"/>
      <c r="E52" s="205"/>
      <c r="F52" s="206"/>
    </row>
    <row r="53" spans="2:9" x14ac:dyDescent="0.2">
      <c r="B53" s="205"/>
      <c r="C53" s="205"/>
      <c r="D53" s="205"/>
      <c r="E53" s="205"/>
      <c r="F53" s="206"/>
    </row>
    <row r="54" spans="2:9" ht="15" thickBot="1" x14ac:dyDescent="0.25"/>
    <row r="55" spans="2:9" ht="18" x14ac:dyDescent="0.25">
      <c r="B55" s="114"/>
      <c r="C55" s="115"/>
      <c r="D55" s="115"/>
      <c r="E55" s="116"/>
      <c r="F55" s="117" t="s">
        <v>101</v>
      </c>
      <c r="G55" s="115"/>
      <c r="H55" s="115"/>
      <c r="I55" s="118"/>
    </row>
    <row r="56" spans="2:9" ht="18" x14ac:dyDescent="0.25">
      <c r="B56" s="119"/>
      <c r="C56" s="120"/>
      <c r="D56" s="120"/>
      <c r="E56" s="121"/>
      <c r="F56" s="122" t="s">
        <v>150</v>
      </c>
      <c r="G56" s="120"/>
      <c r="H56" s="120"/>
      <c r="I56" s="123"/>
    </row>
    <row r="57" spans="2:9" ht="18" x14ac:dyDescent="0.25">
      <c r="B57" s="119"/>
      <c r="C57" s="120"/>
      <c r="D57" s="120"/>
      <c r="E57" s="121"/>
      <c r="F57" s="122" t="s">
        <v>174</v>
      </c>
      <c r="G57" s="120"/>
      <c r="H57" s="120"/>
      <c r="I57" s="123"/>
    </row>
    <row r="58" spans="2:9" ht="18" x14ac:dyDescent="0.25">
      <c r="B58" s="119"/>
      <c r="C58" s="120"/>
      <c r="D58" s="120"/>
      <c r="E58" s="121"/>
      <c r="F58" s="122" t="s">
        <v>105</v>
      </c>
      <c r="G58" s="120"/>
      <c r="H58" s="120"/>
      <c r="I58" s="123"/>
    </row>
    <row r="59" spans="2:9" x14ac:dyDescent="0.2">
      <c r="B59" s="145"/>
      <c r="C59" s="120"/>
      <c r="D59" s="120"/>
      <c r="E59" s="120"/>
      <c r="F59" s="120"/>
      <c r="G59" s="120"/>
      <c r="H59" s="120"/>
      <c r="I59" s="123"/>
    </row>
    <row r="60" spans="2:9" ht="15.75" x14ac:dyDescent="0.25">
      <c r="B60" s="160" t="s">
        <v>151</v>
      </c>
      <c r="C60" s="121"/>
      <c r="D60" s="121"/>
      <c r="E60" s="121"/>
      <c r="F60" s="121"/>
      <c r="G60" s="161" t="s">
        <v>152</v>
      </c>
      <c r="H60" s="134"/>
      <c r="I60" s="135"/>
    </row>
    <row r="61" spans="2:9" ht="15.75" x14ac:dyDescent="0.25">
      <c r="B61" s="162" t="s">
        <v>153</v>
      </c>
      <c r="C61" s="121"/>
      <c r="D61" s="121"/>
      <c r="E61" s="121"/>
      <c r="F61" s="121"/>
      <c r="G61" s="154" t="s">
        <v>154</v>
      </c>
      <c r="H61" s="134"/>
      <c r="I61" s="139"/>
    </row>
    <row r="62" spans="2:9" ht="18" x14ac:dyDescent="0.2">
      <c r="B62" s="119"/>
      <c r="C62" s="121"/>
      <c r="D62" s="121"/>
      <c r="E62" s="121"/>
      <c r="F62" s="121"/>
      <c r="G62" s="121"/>
      <c r="H62" s="134"/>
      <c r="I62" s="139"/>
    </row>
    <row r="63" spans="2:9" ht="15" x14ac:dyDescent="0.2">
      <c r="B63" s="165" t="s">
        <v>177</v>
      </c>
      <c r="C63" s="121"/>
      <c r="D63" s="121"/>
      <c r="E63" s="151"/>
      <c r="F63" s="151"/>
      <c r="G63" s="151" t="s">
        <v>176</v>
      </c>
      <c r="H63" s="163"/>
      <c r="I63" s="164"/>
    </row>
    <row r="64" spans="2:9" ht="15" x14ac:dyDescent="0.2">
      <c r="B64" s="165" t="s">
        <v>175</v>
      </c>
      <c r="C64" s="121"/>
      <c r="D64" s="121"/>
      <c r="E64" s="151"/>
      <c r="F64" s="151"/>
      <c r="G64" s="151" t="s">
        <v>155</v>
      </c>
      <c r="H64" s="163"/>
      <c r="I64" s="207"/>
    </row>
    <row r="65" spans="2:9" ht="15" x14ac:dyDescent="0.2">
      <c r="B65" s="165" t="s">
        <v>156</v>
      </c>
      <c r="C65" s="121"/>
      <c r="D65" s="121"/>
      <c r="E65" s="152"/>
      <c r="F65" s="151"/>
      <c r="G65" s="151"/>
      <c r="H65" s="163"/>
      <c r="I65" s="164"/>
    </row>
    <row r="66" spans="2:9" ht="15.75" x14ac:dyDescent="0.25">
      <c r="B66" s="166"/>
      <c r="C66" s="121"/>
      <c r="D66" s="121"/>
      <c r="E66" s="161"/>
      <c r="F66" s="151"/>
      <c r="G66" s="151"/>
      <c r="H66" s="151"/>
      <c r="I66" s="164"/>
    </row>
    <row r="67" spans="2:9" ht="15.75" x14ac:dyDescent="0.25">
      <c r="B67" s="166"/>
      <c r="C67" s="121"/>
      <c r="D67" s="121"/>
      <c r="E67" s="167"/>
      <c r="F67" s="151"/>
      <c r="G67" s="168" t="s">
        <v>157</v>
      </c>
      <c r="H67" s="169"/>
      <c r="I67" s="170">
        <f>SUM(I63:I66)</f>
        <v>0</v>
      </c>
    </row>
    <row r="68" spans="2:9" ht="15.75" x14ac:dyDescent="0.25">
      <c r="B68" s="171" t="s">
        <v>158</v>
      </c>
      <c r="C68" s="172"/>
      <c r="D68" s="172"/>
      <c r="E68" s="168">
        <f>SUM(E63:E67)</f>
        <v>0</v>
      </c>
      <c r="F68" s="151"/>
      <c r="G68" s="163"/>
      <c r="H68" s="163"/>
      <c r="I68" s="164"/>
    </row>
    <row r="69" spans="2:9" ht="15.75" x14ac:dyDescent="0.25">
      <c r="B69" s="173"/>
      <c r="C69" s="154"/>
      <c r="D69" s="121"/>
      <c r="E69" s="151"/>
      <c r="F69" s="151"/>
      <c r="G69" s="151"/>
      <c r="H69" s="163"/>
      <c r="I69" s="174"/>
    </row>
    <row r="70" spans="2:9" ht="15.75" x14ac:dyDescent="0.25">
      <c r="B70" s="173" t="s">
        <v>159</v>
      </c>
      <c r="C70" s="121"/>
      <c r="D70" s="121"/>
      <c r="E70" s="151"/>
      <c r="F70" s="151"/>
      <c r="G70" s="161" t="s">
        <v>160</v>
      </c>
      <c r="H70" s="163"/>
      <c r="I70" s="164"/>
    </row>
    <row r="71" spans="2:9" ht="15" x14ac:dyDescent="0.2">
      <c r="B71" s="175"/>
      <c r="C71" s="176"/>
      <c r="D71" s="176"/>
      <c r="E71" s="163"/>
      <c r="F71" s="163"/>
      <c r="G71" s="163"/>
      <c r="H71" s="163"/>
      <c r="I71" s="164"/>
    </row>
    <row r="72" spans="2:9" ht="15" x14ac:dyDescent="0.2">
      <c r="B72" s="175" t="s">
        <v>161</v>
      </c>
      <c r="C72" s="176"/>
      <c r="D72" s="176"/>
      <c r="E72" s="163"/>
      <c r="F72" s="163"/>
      <c r="G72" s="163" t="s">
        <v>162</v>
      </c>
      <c r="H72" s="163"/>
      <c r="I72" s="164"/>
    </row>
    <row r="73" spans="2:9" ht="15" x14ac:dyDescent="0.2">
      <c r="B73" s="175" t="s">
        <v>163</v>
      </c>
      <c r="C73" s="176"/>
      <c r="D73" s="176"/>
      <c r="E73" s="177"/>
      <c r="F73" s="163"/>
      <c r="G73" s="163" t="s">
        <v>164</v>
      </c>
      <c r="H73" s="163"/>
      <c r="I73" s="164"/>
    </row>
    <row r="74" spans="2:9" ht="15.75" x14ac:dyDescent="0.25">
      <c r="B74" s="175"/>
      <c r="C74" s="176"/>
      <c r="D74" s="176"/>
      <c r="E74" s="163"/>
      <c r="F74" s="163"/>
      <c r="G74" s="178"/>
      <c r="H74" s="163"/>
      <c r="I74" s="179"/>
    </row>
    <row r="75" spans="2:9" ht="15.75" x14ac:dyDescent="0.25">
      <c r="B75" s="171" t="s">
        <v>165</v>
      </c>
      <c r="C75" s="180"/>
      <c r="D75" s="180"/>
      <c r="E75" s="181">
        <f>SUM(E72:E73)</f>
        <v>0</v>
      </c>
      <c r="F75" s="163"/>
      <c r="G75" s="181" t="s">
        <v>166</v>
      </c>
      <c r="H75" s="169"/>
      <c r="I75" s="170">
        <f>SUM(I72:I74)</f>
        <v>0</v>
      </c>
    </row>
    <row r="76" spans="2:9" ht="15.75" thickBot="1" x14ac:dyDescent="0.25">
      <c r="B76" s="175"/>
      <c r="C76" s="176"/>
      <c r="D76" s="176"/>
      <c r="E76" s="163"/>
      <c r="F76" s="163"/>
      <c r="G76" s="163"/>
      <c r="H76" s="163"/>
      <c r="I76" s="164"/>
    </row>
    <row r="77" spans="2:9" ht="16.5" thickBot="1" x14ac:dyDescent="0.3">
      <c r="B77" s="182" t="s">
        <v>167</v>
      </c>
      <c r="C77" s="183"/>
      <c r="D77" s="183"/>
      <c r="E77" s="184">
        <f>E68+E75</f>
        <v>0</v>
      </c>
      <c r="F77" s="163"/>
      <c r="G77" s="185" t="s">
        <v>168</v>
      </c>
      <c r="H77" s="186"/>
      <c r="I77" s="184">
        <f>I75+I67</f>
        <v>0</v>
      </c>
    </row>
    <row r="78" spans="2:9" ht="15.75" thickBot="1" x14ac:dyDescent="0.25">
      <c r="B78" s="187"/>
      <c r="C78" s="188"/>
      <c r="D78" s="188"/>
      <c r="E78" s="189"/>
      <c r="F78" s="189"/>
      <c r="G78" s="189"/>
      <c r="H78" s="189"/>
      <c r="I78" s="190"/>
    </row>
    <row r="79" spans="2:9" ht="15" x14ac:dyDescent="0.2">
      <c r="B79" s="176"/>
      <c r="C79" s="176"/>
      <c r="D79" s="176"/>
      <c r="E79" s="163"/>
      <c r="F79" s="163"/>
      <c r="G79" s="163"/>
      <c r="H79" s="163"/>
      <c r="I79" s="163"/>
    </row>
    <row r="80" spans="2:9" ht="15" x14ac:dyDescent="0.2">
      <c r="B80" s="176"/>
      <c r="C80" s="176"/>
      <c r="D80" s="176"/>
      <c r="E80" s="163"/>
      <c r="F80" s="163"/>
      <c r="G80" s="163"/>
      <c r="H80" s="163"/>
      <c r="I80" s="163"/>
    </row>
    <row r="81" spans="2:9" ht="15.75" thickBot="1" x14ac:dyDescent="0.3">
      <c r="B81" s="147" t="s">
        <v>90</v>
      </c>
      <c r="C81" s="149"/>
      <c r="D81" s="149"/>
      <c r="E81" s="149"/>
      <c r="F81" s="149"/>
      <c r="G81" s="149"/>
      <c r="H81" s="149"/>
      <c r="I81" s="149"/>
    </row>
    <row r="82" spans="2:9" ht="15.75" x14ac:dyDescent="0.2">
      <c r="B82" s="191" t="s">
        <v>169</v>
      </c>
      <c r="C82" s="116"/>
      <c r="D82" s="116"/>
      <c r="E82" s="192"/>
      <c r="F82" s="149"/>
      <c r="G82" s="149"/>
      <c r="H82" s="149"/>
      <c r="I82" s="149"/>
    </row>
    <row r="83" spans="2:9" ht="15.75" x14ac:dyDescent="0.2">
      <c r="B83" s="166" t="s">
        <v>170</v>
      </c>
      <c r="C83" s="121"/>
      <c r="D83" s="121"/>
      <c r="E83" s="193"/>
      <c r="F83" s="149"/>
      <c r="G83" s="149"/>
      <c r="H83" s="149"/>
      <c r="I83" s="149"/>
    </row>
    <row r="84" spans="2:9" ht="16.5" thickBot="1" x14ac:dyDescent="0.25">
      <c r="B84" s="194" t="s">
        <v>171</v>
      </c>
      <c r="C84" s="129"/>
      <c r="D84" s="129"/>
      <c r="E84" s="195"/>
      <c r="F84" s="149"/>
      <c r="G84" s="149"/>
      <c r="H84" s="149"/>
      <c r="I84" s="149"/>
    </row>
    <row r="85" spans="2:9" ht="15" thickBot="1" x14ac:dyDescent="0.25">
      <c r="B85" s="128"/>
      <c r="C85" s="128"/>
      <c r="D85" s="120"/>
      <c r="E85" s="128"/>
      <c r="G85" s="120"/>
      <c r="H85" s="128"/>
      <c r="I85" s="128"/>
    </row>
    <row r="86" spans="2:9" ht="15" x14ac:dyDescent="0.25">
      <c r="B86" s="146" t="s">
        <v>142</v>
      </c>
      <c r="C86" s="146"/>
      <c r="D86" s="147"/>
      <c r="E86" s="148" t="s">
        <v>143</v>
      </c>
      <c r="F86" s="148"/>
      <c r="G86" s="147"/>
      <c r="H86" s="148" t="s">
        <v>144</v>
      </c>
      <c r="I86" s="148"/>
    </row>
  </sheetData>
  <mergeCells count="10">
    <mergeCell ref="B86:C86"/>
    <mergeCell ref="E86:F86"/>
    <mergeCell ref="H86:I86"/>
    <mergeCell ref="K2:M2"/>
    <mergeCell ref="B29:C29"/>
    <mergeCell ref="E29:F29"/>
    <mergeCell ref="H29:I29"/>
    <mergeCell ref="B46:C46"/>
    <mergeCell ref="E46:F46"/>
    <mergeCell ref="H46:I46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Edo.Resultados</vt:lpstr>
      <vt:lpstr>CC</vt:lpstr>
      <vt:lpstr>MC-PE </vt:lpstr>
      <vt:lpstr>Simulador</vt:lpstr>
      <vt:lpstr>Estado de costo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cpana26@yahoo.com.mx</cp:lastModifiedBy>
  <dcterms:created xsi:type="dcterms:W3CDTF">2021-05-12T18:37:48Z</dcterms:created>
  <dcterms:modified xsi:type="dcterms:W3CDTF">2023-04-17T08:28:51Z</dcterms:modified>
</cp:coreProperties>
</file>