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Eder\Desktop\"/>
    </mc:Choice>
  </mc:AlternateContent>
  <xr:revisionPtr revIDLastSave="0" documentId="8_{1C5E8DAF-F9E9-4968-B15E-A1FB1B50D442}" xr6:coauthVersionLast="47" xr6:coauthVersionMax="47" xr10:uidLastSave="{00000000-0000-0000-0000-000000000000}"/>
  <bookViews>
    <workbookView xWindow="-120" yWindow="-120" windowWidth="20730" windowHeight="11310" activeTab="4" xr2:uid="{00000000-000D-0000-FFFF-FFFF00000000}"/>
  </bookViews>
  <sheets>
    <sheet name="PROMEDIO" sheetId="5" r:id="rId1"/>
    <sheet name="PEPS" sheetId="6" r:id="rId2"/>
    <sheet name="CC" sheetId="3" r:id="rId3"/>
    <sheet name="MC-PE" sheetId="2" r:id="rId4"/>
    <sheet name="Corrida gasolina" sheetId="4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3" l="1"/>
  <c r="I11" i="5"/>
  <c r="I10" i="5"/>
  <c r="K10" i="5" s="1"/>
  <c r="H10" i="5" l="1"/>
  <c r="K11" i="5"/>
  <c r="H21" i="6"/>
  <c r="H20" i="6"/>
  <c r="F19" i="6"/>
  <c r="H18" i="6"/>
  <c r="H17" i="6"/>
  <c r="H16" i="6"/>
  <c r="I16" i="6" s="1"/>
  <c r="F15" i="6"/>
  <c r="F14" i="6"/>
  <c r="J13" i="6"/>
  <c r="J14" i="6" s="1"/>
  <c r="J15" i="6" s="1"/>
  <c r="J16" i="6" s="1"/>
  <c r="J17" i="6" s="1"/>
  <c r="J18" i="6" s="1"/>
  <c r="J19" i="6" s="1"/>
  <c r="J20" i="6" s="1"/>
  <c r="J21" i="6" s="1"/>
  <c r="F13" i="6"/>
  <c r="K13" i="6" s="1"/>
  <c r="K14" i="6" s="1"/>
  <c r="K15" i="6" s="1"/>
  <c r="K16" i="6" s="1"/>
  <c r="K17" i="6" s="1"/>
  <c r="I15" i="5"/>
  <c r="I12" i="5"/>
  <c r="K12" i="5" l="1"/>
  <c r="H11" i="5"/>
  <c r="H13" i="4"/>
  <c r="F24" i="4" l="1"/>
  <c r="H81" i="3"/>
  <c r="H47" i="3" l="1"/>
  <c r="H59" i="3"/>
  <c r="H70" i="3"/>
  <c r="H7" i="4"/>
  <c r="N5" i="4" s="1"/>
  <c r="H37" i="3"/>
  <c r="H25" i="3"/>
  <c r="H19" i="2"/>
  <c r="D18" i="2"/>
  <c r="H12" i="2"/>
  <c r="D10" i="2"/>
  <c r="D9" i="2"/>
  <c r="D11" i="2" l="1"/>
  <c r="D21" i="2" s="1"/>
  <c r="I7" i="4"/>
  <c r="F23" i="4" s="1"/>
  <c r="H20" i="2"/>
  <c r="H21" i="2" s="1"/>
  <c r="D35" i="2"/>
  <c r="D19" i="2" l="1"/>
  <c r="H10" i="2"/>
  <c r="H9" i="2"/>
  <c r="D34" i="2"/>
  <c r="N3" i="4"/>
  <c r="N7" i="4" s="1"/>
  <c r="F25" i="4"/>
  <c r="F27" i="4" s="1"/>
  <c r="C38" i="2"/>
  <c r="D26" i="2" l="1"/>
  <c r="H11" i="2"/>
  <c r="D25" i="2" s="1"/>
  <c r="C29" i="2" l="1"/>
</calcChain>
</file>

<file path=xl/sharedStrings.xml><?xml version="1.0" encoding="utf-8"?>
<sst xmlns="http://schemas.openxmlformats.org/spreadsheetml/2006/main" count="253" uniqueCount="132">
  <si>
    <t>LITROS</t>
  </si>
  <si>
    <t>VENTA TOTAL</t>
  </si>
  <si>
    <t>PV</t>
  </si>
  <si>
    <t>INGRESO TOTAL</t>
  </si>
  <si>
    <t>COSTOS FIJOS</t>
  </si>
  <si>
    <t>Dep. equipo</t>
  </si>
  <si>
    <t>Mantenimiento</t>
  </si>
  <si>
    <t>Seguro</t>
  </si>
  <si>
    <t>INGRESOS</t>
  </si>
  <si>
    <t>COSTOS VARIABLE</t>
  </si>
  <si>
    <t>CONTRIBUCIÓN MARGINAL</t>
  </si>
  <si>
    <t>CF</t>
  </si>
  <si>
    <t>GANE A NIVEL TOTAL POR ESA BOMBA</t>
  </si>
  <si>
    <t>INDIVIDUAL/ POR UNIDAD</t>
  </si>
  <si>
    <t>PRECIO PROMEDIO DE VENTA</t>
  </si>
  <si>
    <t>CV UNITARIO</t>
  </si>
  <si>
    <t>MCU</t>
  </si>
  <si>
    <t>VOLUMEN</t>
  </si>
  <si>
    <t>COSTO VARIBLE ( EL DE FACTURA)</t>
  </si>
  <si>
    <t>Precio de Venta</t>
  </si>
  <si>
    <t>Costo Variable unitario</t>
  </si>
  <si>
    <t>MARGEN DE CONTRIBUCIÓN</t>
  </si>
  <si>
    <t>VENTAS</t>
  </si>
  <si>
    <t>CVU</t>
  </si>
  <si>
    <t>COSTO DE VENTAS</t>
  </si>
  <si>
    <t>UTILIDAD/PÉRDIDA (OPERATIVA)</t>
  </si>
  <si>
    <t>PE UNIDADES</t>
  </si>
  <si>
    <t>PE UNIDADES DE VENTA.</t>
  </si>
  <si>
    <t>RMC</t>
  </si>
  <si>
    <t>PE. UNIDADES</t>
  </si>
  <si>
    <t>RMC =</t>
  </si>
  <si>
    <t>Centro de Costos</t>
  </si>
  <si>
    <t>Cta.Entidad</t>
  </si>
  <si>
    <t>Descripción Cta.</t>
  </si>
  <si>
    <t>Importe</t>
  </si>
  <si>
    <t>Cta.</t>
  </si>
  <si>
    <t>6000-000-00</t>
  </si>
  <si>
    <t>Sueldos y salarios</t>
  </si>
  <si>
    <t>100-001</t>
  </si>
  <si>
    <t>131-001</t>
  </si>
  <si>
    <t>144-009</t>
  </si>
  <si>
    <t>146-012</t>
  </si>
  <si>
    <t>Total</t>
  </si>
  <si>
    <r>
      <t>60</t>
    </r>
    <r>
      <rPr>
        <b/>
        <sz val="11"/>
        <color theme="1"/>
        <rFont val="Calibri"/>
        <family val="2"/>
        <scheme val="minor"/>
      </rPr>
      <t>67</t>
    </r>
    <r>
      <rPr>
        <sz val="11"/>
        <color theme="1"/>
        <rFont val="Calibri"/>
        <family val="2"/>
        <scheme val="minor"/>
      </rPr>
      <t>-000-00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</si>
  <si>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-104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</si>
  <si>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-204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</si>
  <si>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-304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</si>
  <si>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-404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</si>
  <si>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-504</t>
    </r>
  </si>
  <si>
    <t>Turno 1</t>
  </si>
  <si>
    <t>Turno 2</t>
  </si>
  <si>
    <t>Turno 3</t>
  </si>
  <si>
    <t>Capacitación</t>
  </si>
  <si>
    <t>Mantener a sus empleados capacitados:</t>
  </si>
  <si>
    <t>Evitas costos de asistencia médica</t>
  </si>
  <si>
    <t>Gerencia de Ventas- Zaragoza</t>
  </si>
  <si>
    <t>Gerencia Administrativa- Zaragoza</t>
  </si>
  <si>
    <t>Automóviles mercado meta:</t>
  </si>
  <si>
    <t>Utilizó Magna</t>
  </si>
  <si>
    <t>Utilizó Premium</t>
  </si>
  <si>
    <t>Utilizó Diesel</t>
  </si>
  <si>
    <t>Compró aditivo/aceite</t>
  </si>
  <si>
    <t>Utilizó agua para motor /parabrisas</t>
  </si>
  <si>
    <t>Utilizó aire para neumáticos</t>
  </si>
  <si>
    <t>Tiempo promedio de servicio ( minutos)</t>
  </si>
  <si>
    <t>Gerencia General</t>
  </si>
  <si>
    <t>Despachador 1</t>
  </si>
  <si>
    <t>Despachador 3</t>
  </si>
  <si>
    <t>Despachador 2</t>
  </si>
  <si>
    <t>Ingresos</t>
  </si>
  <si>
    <t>8000-000-00</t>
  </si>
  <si>
    <t>Bomba 1</t>
  </si>
  <si>
    <t>Bomba 2</t>
  </si>
  <si>
    <t>Bomba 3</t>
  </si>
  <si>
    <t>BOMBA MAGNA</t>
  </si>
  <si>
    <t>MAGNA</t>
  </si>
  <si>
    <t>PREMIUM</t>
  </si>
  <si>
    <t>DIESEL</t>
  </si>
  <si>
    <t>ACEITES ADITIVOS</t>
  </si>
  <si>
    <t>Imptos.</t>
  </si>
  <si>
    <t>TOTAL DE COSTO VARIABLE</t>
  </si>
  <si>
    <t>Servicio calificado</t>
  </si>
  <si>
    <t>Costos Fijos</t>
  </si>
  <si>
    <t>TOMA</t>
  </si>
  <si>
    <t>BOMBA 1</t>
  </si>
  <si>
    <t>100-001-01</t>
  </si>
  <si>
    <t>MANTENIMIENTO</t>
  </si>
  <si>
    <t>100-001-02</t>
  </si>
  <si>
    <t>SUPERVISIÓN</t>
  </si>
  <si>
    <t>UTILIDAD OBJETIVO</t>
  </si>
  <si>
    <r>
      <t>CF</t>
    </r>
    <r>
      <rPr>
        <b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UTILIDAD DESEADA</t>
    </r>
  </si>
  <si>
    <t>PE=  CF/MCU</t>
  </si>
  <si>
    <t>Mar- Vella S.A.de C.V.</t>
  </si>
  <si>
    <t>Auxiliar de Almacén de Materias Primas</t>
  </si>
  <si>
    <t>COSTOS PROMEDIO</t>
  </si>
  <si>
    <t>Existencias Máximas:</t>
  </si>
  <si>
    <t>Periodo:</t>
  </si>
  <si>
    <t>Clave: 1001-003</t>
  </si>
  <si>
    <t>Nombre del Proveedor:</t>
  </si>
  <si>
    <t>Exitencias Mínimas:</t>
  </si>
  <si>
    <t>UNIDADES</t>
  </si>
  <si>
    <t>COSTO</t>
  </si>
  <si>
    <t>IMPORTES</t>
  </si>
  <si>
    <t>FECHA</t>
  </si>
  <si>
    <t>DESCRIPCIÓN</t>
  </si>
  <si>
    <t>ENTRADA</t>
  </si>
  <si>
    <t>SALIDA</t>
  </si>
  <si>
    <t>EXISTENCIA</t>
  </si>
  <si>
    <t>UNITARIO</t>
  </si>
  <si>
    <t>PROMEDIO</t>
  </si>
  <si>
    <t xml:space="preserve">DEBE </t>
  </si>
  <si>
    <t>HABER</t>
  </si>
  <si>
    <t>SALDO</t>
  </si>
  <si>
    <t>El inventario final queda  valuado:</t>
  </si>
  <si>
    <r>
      <t xml:space="preserve">  </t>
    </r>
    <r>
      <rPr>
        <u/>
        <sz val="11"/>
        <color theme="1"/>
        <rFont val="Calibri"/>
        <family val="2"/>
        <scheme val="minor"/>
      </rPr>
      <t xml:space="preserve">                        </t>
    </r>
    <r>
      <rPr>
        <sz val="11"/>
        <color theme="1"/>
        <rFont val="Calibri"/>
        <family val="2"/>
        <scheme val="minor"/>
      </rPr>
      <t xml:space="preserve">   unidades a  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 por unidad = _____________ pesos</t>
    </r>
  </si>
  <si>
    <t>Primerasentradas,primeras salidas (PEPS)</t>
  </si>
  <si>
    <t>ENTRADAS</t>
  </si>
  <si>
    <t>SALIDAS</t>
  </si>
  <si>
    <t>EXISTENCIAS</t>
  </si>
  <si>
    <t>COSTOS</t>
  </si>
  <si>
    <t>IMPORTE</t>
  </si>
  <si>
    <t>TOTAL</t>
  </si>
  <si>
    <t>El inventario final queda  valuado a los últimos costos,las primeras compras se han ido agotando según la operación.</t>
  </si>
  <si>
    <r>
      <t xml:space="preserve">______ unidades a 23.-  por unidad + ___________ unidades a 21.- = </t>
    </r>
    <r>
      <rPr>
        <b/>
        <sz val="11"/>
        <color theme="1"/>
        <rFont val="Calibri"/>
        <family val="2"/>
        <scheme val="minor"/>
      </rPr>
      <t>460</t>
    </r>
    <r>
      <rPr>
        <sz val="11"/>
        <color theme="1"/>
        <rFont val="Calibri"/>
        <family val="2"/>
        <scheme val="minor"/>
      </rPr>
      <t>.- +</t>
    </r>
    <r>
      <rPr>
        <b/>
        <sz val="11"/>
        <color theme="1"/>
        <rFont val="Calibri"/>
        <family val="2"/>
        <scheme val="minor"/>
      </rPr>
      <t xml:space="preserve"> 4,725.-</t>
    </r>
    <r>
      <rPr>
        <sz val="11"/>
        <color theme="1"/>
        <rFont val="Calibri"/>
        <family val="2"/>
        <scheme val="minor"/>
      </rPr>
      <t xml:space="preserve"> =</t>
    </r>
    <r>
      <rPr>
        <b/>
        <sz val="11"/>
        <color theme="1"/>
        <rFont val="Calibri"/>
        <family val="2"/>
        <scheme val="minor"/>
      </rPr>
      <t xml:space="preserve"> 5,185.-pesos</t>
    </r>
  </si>
  <si>
    <t>120-001</t>
  </si>
  <si>
    <t>120-002</t>
  </si>
  <si>
    <t>Gerencia Operativa</t>
  </si>
  <si>
    <t>120-002-01</t>
  </si>
  <si>
    <t>120-002-02</t>
  </si>
  <si>
    <t>120-002-03</t>
  </si>
  <si>
    <t>Material : MAGNA</t>
  </si>
  <si>
    <t>Unidad: Litros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</si>
</sst>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1" xfId="0" applyBorder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0" fontId="0" fillId="0" borderId="2" xfId="0" applyBorder="1"/>
    <xf numFmtId="43" fontId="0" fillId="0" borderId="2" xfId="1" applyFont="1" applyBorder="1" applyAlignment="1">
      <alignment horizontal="center"/>
    </xf>
    <xf numFmtId="0" fontId="2" fillId="0" borderId="0" xfId="0" applyFont="1"/>
    <xf numFmtId="43" fontId="0" fillId="0" borderId="0" xfId="1" applyFont="1" applyAlignment="1">
      <alignment horizontal="center"/>
    </xf>
    <xf numFmtId="0" fontId="2" fillId="0" borderId="2" xfId="0" applyFont="1" applyBorder="1"/>
    <xf numFmtId="43" fontId="0" fillId="0" borderId="1" xfId="0" applyNumberFormat="1" applyBorder="1"/>
    <xf numFmtId="43" fontId="2" fillId="0" borderId="0" xfId="1" applyFont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43" fontId="0" fillId="0" borderId="9" xfId="0" applyNumberFormat="1" applyBorder="1" applyAlignment="1">
      <alignment horizontal="center"/>
    </xf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164" fontId="0" fillId="0" borderId="1" xfId="1" applyNumberFormat="1" applyFont="1" applyBorder="1"/>
    <xf numFmtId="0" fontId="0" fillId="0" borderId="9" xfId="0" applyBorder="1"/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0" applyNumberFormat="1" applyBorder="1"/>
    <xf numFmtId="9" fontId="0" fillId="0" borderId="2" xfId="2" applyFont="1" applyBorder="1" applyAlignment="1">
      <alignment horizontal="center"/>
    </xf>
    <xf numFmtId="9" fontId="0" fillId="0" borderId="1" xfId="2" applyFont="1" applyBorder="1"/>
    <xf numFmtId="9" fontId="0" fillId="0" borderId="0" xfId="2" applyFont="1" applyBorder="1"/>
    <xf numFmtId="0" fontId="0" fillId="2" borderId="0" xfId="0" applyFill="1"/>
    <xf numFmtId="0" fontId="2" fillId="2" borderId="2" xfId="0" applyFont="1" applyFill="1" applyBorder="1" applyAlignment="1">
      <alignment horizontal="center"/>
    </xf>
    <xf numFmtId="0" fontId="0" fillId="2" borderId="2" xfId="0" applyFill="1" applyBorder="1"/>
    <xf numFmtId="43" fontId="0" fillId="2" borderId="2" xfId="1" applyFont="1" applyFill="1" applyBorder="1"/>
    <xf numFmtId="0" fontId="2" fillId="2" borderId="0" xfId="0" applyFont="1" applyFill="1"/>
    <xf numFmtId="43" fontId="2" fillId="2" borderId="0" xfId="0" applyNumberFormat="1" applyFont="1" applyFill="1"/>
    <xf numFmtId="164" fontId="0" fillId="0" borderId="2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2" borderId="2" xfId="0" applyFont="1" applyFill="1" applyBorder="1"/>
    <xf numFmtId="43" fontId="2" fillId="0" borderId="2" xfId="1" applyFont="1" applyBorder="1"/>
    <xf numFmtId="0" fontId="0" fillId="3" borderId="2" xfId="0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left" indent="1"/>
    </xf>
    <xf numFmtId="43" fontId="0" fillId="3" borderId="0" xfId="1" applyFont="1" applyFill="1"/>
    <xf numFmtId="43" fontId="0" fillId="3" borderId="1" xfId="0" applyNumberFormat="1" applyFill="1" applyBorder="1" applyAlignment="1">
      <alignment horizontal="center"/>
    </xf>
    <xf numFmtId="43" fontId="0" fillId="4" borderId="0" xfId="0" applyNumberFormat="1" applyFill="1" applyBorder="1" applyAlignment="1"/>
    <xf numFmtId="43" fontId="2" fillId="4" borderId="0" xfId="0" applyNumberFormat="1" applyFont="1" applyFill="1"/>
    <xf numFmtId="0" fontId="0" fillId="5" borderId="0" xfId="0" applyFill="1"/>
    <xf numFmtId="43" fontId="0" fillId="5" borderId="0" xfId="1" applyFont="1" applyFill="1"/>
    <xf numFmtId="43" fontId="0" fillId="5" borderId="1" xfId="1" applyFont="1" applyFill="1" applyBorder="1"/>
    <xf numFmtId="0" fontId="2" fillId="5" borderId="0" xfId="0" applyFont="1" applyFill="1"/>
    <xf numFmtId="43" fontId="2" fillId="5" borderId="0" xfId="1" applyFont="1" applyFill="1"/>
    <xf numFmtId="0" fontId="0" fillId="6" borderId="0" xfId="0" applyFill="1"/>
    <xf numFmtId="43" fontId="0" fillId="6" borderId="0" xfId="1" applyFont="1" applyFill="1"/>
    <xf numFmtId="43" fontId="2" fillId="6" borderId="2" xfId="0" applyNumberFormat="1" applyFont="1" applyFill="1" applyBorder="1" applyAlignment="1">
      <alignment horizontal="center"/>
    </xf>
    <xf numFmtId="43" fontId="0" fillId="7" borderId="0" xfId="0" applyNumberFormat="1" applyFill="1"/>
    <xf numFmtId="9" fontId="0" fillId="0" borderId="0" xfId="2" applyFont="1"/>
    <xf numFmtId="2" fontId="0" fillId="0" borderId="2" xfId="0" applyNumberFormat="1" applyBorder="1" applyAlignment="1">
      <alignment horizontal="center"/>
    </xf>
    <xf numFmtId="0" fontId="0" fillId="2" borderId="0" xfId="0" applyFill="1" applyBorder="1"/>
    <xf numFmtId="0" fontId="2" fillId="2" borderId="0" xfId="0" applyFont="1" applyFill="1" applyBorder="1"/>
    <xf numFmtId="0" fontId="0" fillId="2" borderId="2" xfId="0" applyFill="1" applyBorder="1" applyAlignment="1">
      <alignment horizontal="center"/>
    </xf>
    <xf numFmtId="43" fontId="0" fillId="2" borderId="2" xfId="1" applyFont="1" applyFill="1" applyBorder="1" applyAlignment="1">
      <alignment horizontal="center"/>
    </xf>
    <xf numFmtId="43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43" fontId="0" fillId="2" borderId="14" xfId="1" applyFont="1" applyFill="1" applyBorder="1" applyAlignment="1">
      <alignment horizontal="center"/>
    </xf>
    <xf numFmtId="43" fontId="0" fillId="2" borderId="15" xfId="0" applyNumberFormat="1" applyFill="1" applyBorder="1" applyAlignment="1">
      <alignment horizontal="center"/>
    </xf>
    <xf numFmtId="43" fontId="0" fillId="2" borderId="16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43" fontId="0" fillId="2" borderId="17" xfId="1" applyFont="1" applyFill="1" applyBorder="1" applyAlignment="1">
      <alignment horizontal="center"/>
    </xf>
    <xf numFmtId="43" fontId="0" fillId="2" borderId="17" xfId="0" applyNumberForma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43" fontId="0" fillId="2" borderId="3" xfId="1" applyFont="1" applyFill="1" applyBorder="1" applyAlignment="1">
      <alignment horizontal="center"/>
    </xf>
    <xf numFmtId="43" fontId="0" fillId="2" borderId="18" xfId="0" applyNumberForma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43" fontId="0" fillId="2" borderId="0" xfId="0" applyNumberFormat="1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2" fillId="2" borderId="22" xfId="0" applyFont="1" applyFill="1" applyBorder="1"/>
    <xf numFmtId="0" fontId="2" fillId="2" borderId="28" xfId="0" applyFont="1" applyFill="1" applyBorder="1"/>
    <xf numFmtId="0" fontId="2" fillId="2" borderId="14" xfId="0" applyFont="1" applyFill="1" applyBorder="1"/>
    <xf numFmtId="0" fontId="2" fillId="2" borderId="15" xfId="0" applyFont="1" applyFill="1" applyBorder="1" applyAlignment="1">
      <alignment horizontal="center"/>
    </xf>
    <xf numFmtId="14" fontId="0" fillId="2" borderId="28" xfId="0" applyNumberFormat="1" applyFill="1" applyBorder="1"/>
    <xf numFmtId="0" fontId="0" fillId="2" borderId="30" xfId="0" applyFill="1" applyBorder="1" applyAlignment="1">
      <alignment horizontal="center"/>
    </xf>
    <xf numFmtId="43" fontId="0" fillId="2" borderId="30" xfId="1" applyFont="1" applyFill="1" applyBorder="1" applyAlignment="1">
      <alignment horizontal="center"/>
    </xf>
    <xf numFmtId="43" fontId="0" fillId="2" borderId="30" xfId="1" applyFont="1" applyFill="1" applyBorder="1"/>
    <xf numFmtId="43" fontId="0" fillId="2" borderId="2" xfId="1" applyFont="1" applyFill="1" applyBorder="1" applyAlignment="1"/>
    <xf numFmtId="43" fontId="0" fillId="2" borderId="15" xfId="1" applyFont="1" applyFill="1" applyBorder="1" applyAlignment="1">
      <alignment horizontal="center"/>
    </xf>
    <xf numFmtId="43" fontId="0" fillId="2" borderId="6" xfId="1" applyFont="1" applyFill="1" applyBorder="1" applyAlignment="1"/>
    <xf numFmtId="43" fontId="0" fillId="2" borderId="3" xfId="1" applyFont="1" applyFill="1" applyBorder="1"/>
    <xf numFmtId="43" fontId="0" fillId="2" borderId="15" xfId="1" applyFont="1" applyFill="1" applyBorder="1"/>
    <xf numFmtId="43" fontId="0" fillId="2" borderId="18" xfId="1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" fillId="2" borderId="28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43" fontId="0" fillId="2" borderId="34" xfId="0" applyNumberFormat="1" applyFill="1" applyBorder="1" applyAlignment="1">
      <alignment horizontal="center"/>
    </xf>
    <xf numFmtId="43" fontId="0" fillId="2" borderId="35" xfId="0" applyNumberFormat="1" applyFill="1" applyBorder="1" applyAlignment="1">
      <alignment horizontal="center"/>
    </xf>
    <xf numFmtId="43" fontId="0" fillId="2" borderId="23" xfId="0" applyNumberFormat="1" applyFill="1" applyBorder="1"/>
    <xf numFmtId="0" fontId="2" fillId="2" borderId="20" xfId="0" applyFont="1" applyFill="1" applyBorder="1"/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19</xdr:row>
      <xdr:rowOff>95250</xdr:rowOff>
    </xdr:from>
    <xdr:to>
      <xdr:col>3</xdr:col>
      <xdr:colOff>628650</xdr:colOff>
      <xdr:row>24</xdr:row>
      <xdr:rowOff>19050</xdr:rowOff>
    </xdr:to>
    <xdr:cxnSp macro="">
      <xdr:nvCxnSpPr>
        <xdr:cNvPr id="8" name="16 Conector rect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3438525" y="37147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20</xdr:row>
      <xdr:rowOff>114300</xdr:rowOff>
    </xdr:from>
    <xdr:to>
      <xdr:col>4</xdr:col>
      <xdr:colOff>428625</xdr:colOff>
      <xdr:row>20</xdr:row>
      <xdr:rowOff>123825</xdr:rowOff>
    </xdr:to>
    <xdr:cxnSp macro="">
      <xdr:nvCxnSpPr>
        <xdr:cNvPr id="9" name="17 Conector recto de flecha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V="1">
          <a:off x="3457575" y="3924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21</xdr:row>
      <xdr:rowOff>123825</xdr:rowOff>
    </xdr:from>
    <xdr:to>
      <xdr:col>4</xdr:col>
      <xdr:colOff>419100</xdr:colOff>
      <xdr:row>21</xdr:row>
      <xdr:rowOff>133350</xdr:rowOff>
    </xdr:to>
    <xdr:cxnSp macro="">
      <xdr:nvCxnSpPr>
        <xdr:cNvPr id="10" name="18 Conector recto de flecha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V="1">
          <a:off x="3448050" y="4124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22</xdr:row>
      <xdr:rowOff>114300</xdr:rowOff>
    </xdr:from>
    <xdr:to>
      <xdr:col>4</xdr:col>
      <xdr:colOff>428625</xdr:colOff>
      <xdr:row>22</xdr:row>
      <xdr:rowOff>123825</xdr:rowOff>
    </xdr:to>
    <xdr:cxnSp macro="">
      <xdr:nvCxnSpPr>
        <xdr:cNvPr id="11" name="19 Conector recto de flecha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 flipV="1">
          <a:off x="3457575" y="4305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23</xdr:row>
      <xdr:rowOff>104775</xdr:rowOff>
    </xdr:from>
    <xdr:to>
      <xdr:col>4</xdr:col>
      <xdr:colOff>438150</xdr:colOff>
      <xdr:row>23</xdr:row>
      <xdr:rowOff>114300</xdr:rowOff>
    </xdr:to>
    <xdr:cxnSp macro="">
      <xdr:nvCxnSpPr>
        <xdr:cNvPr id="12" name="20 Conector recto de flecha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 flipV="1">
          <a:off x="3467100" y="44862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19</xdr:row>
      <xdr:rowOff>85725</xdr:rowOff>
    </xdr:from>
    <xdr:to>
      <xdr:col>4</xdr:col>
      <xdr:colOff>428625</xdr:colOff>
      <xdr:row>19</xdr:row>
      <xdr:rowOff>85726</xdr:rowOff>
    </xdr:to>
    <xdr:cxnSp macro="">
      <xdr:nvCxnSpPr>
        <xdr:cNvPr id="13" name="21 Conector recto de flecha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 flipV="1">
          <a:off x="2876550" y="3705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33</xdr:row>
      <xdr:rowOff>95250</xdr:rowOff>
    </xdr:from>
    <xdr:to>
      <xdr:col>3</xdr:col>
      <xdr:colOff>628650</xdr:colOff>
      <xdr:row>36</xdr:row>
      <xdr:rowOff>19050</xdr:rowOff>
    </xdr:to>
    <xdr:cxnSp macro="">
      <xdr:nvCxnSpPr>
        <xdr:cNvPr id="14" name="16 Conector rect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3438525" y="37147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34</xdr:row>
      <xdr:rowOff>114300</xdr:rowOff>
    </xdr:from>
    <xdr:to>
      <xdr:col>4</xdr:col>
      <xdr:colOff>428625</xdr:colOff>
      <xdr:row>34</xdr:row>
      <xdr:rowOff>123825</xdr:rowOff>
    </xdr:to>
    <xdr:cxnSp macro="">
      <xdr:nvCxnSpPr>
        <xdr:cNvPr id="15" name="17 Conector recto de flecha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V="1">
          <a:off x="3457575" y="3924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35</xdr:row>
      <xdr:rowOff>123825</xdr:rowOff>
    </xdr:from>
    <xdr:to>
      <xdr:col>4</xdr:col>
      <xdr:colOff>419100</xdr:colOff>
      <xdr:row>35</xdr:row>
      <xdr:rowOff>133350</xdr:rowOff>
    </xdr:to>
    <xdr:cxnSp macro="">
      <xdr:nvCxnSpPr>
        <xdr:cNvPr id="16" name="18 Conector recto de flecha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 flipV="1">
          <a:off x="3448050" y="4124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33</xdr:row>
      <xdr:rowOff>85725</xdr:rowOff>
    </xdr:from>
    <xdr:to>
      <xdr:col>4</xdr:col>
      <xdr:colOff>428625</xdr:colOff>
      <xdr:row>33</xdr:row>
      <xdr:rowOff>85726</xdr:rowOff>
    </xdr:to>
    <xdr:cxnSp macro="">
      <xdr:nvCxnSpPr>
        <xdr:cNvPr id="19" name="21 Conector recto de flecha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 flipV="1">
          <a:off x="2876550" y="3705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43</xdr:row>
      <xdr:rowOff>95250</xdr:rowOff>
    </xdr:from>
    <xdr:to>
      <xdr:col>3</xdr:col>
      <xdr:colOff>628650</xdr:colOff>
      <xdr:row>46</xdr:row>
      <xdr:rowOff>19050</xdr:rowOff>
    </xdr:to>
    <xdr:cxnSp macro="">
      <xdr:nvCxnSpPr>
        <xdr:cNvPr id="20" name="16 Conector recto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3438525" y="6381750"/>
          <a:ext cx="9525" cy="495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44</xdr:row>
      <xdr:rowOff>114300</xdr:rowOff>
    </xdr:from>
    <xdr:to>
      <xdr:col>4</xdr:col>
      <xdr:colOff>428625</xdr:colOff>
      <xdr:row>44</xdr:row>
      <xdr:rowOff>123825</xdr:rowOff>
    </xdr:to>
    <xdr:cxnSp macro="">
      <xdr:nvCxnSpPr>
        <xdr:cNvPr id="21" name="17 Conector recto de flecha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 flipV="1">
          <a:off x="3457575" y="6591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45</xdr:row>
      <xdr:rowOff>123825</xdr:rowOff>
    </xdr:from>
    <xdr:to>
      <xdr:col>4</xdr:col>
      <xdr:colOff>419100</xdr:colOff>
      <xdr:row>45</xdr:row>
      <xdr:rowOff>133350</xdr:rowOff>
    </xdr:to>
    <xdr:cxnSp macro="">
      <xdr:nvCxnSpPr>
        <xdr:cNvPr id="22" name="18 Conector recto de flecha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 flipV="1">
          <a:off x="3448050" y="6791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43</xdr:row>
      <xdr:rowOff>85725</xdr:rowOff>
    </xdr:from>
    <xdr:to>
      <xdr:col>4</xdr:col>
      <xdr:colOff>428625</xdr:colOff>
      <xdr:row>43</xdr:row>
      <xdr:rowOff>85726</xdr:rowOff>
    </xdr:to>
    <xdr:cxnSp macro="">
      <xdr:nvCxnSpPr>
        <xdr:cNvPr id="23" name="21 Conector recto de flecha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 flipV="1">
          <a:off x="2876550" y="6372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55</xdr:row>
      <xdr:rowOff>95250</xdr:rowOff>
    </xdr:from>
    <xdr:to>
      <xdr:col>3</xdr:col>
      <xdr:colOff>628650</xdr:colOff>
      <xdr:row>58</xdr:row>
      <xdr:rowOff>19050</xdr:rowOff>
    </xdr:to>
    <xdr:cxnSp macro="">
      <xdr:nvCxnSpPr>
        <xdr:cNvPr id="24" name="16 Conector recto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>
          <a:off x="3438525" y="8286750"/>
          <a:ext cx="9525" cy="495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56</xdr:row>
      <xdr:rowOff>114300</xdr:rowOff>
    </xdr:from>
    <xdr:to>
      <xdr:col>4</xdr:col>
      <xdr:colOff>428625</xdr:colOff>
      <xdr:row>56</xdr:row>
      <xdr:rowOff>123825</xdr:rowOff>
    </xdr:to>
    <xdr:cxnSp macro="">
      <xdr:nvCxnSpPr>
        <xdr:cNvPr id="25" name="17 Conector recto de flecha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 flipV="1">
          <a:off x="3457575" y="8496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57</xdr:row>
      <xdr:rowOff>123825</xdr:rowOff>
    </xdr:from>
    <xdr:to>
      <xdr:col>4</xdr:col>
      <xdr:colOff>419100</xdr:colOff>
      <xdr:row>57</xdr:row>
      <xdr:rowOff>133350</xdr:rowOff>
    </xdr:to>
    <xdr:cxnSp macro="">
      <xdr:nvCxnSpPr>
        <xdr:cNvPr id="26" name="18 Conector recto de flecha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 flipV="1">
          <a:off x="3448050" y="8696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55</xdr:row>
      <xdr:rowOff>85725</xdr:rowOff>
    </xdr:from>
    <xdr:to>
      <xdr:col>4</xdr:col>
      <xdr:colOff>428625</xdr:colOff>
      <xdr:row>55</xdr:row>
      <xdr:rowOff>85726</xdr:rowOff>
    </xdr:to>
    <xdr:cxnSp macro="">
      <xdr:nvCxnSpPr>
        <xdr:cNvPr id="27" name="21 Conector recto de flecha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 flipV="1">
          <a:off x="2876550" y="8277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65</xdr:row>
      <xdr:rowOff>95250</xdr:rowOff>
    </xdr:from>
    <xdr:to>
      <xdr:col>3</xdr:col>
      <xdr:colOff>628650</xdr:colOff>
      <xdr:row>68</xdr:row>
      <xdr:rowOff>19050</xdr:rowOff>
    </xdr:to>
    <xdr:cxnSp macro="">
      <xdr:nvCxnSpPr>
        <xdr:cNvPr id="28" name="16 Conector recto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CxnSpPr/>
      </xdr:nvCxnSpPr>
      <xdr:spPr>
        <a:xfrm>
          <a:off x="3438525" y="10572750"/>
          <a:ext cx="9525" cy="495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66</xdr:row>
      <xdr:rowOff>114300</xdr:rowOff>
    </xdr:from>
    <xdr:to>
      <xdr:col>4</xdr:col>
      <xdr:colOff>428625</xdr:colOff>
      <xdr:row>66</xdr:row>
      <xdr:rowOff>123825</xdr:rowOff>
    </xdr:to>
    <xdr:cxnSp macro="">
      <xdr:nvCxnSpPr>
        <xdr:cNvPr id="29" name="17 Conector recto de flecha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CxnSpPr/>
      </xdr:nvCxnSpPr>
      <xdr:spPr>
        <a:xfrm flipV="1">
          <a:off x="3457575" y="10782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67</xdr:row>
      <xdr:rowOff>123825</xdr:rowOff>
    </xdr:from>
    <xdr:to>
      <xdr:col>4</xdr:col>
      <xdr:colOff>419100</xdr:colOff>
      <xdr:row>67</xdr:row>
      <xdr:rowOff>133350</xdr:rowOff>
    </xdr:to>
    <xdr:cxnSp macro="">
      <xdr:nvCxnSpPr>
        <xdr:cNvPr id="30" name="18 Conector recto de flecha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/>
      </xdr:nvCxnSpPr>
      <xdr:spPr>
        <a:xfrm flipV="1">
          <a:off x="3448050" y="10982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65</xdr:row>
      <xdr:rowOff>85725</xdr:rowOff>
    </xdr:from>
    <xdr:to>
      <xdr:col>4</xdr:col>
      <xdr:colOff>428625</xdr:colOff>
      <xdr:row>65</xdr:row>
      <xdr:rowOff>85726</xdr:rowOff>
    </xdr:to>
    <xdr:cxnSp macro="">
      <xdr:nvCxnSpPr>
        <xdr:cNvPr id="31" name="21 Conector recto de flecha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/>
      </xdr:nvCxnSpPr>
      <xdr:spPr>
        <a:xfrm flipV="1">
          <a:off x="2876550" y="10563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65</xdr:row>
      <xdr:rowOff>95250</xdr:rowOff>
    </xdr:from>
    <xdr:to>
      <xdr:col>3</xdr:col>
      <xdr:colOff>628650</xdr:colOff>
      <xdr:row>69</xdr:row>
      <xdr:rowOff>19050</xdr:rowOff>
    </xdr:to>
    <xdr:cxnSp macro="">
      <xdr:nvCxnSpPr>
        <xdr:cNvPr id="32" name="6 Conector recto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CxnSpPr/>
      </xdr:nvCxnSpPr>
      <xdr:spPr>
        <a:xfrm>
          <a:off x="3438525" y="12382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66</xdr:row>
      <xdr:rowOff>114300</xdr:rowOff>
    </xdr:from>
    <xdr:to>
      <xdr:col>4</xdr:col>
      <xdr:colOff>428625</xdr:colOff>
      <xdr:row>66</xdr:row>
      <xdr:rowOff>123825</xdr:rowOff>
    </xdr:to>
    <xdr:cxnSp macro="">
      <xdr:nvCxnSpPr>
        <xdr:cNvPr id="33" name="9 Conector recto de flecha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/>
      </xdr:nvCxnSpPr>
      <xdr:spPr>
        <a:xfrm flipV="1">
          <a:off x="3457575" y="1447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67</xdr:row>
      <xdr:rowOff>123825</xdr:rowOff>
    </xdr:from>
    <xdr:to>
      <xdr:col>4</xdr:col>
      <xdr:colOff>419100</xdr:colOff>
      <xdr:row>67</xdr:row>
      <xdr:rowOff>133350</xdr:rowOff>
    </xdr:to>
    <xdr:cxnSp macro="">
      <xdr:nvCxnSpPr>
        <xdr:cNvPr id="34" name="10 Conector recto de flecha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/>
      </xdr:nvCxnSpPr>
      <xdr:spPr>
        <a:xfrm flipV="1">
          <a:off x="3448050" y="16478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68</xdr:row>
      <xdr:rowOff>114300</xdr:rowOff>
    </xdr:from>
    <xdr:to>
      <xdr:col>4</xdr:col>
      <xdr:colOff>428625</xdr:colOff>
      <xdr:row>68</xdr:row>
      <xdr:rowOff>123825</xdr:rowOff>
    </xdr:to>
    <xdr:cxnSp macro="">
      <xdr:nvCxnSpPr>
        <xdr:cNvPr id="35" name="11 Conector recto de flecha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CxnSpPr/>
      </xdr:nvCxnSpPr>
      <xdr:spPr>
        <a:xfrm flipV="1">
          <a:off x="3457575" y="1828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65</xdr:row>
      <xdr:rowOff>85725</xdr:rowOff>
    </xdr:from>
    <xdr:to>
      <xdr:col>4</xdr:col>
      <xdr:colOff>428625</xdr:colOff>
      <xdr:row>65</xdr:row>
      <xdr:rowOff>85726</xdr:rowOff>
    </xdr:to>
    <xdr:cxnSp macro="">
      <xdr:nvCxnSpPr>
        <xdr:cNvPr id="37" name="13 Conector recto de flecha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CxnSpPr/>
      </xdr:nvCxnSpPr>
      <xdr:spPr>
        <a:xfrm flipV="1">
          <a:off x="2876550" y="12287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75</xdr:row>
      <xdr:rowOff>95250</xdr:rowOff>
    </xdr:from>
    <xdr:to>
      <xdr:col>3</xdr:col>
      <xdr:colOff>628650</xdr:colOff>
      <xdr:row>80</xdr:row>
      <xdr:rowOff>19050</xdr:rowOff>
    </xdr:to>
    <xdr:cxnSp macro="">
      <xdr:nvCxnSpPr>
        <xdr:cNvPr id="36" name="6 Conector recto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/>
      </xdr:nvCxnSpPr>
      <xdr:spPr>
        <a:xfrm>
          <a:off x="3438525" y="12382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76</xdr:row>
      <xdr:rowOff>114300</xdr:rowOff>
    </xdr:from>
    <xdr:to>
      <xdr:col>4</xdr:col>
      <xdr:colOff>428625</xdr:colOff>
      <xdr:row>76</xdr:row>
      <xdr:rowOff>123825</xdr:rowOff>
    </xdr:to>
    <xdr:cxnSp macro="">
      <xdr:nvCxnSpPr>
        <xdr:cNvPr id="38" name="9 Conector recto de flecha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CxnSpPr/>
      </xdr:nvCxnSpPr>
      <xdr:spPr>
        <a:xfrm flipV="1">
          <a:off x="3457575" y="1447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77</xdr:row>
      <xdr:rowOff>123825</xdr:rowOff>
    </xdr:from>
    <xdr:to>
      <xdr:col>4</xdr:col>
      <xdr:colOff>419100</xdr:colOff>
      <xdr:row>77</xdr:row>
      <xdr:rowOff>133350</xdr:rowOff>
    </xdr:to>
    <xdr:cxnSp macro="">
      <xdr:nvCxnSpPr>
        <xdr:cNvPr id="39" name="10 Conector recto de flecha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/>
      </xdr:nvCxnSpPr>
      <xdr:spPr>
        <a:xfrm flipV="1">
          <a:off x="3448050" y="16478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78</xdr:row>
      <xdr:rowOff>114300</xdr:rowOff>
    </xdr:from>
    <xdr:to>
      <xdr:col>4</xdr:col>
      <xdr:colOff>428625</xdr:colOff>
      <xdr:row>78</xdr:row>
      <xdr:rowOff>123825</xdr:rowOff>
    </xdr:to>
    <xdr:cxnSp macro="">
      <xdr:nvCxnSpPr>
        <xdr:cNvPr id="40" name="11 Conector recto de flecha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/>
      </xdr:nvCxnSpPr>
      <xdr:spPr>
        <a:xfrm flipV="1">
          <a:off x="3457575" y="1828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79</xdr:row>
      <xdr:rowOff>104775</xdr:rowOff>
    </xdr:from>
    <xdr:to>
      <xdr:col>4</xdr:col>
      <xdr:colOff>438150</xdr:colOff>
      <xdr:row>79</xdr:row>
      <xdr:rowOff>114300</xdr:rowOff>
    </xdr:to>
    <xdr:cxnSp macro="">
      <xdr:nvCxnSpPr>
        <xdr:cNvPr id="41" name="12 Conector recto de flecha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CxnSpPr/>
      </xdr:nvCxnSpPr>
      <xdr:spPr>
        <a:xfrm flipV="1">
          <a:off x="3467100" y="20097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75</xdr:row>
      <xdr:rowOff>85725</xdr:rowOff>
    </xdr:from>
    <xdr:to>
      <xdr:col>4</xdr:col>
      <xdr:colOff>428625</xdr:colOff>
      <xdr:row>75</xdr:row>
      <xdr:rowOff>85726</xdr:rowOff>
    </xdr:to>
    <xdr:cxnSp macro="">
      <xdr:nvCxnSpPr>
        <xdr:cNvPr id="42" name="13 Conector recto de flecha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/>
      </xdr:nvCxnSpPr>
      <xdr:spPr>
        <a:xfrm flipV="1">
          <a:off x="2876550" y="12287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7</xdr:row>
      <xdr:rowOff>95250</xdr:rowOff>
    </xdr:from>
    <xdr:to>
      <xdr:col>3</xdr:col>
      <xdr:colOff>628650</xdr:colOff>
      <xdr:row>12</xdr:row>
      <xdr:rowOff>19050</xdr:rowOff>
    </xdr:to>
    <xdr:cxnSp macro="">
      <xdr:nvCxnSpPr>
        <xdr:cNvPr id="43" name="6 Conector recto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CxnSpPr/>
      </xdr:nvCxnSpPr>
      <xdr:spPr>
        <a:xfrm>
          <a:off x="3438525" y="12382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8</xdr:row>
      <xdr:rowOff>114300</xdr:rowOff>
    </xdr:from>
    <xdr:to>
      <xdr:col>4</xdr:col>
      <xdr:colOff>428625</xdr:colOff>
      <xdr:row>8</xdr:row>
      <xdr:rowOff>123825</xdr:rowOff>
    </xdr:to>
    <xdr:cxnSp macro="">
      <xdr:nvCxnSpPr>
        <xdr:cNvPr id="44" name="9 Conector recto de flecha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CxnSpPr/>
      </xdr:nvCxnSpPr>
      <xdr:spPr>
        <a:xfrm flipV="1">
          <a:off x="3457575" y="1447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9</xdr:row>
      <xdr:rowOff>123825</xdr:rowOff>
    </xdr:from>
    <xdr:to>
      <xdr:col>4</xdr:col>
      <xdr:colOff>419100</xdr:colOff>
      <xdr:row>9</xdr:row>
      <xdr:rowOff>133350</xdr:rowOff>
    </xdr:to>
    <xdr:cxnSp macro="">
      <xdr:nvCxnSpPr>
        <xdr:cNvPr id="45" name="10 Conector recto de flecha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/>
      </xdr:nvCxnSpPr>
      <xdr:spPr>
        <a:xfrm flipV="1">
          <a:off x="3448050" y="16478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10</xdr:row>
      <xdr:rowOff>114300</xdr:rowOff>
    </xdr:from>
    <xdr:to>
      <xdr:col>4</xdr:col>
      <xdr:colOff>428625</xdr:colOff>
      <xdr:row>10</xdr:row>
      <xdr:rowOff>123825</xdr:rowOff>
    </xdr:to>
    <xdr:cxnSp macro="">
      <xdr:nvCxnSpPr>
        <xdr:cNvPr id="46" name="11 Conector recto de flecha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CxnSpPr/>
      </xdr:nvCxnSpPr>
      <xdr:spPr>
        <a:xfrm flipV="1">
          <a:off x="3457575" y="1828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11</xdr:row>
      <xdr:rowOff>104775</xdr:rowOff>
    </xdr:from>
    <xdr:to>
      <xdr:col>4</xdr:col>
      <xdr:colOff>438150</xdr:colOff>
      <xdr:row>11</xdr:row>
      <xdr:rowOff>114300</xdr:rowOff>
    </xdr:to>
    <xdr:cxnSp macro="">
      <xdr:nvCxnSpPr>
        <xdr:cNvPr id="47" name="12 Conector recto de flecha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CxnSpPr/>
      </xdr:nvCxnSpPr>
      <xdr:spPr>
        <a:xfrm flipV="1">
          <a:off x="3467100" y="20097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7</xdr:row>
      <xdr:rowOff>85725</xdr:rowOff>
    </xdr:from>
    <xdr:to>
      <xdr:col>4</xdr:col>
      <xdr:colOff>428625</xdr:colOff>
      <xdr:row>7</xdr:row>
      <xdr:rowOff>85726</xdr:rowOff>
    </xdr:to>
    <xdr:cxnSp macro="">
      <xdr:nvCxnSpPr>
        <xdr:cNvPr id="48" name="13 Conector recto de flecha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CxnSpPr/>
      </xdr:nvCxnSpPr>
      <xdr:spPr>
        <a:xfrm flipV="1">
          <a:off x="2876550" y="12287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0"/>
  <sheetViews>
    <sheetView workbookViewId="0">
      <selection activeCell="C13" sqref="C13"/>
    </sheetView>
  </sheetViews>
  <sheetFormatPr baseColWidth="10" defaultRowHeight="15" x14ac:dyDescent="0.25"/>
  <cols>
    <col min="3" max="3" width="12.5703125" customWidth="1"/>
  </cols>
  <sheetData>
    <row r="2" spans="2:11" ht="15.75" thickBot="1" x14ac:dyDescent="0.3"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2:11" x14ac:dyDescent="0.25">
      <c r="B3" s="83"/>
      <c r="C3" s="84"/>
      <c r="D3" s="84"/>
      <c r="E3" s="111" t="s">
        <v>92</v>
      </c>
      <c r="F3" s="84"/>
      <c r="G3" s="84"/>
      <c r="H3" s="84"/>
      <c r="I3" s="84"/>
      <c r="J3" s="84"/>
      <c r="K3" s="85"/>
    </row>
    <row r="4" spans="2:11" x14ac:dyDescent="0.25">
      <c r="B4" s="86"/>
      <c r="C4" s="65"/>
      <c r="D4" s="65"/>
      <c r="E4" s="65" t="s">
        <v>93</v>
      </c>
      <c r="F4" s="65"/>
      <c r="G4" s="65"/>
      <c r="H4" s="65"/>
      <c r="I4" s="65"/>
      <c r="J4" s="65"/>
      <c r="K4" s="87"/>
    </row>
    <row r="5" spans="2:11" x14ac:dyDescent="0.25">
      <c r="B5" s="86"/>
      <c r="C5" s="65"/>
      <c r="D5" s="65"/>
      <c r="E5" s="66" t="s">
        <v>94</v>
      </c>
      <c r="F5" s="65"/>
      <c r="G5" s="65"/>
      <c r="H5" s="65"/>
      <c r="I5" s="65"/>
      <c r="J5" s="65"/>
      <c r="K5" s="87"/>
    </row>
    <row r="6" spans="2:11" x14ac:dyDescent="0.25">
      <c r="B6" s="86" t="s">
        <v>130</v>
      </c>
      <c r="C6" s="65"/>
      <c r="D6" s="65" t="s">
        <v>131</v>
      </c>
      <c r="E6" s="65"/>
      <c r="F6" s="65"/>
      <c r="G6" s="65" t="s">
        <v>95</v>
      </c>
      <c r="H6" s="65"/>
      <c r="I6" s="65"/>
      <c r="J6" s="65" t="s">
        <v>96</v>
      </c>
      <c r="K6" s="87"/>
    </row>
    <row r="7" spans="2:11" ht="15.75" thickBot="1" x14ac:dyDescent="0.3">
      <c r="B7" s="86" t="s">
        <v>97</v>
      </c>
      <c r="C7" s="65"/>
      <c r="D7" s="65" t="s">
        <v>98</v>
      </c>
      <c r="E7" s="65"/>
      <c r="F7" s="65"/>
      <c r="G7" s="65" t="s">
        <v>99</v>
      </c>
      <c r="H7" s="65"/>
      <c r="I7" s="65"/>
      <c r="J7" s="65"/>
      <c r="K7" s="87"/>
    </row>
    <row r="8" spans="2:11" ht="15.75" thickBot="1" x14ac:dyDescent="0.3">
      <c r="B8" s="86"/>
      <c r="C8" s="65"/>
      <c r="D8" s="114" t="s">
        <v>100</v>
      </c>
      <c r="E8" s="115"/>
      <c r="F8" s="116"/>
      <c r="G8" s="114" t="s">
        <v>101</v>
      </c>
      <c r="H8" s="116"/>
      <c r="I8" s="114" t="s">
        <v>102</v>
      </c>
      <c r="J8" s="115"/>
      <c r="K8" s="116"/>
    </row>
    <row r="9" spans="2:11" ht="20.100000000000001" customHeight="1" x14ac:dyDescent="0.25">
      <c r="B9" s="106" t="s">
        <v>103</v>
      </c>
      <c r="C9" s="37" t="s">
        <v>104</v>
      </c>
      <c r="D9" s="37" t="s">
        <v>105</v>
      </c>
      <c r="E9" s="37" t="s">
        <v>106</v>
      </c>
      <c r="F9" s="37" t="s">
        <v>107</v>
      </c>
      <c r="G9" s="37" t="s">
        <v>108</v>
      </c>
      <c r="H9" s="37" t="s">
        <v>109</v>
      </c>
      <c r="I9" s="37" t="s">
        <v>110</v>
      </c>
      <c r="J9" s="37" t="s">
        <v>111</v>
      </c>
      <c r="K9" s="107" t="s">
        <v>112</v>
      </c>
    </row>
    <row r="10" spans="2:11" ht="20.100000000000001" customHeight="1" x14ac:dyDescent="0.25">
      <c r="B10" s="92">
        <v>44562</v>
      </c>
      <c r="C10" s="67" t="s">
        <v>105</v>
      </c>
      <c r="D10" s="67">
        <v>100</v>
      </c>
      <c r="E10" s="67"/>
      <c r="F10" s="67">
        <v>100</v>
      </c>
      <c r="G10" s="68">
        <v>20</v>
      </c>
      <c r="H10" s="69">
        <f>K10/F10</f>
        <v>20</v>
      </c>
      <c r="I10" s="69">
        <f>D10*G10</f>
        <v>2000</v>
      </c>
      <c r="J10" s="67"/>
      <c r="K10" s="108">
        <f>I10-J10</f>
        <v>2000</v>
      </c>
    </row>
    <row r="11" spans="2:11" ht="20.100000000000001" customHeight="1" thickBot="1" x14ac:dyDescent="0.3">
      <c r="B11" s="92">
        <v>44565</v>
      </c>
      <c r="C11" s="67" t="s">
        <v>105</v>
      </c>
      <c r="D11" s="67">
        <v>100</v>
      </c>
      <c r="E11" s="67"/>
      <c r="F11" s="67">
        <v>200</v>
      </c>
      <c r="G11" s="68">
        <v>22</v>
      </c>
      <c r="H11" s="69">
        <f>K11/F11</f>
        <v>21</v>
      </c>
      <c r="I11" s="69">
        <f>D11*G11</f>
        <v>2200</v>
      </c>
      <c r="J11" s="67"/>
      <c r="K11" s="108">
        <f>K10+I11-J11</f>
        <v>4200</v>
      </c>
    </row>
    <row r="12" spans="2:11" ht="20.100000000000001" customHeight="1" thickBot="1" x14ac:dyDescent="0.3">
      <c r="B12" s="92">
        <v>44567</v>
      </c>
      <c r="C12" s="67" t="s">
        <v>105</v>
      </c>
      <c r="D12" s="67">
        <v>100</v>
      </c>
      <c r="E12" s="67"/>
      <c r="F12" s="70">
        <v>300</v>
      </c>
      <c r="G12" s="71">
        <v>23</v>
      </c>
      <c r="H12" s="72"/>
      <c r="I12" s="73">
        <f>D12*G12</f>
        <v>2300</v>
      </c>
      <c r="J12" s="70"/>
      <c r="K12" s="108">
        <f>K11+I12-J12</f>
        <v>6500</v>
      </c>
    </row>
    <row r="13" spans="2:11" ht="20.100000000000001" customHeight="1" thickBot="1" x14ac:dyDescent="0.3">
      <c r="B13" s="92">
        <v>44573</v>
      </c>
      <c r="C13" s="67" t="s">
        <v>106</v>
      </c>
      <c r="D13" s="67"/>
      <c r="E13" s="74">
        <v>50</v>
      </c>
      <c r="F13" s="75"/>
      <c r="G13" s="76"/>
      <c r="H13" s="72"/>
      <c r="I13" s="77"/>
      <c r="J13" s="72"/>
      <c r="K13" s="109"/>
    </row>
    <row r="14" spans="2:11" ht="20.100000000000001" customHeight="1" thickBot="1" x14ac:dyDescent="0.3">
      <c r="B14" s="92">
        <v>44579</v>
      </c>
      <c r="C14" s="67" t="s">
        <v>106</v>
      </c>
      <c r="D14" s="67"/>
      <c r="E14" s="74">
        <v>120</v>
      </c>
      <c r="F14" s="75"/>
      <c r="G14" s="76"/>
      <c r="H14" s="72"/>
      <c r="I14" s="77"/>
      <c r="J14" s="72"/>
      <c r="K14" s="109"/>
    </row>
    <row r="15" spans="2:11" ht="20.100000000000001" customHeight="1" thickBot="1" x14ac:dyDescent="0.3">
      <c r="B15" s="92">
        <v>44581</v>
      </c>
      <c r="C15" s="67" t="s">
        <v>105</v>
      </c>
      <c r="D15" s="67">
        <v>225</v>
      </c>
      <c r="E15" s="67"/>
      <c r="F15" s="78">
        <v>355</v>
      </c>
      <c r="G15" s="79">
        <v>21</v>
      </c>
      <c r="H15" s="80"/>
      <c r="I15" s="69">
        <f t="shared" ref="I15" si="0">D15*G15</f>
        <v>4725</v>
      </c>
      <c r="J15" s="78"/>
      <c r="K15" s="108"/>
    </row>
    <row r="16" spans="2:11" ht="20.100000000000001" customHeight="1" thickBot="1" x14ac:dyDescent="0.3">
      <c r="B16" s="92">
        <v>44590</v>
      </c>
      <c r="C16" s="67" t="s">
        <v>106</v>
      </c>
      <c r="D16" s="67"/>
      <c r="E16" s="74">
        <v>110</v>
      </c>
      <c r="F16" s="75"/>
      <c r="G16" s="81"/>
      <c r="H16" s="72"/>
      <c r="I16" s="77"/>
      <c r="J16" s="72"/>
      <c r="K16" s="109"/>
    </row>
    <row r="17" spans="2:11" x14ac:dyDescent="0.25">
      <c r="B17" s="86"/>
      <c r="C17" s="65"/>
      <c r="D17" s="65"/>
      <c r="E17" s="65"/>
      <c r="F17" s="65"/>
      <c r="G17" s="65"/>
      <c r="H17" s="65"/>
      <c r="I17" s="82"/>
      <c r="J17" s="65"/>
      <c r="K17" s="110"/>
    </row>
    <row r="18" spans="2:11" x14ac:dyDescent="0.25">
      <c r="B18" s="86" t="s">
        <v>113</v>
      </c>
      <c r="C18" s="65"/>
      <c r="D18" s="65"/>
      <c r="E18" s="65"/>
      <c r="F18" s="65"/>
      <c r="G18" s="65"/>
      <c r="H18" s="65"/>
      <c r="I18" s="82"/>
      <c r="J18" s="65"/>
      <c r="K18" s="110"/>
    </row>
    <row r="19" spans="2:11" x14ac:dyDescent="0.25">
      <c r="B19" s="86"/>
      <c r="C19" s="65" t="s">
        <v>114</v>
      </c>
      <c r="D19" s="65"/>
      <c r="E19" s="65"/>
      <c r="F19" s="65"/>
      <c r="G19" s="65"/>
      <c r="H19" s="65"/>
      <c r="I19" s="65"/>
      <c r="J19" s="65"/>
      <c r="K19" s="87"/>
    </row>
    <row r="20" spans="2:11" ht="15.75" thickBot="1" x14ac:dyDescent="0.3">
      <c r="B20" s="103"/>
      <c r="C20" s="104"/>
      <c r="D20" s="104"/>
      <c r="E20" s="104"/>
      <c r="F20" s="104"/>
      <c r="G20" s="104"/>
      <c r="H20" s="104"/>
      <c r="I20" s="104"/>
      <c r="J20" s="104"/>
      <c r="K20" s="105"/>
    </row>
  </sheetData>
  <mergeCells count="3">
    <mergeCell ref="D8:F8"/>
    <mergeCell ref="G8:H8"/>
    <mergeCell ref="I8:K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6"/>
  <sheetViews>
    <sheetView topLeftCell="A4" workbookViewId="0">
      <selection activeCell="D8" sqref="D8"/>
    </sheetView>
  </sheetViews>
  <sheetFormatPr baseColWidth="10" defaultRowHeight="15" x14ac:dyDescent="0.25"/>
  <cols>
    <col min="3" max="3" width="13.28515625" customWidth="1"/>
  </cols>
  <sheetData>
    <row r="1" spans="2:12" ht="15.75" thickBot="1" x14ac:dyDescent="0.3"/>
    <row r="2" spans="2:12" x14ac:dyDescent="0.25">
      <c r="B2" s="83"/>
      <c r="C2" s="84"/>
      <c r="D2" s="84"/>
      <c r="E2" s="84"/>
      <c r="F2" s="84"/>
      <c r="G2" s="84"/>
      <c r="H2" s="84"/>
      <c r="I2" s="84"/>
      <c r="J2" s="84"/>
      <c r="K2" s="84"/>
      <c r="L2" s="85"/>
    </row>
    <row r="3" spans="2:12" x14ac:dyDescent="0.25">
      <c r="B3" s="86"/>
      <c r="C3" s="65"/>
      <c r="D3" s="65"/>
      <c r="E3" s="65"/>
      <c r="F3" s="65"/>
      <c r="G3" s="65"/>
      <c r="H3" s="65"/>
      <c r="I3" s="65"/>
      <c r="J3" s="65"/>
      <c r="K3" s="65"/>
      <c r="L3" s="87"/>
    </row>
    <row r="4" spans="2:12" x14ac:dyDescent="0.25">
      <c r="B4" s="86"/>
      <c r="C4" s="65"/>
      <c r="D4" s="65"/>
      <c r="E4" s="117" t="s">
        <v>92</v>
      </c>
      <c r="F4" s="117"/>
      <c r="G4" s="117"/>
      <c r="H4" s="65"/>
      <c r="I4" s="65"/>
      <c r="J4" s="65"/>
      <c r="K4" s="65"/>
      <c r="L4" s="87"/>
    </row>
    <row r="5" spans="2:12" x14ac:dyDescent="0.25">
      <c r="B5" s="86"/>
      <c r="C5" s="65"/>
      <c r="D5" s="65"/>
      <c r="E5" s="65" t="s">
        <v>93</v>
      </c>
      <c r="F5" s="65"/>
      <c r="G5" s="65"/>
      <c r="H5" s="65"/>
      <c r="I5" s="65"/>
      <c r="J5" s="65"/>
      <c r="K5" s="65"/>
      <c r="L5" s="87"/>
    </row>
    <row r="6" spans="2:12" x14ac:dyDescent="0.25">
      <c r="B6" s="86"/>
      <c r="C6" s="65"/>
      <c r="D6" s="65"/>
      <c r="E6" s="66" t="s">
        <v>115</v>
      </c>
      <c r="F6" s="65"/>
      <c r="G6" s="65"/>
      <c r="H6" s="65"/>
      <c r="I6" s="65"/>
      <c r="J6" s="65"/>
      <c r="K6" s="65"/>
      <c r="L6" s="87"/>
    </row>
    <row r="7" spans="2:12" x14ac:dyDescent="0.25">
      <c r="B7" s="86" t="s">
        <v>130</v>
      </c>
      <c r="C7" s="65"/>
      <c r="D7" s="65" t="s">
        <v>131</v>
      </c>
      <c r="E7" s="65"/>
      <c r="F7" s="65"/>
      <c r="G7" s="65" t="s">
        <v>95</v>
      </c>
      <c r="H7" s="65"/>
      <c r="I7" s="65"/>
      <c r="J7" s="65" t="s">
        <v>96</v>
      </c>
      <c r="K7" s="65"/>
      <c r="L7" s="87"/>
    </row>
    <row r="8" spans="2:12" x14ac:dyDescent="0.25">
      <c r="B8" s="86" t="s">
        <v>97</v>
      </c>
      <c r="C8" s="65"/>
      <c r="D8" s="65" t="s">
        <v>98</v>
      </c>
      <c r="E8" s="65"/>
      <c r="F8" s="65"/>
      <c r="G8" s="65" t="s">
        <v>99</v>
      </c>
      <c r="H8" s="65"/>
      <c r="I8" s="65"/>
      <c r="J8" s="65"/>
      <c r="K8" s="65"/>
      <c r="L8" s="87"/>
    </row>
    <row r="9" spans="2:12" ht="15.75" thickBot="1" x14ac:dyDescent="0.3">
      <c r="B9" s="86"/>
      <c r="C9" s="65"/>
      <c r="D9" s="65"/>
      <c r="E9" s="65"/>
      <c r="F9" s="65"/>
      <c r="G9" s="65"/>
      <c r="H9" s="65"/>
      <c r="I9" s="65"/>
      <c r="J9" s="65"/>
      <c r="K9" s="65"/>
      <c r="L9" s="87"/>
    </row>
    <row r="10" spans="2:12" ht="15.75" thickBot="1" x14ac:dyDescent="0.3">
      <c r="B10" s="88"/>
      <c r="C10" s="66"/>
      <c r="D10" s="118" t="s">
        <v>116</v>
      </c>
      <c r="E10" s="119"/>
      <c r="F10" s="120"/>
      <c r="G10" s="114" t="s">
        <v>117</v>
      </c>
      <c r="H10" s="115"/>
      <c r="I10" s="116"/>
      <c r="J10" s="114" t="s">
        <v>118</v>
      </c>
      <c r="K10" s="116"/>
      <c r="L10" s="87"/>
    </row>
    <row r="11" spans="2:12" ht="15.75" thickBot="1" x14ac:dyDescent="0.3">
      <c r="B11" s="88"/>
      <c r="C11" s="66"/>
      <c r="D11" s="121" t="s">
        <v>100</v>
      </c>
      <c r="E11" s="115" t="s">
        <v>119</v>
      </c>
      <c r="F11" s="115"/>
      <c r="G11" s="121" t="s">
        <v>100</v>
      </c>
      <c r="H11" s="123" t="s">
        <v>101</v>
      </c>
      <c r="I11" s="124"/>
      <c r="J11" s="121" t="s">
        <v>100</v>
      </c>
      <c r="K11" s="121" t="s">
        <v>120</v>
      </c>
      <c r="L11" s="87"/>
    </row>
    <row r="12" spans="2:12" ht="15.75" thickBot="1" x14ac:dyDescent="0.3">
      <c r="B12" s="89" t="s">
        <v>103</v>
      </c>
      <c r="C12" s="90" t="s">
        <v>104</v>
      </c>
      <c r="D12" s="122"/>
      <c r="E12" s="91" t="s">
        <v>108</v>
      </c>
      <c r="F12" s="91" t="s">
        <v>121</v>
      </c>
      <c r="G12" s="122"/>
      <c r="H12" s="91" t="s">
        <v>108</v>
      </c>
      <c r="I12" s="91" t="s">
        <v>121</v>
      </c>
      <c r="J12" s="122"/>
      <c r="K12" s="122"/>
      <c r="L12" s="87"/>
    </row>
    <row r="13" spans="2:12" x14ac:dyDescent="0.25">
      <c r="B13" s="92">
        <v>44562</v>
      </c>
      <c r="C13" s="67" t="s">
        <v>105</v>
      </c>
      <c r="D13" s="93">
        <v>100</v>
      </c>
      <c r="E13" s="94">
        <v>20</v>
      </c>
      <c r="F13" s="94">
        <f>D13*E13</f>
        <v>2000</v>
      </c>
      <c r="G13" s="93"/>
      <c r="H13" s="94"/>
      <c r="I13" s="94"/>
      <c r="J13" s="93">
        <f>D13-H13</f>
        <v>100</v>
      </c>
      <c r="K13" s="95">
        <f>F13</f>
        <v>2000</v>
      </c>
      <c r="L13" s="87"/>
    </row>
    <row r="14" spans="2:12" x14ac:dyDescent="0.25">
      <c r="B14" s="92">
        <v>44565</v>
      </c>
      <c r="C14" s="67" t="s">
        <v>105</v>
      </c>
      <c r="D14" s="67">
        <v>100</v>
      </c>
      <c r="E14" s="68">
        <v>22</v>
      </c>
      <c r="F14" s="68">
        <f>D14*E14</f>
        <v>2200</v>
      </c>
      <c r="G14" s="67"/>
      <c r="H14" s="68"/>
      <c r="I14" s="68"/>
      <c r="J14" s="67">
        <f>J13+D14</f>
        <v>200</v>
      </c>
      <c r="K14" s="39">
        <f>K13+F14</f>
        <v>4200</v>
      </c>
      <c r="L14" s="87"/>
    </row>
    <row r="15" spans="2:12" x14ac:dyDescent="0.25">
      <c r="B15" s="92">
        <v>44567</v>
      </c>
      <c r="C15" s="67" t="s">
        <v>105</v>
      </c>
      <c r="D15" s="67">
        <v>100</v>
      </c>
      <c r="E15" s="68">
        <v>23</v>
      </c>
      <c r="F15" s="68">
        <f>D15*E15</f>
        <v>2300</v>
      </c>
      <c r="G15" s="67"/>
      <c r="H15" s="68"/>
      <c r="I15" s="68"/>
      <c r="J15" s="67">
        <f t="shared" ref="J15" si="0">J14+D15</f>
        <v>300</v>
      </c>
      <c r="K15" s="39">
        <f>K14+F15</f>
        <v>6500</v>
      </c>
      <c r="L15" s="87"/>
    </row>
    <row r="16" spans="2:12" ht="15.75" thickBot="1" x14ac:dyDescent="0.3">
      <c r="B16" s="92">
        <v>44573</v>
      </c>
      <c r="C16" s="67" t="s">
        <v>106</v>
      </c>
      <c r="D16" s="67"/>
      <c r="E16" s="68"/>
      <c r="F16" s="68"/>
      <c r="G16" s="70">
        <v>50</v>
      </c>
      <c r="H16" s="79">
        <f>E13</f>
        <v>20</v>
      </c>
      <c r="I16" s="96">
        <f>G16*H16</f>
        <v>1000</v>
      </c>
      <c r="J16" s="67">
        <f>J15-G16</f>
        <v>250</v>
      </c>
      <c r="K16" s="39">
        <f>K15-I16</f>
        <v>5500</v>
      </c>
      <c r="L16" s="87"/>
    </row>
    <row r="17" spans="2:12" ht="15.75" thickBot="1" x14ac:dyDescent="0.3">
      <c r="B17" s="92">
        <v>44579</v>
      </c>
      <c r="C17" s="67" t="s">
        <v>106</v>
      </c>
      <c r="D17" s="67"/>
      <c r="E17" s="68"/>
      <c r="F17" s="71"/>
      <c r="G17" s="75">
        <v>50</v>
      </c>
      <c r="H17" s="97">
        <f>E13</f>
        <v>20</v>
      </c>
      <c r="I17" s="98">
        <v>1000</v>
      </c>
      <c r="J17" s="67">
        <f>J16-G17</f>
        <v>200</v>
      </c>
      <c r="K17" s="99">
        <f>K16-I17</f>
        <v>4500</v>
      </c>
      <c r="L17" s="87"/>
    </row>
    <row r="18" spans="2:12" ht="15.75" thickBot="1" x14ac:dyDescent="0.3">
      <c r="B18" s="92">
        <v>44579</v>
      </c>
      <c r="C18" s="67" t="s">
        <v>106</v>
      </c>
      <c r="D18" s="67"/>
      <c r="E18" s="68"/>
      <c r="F18" s="71"/>
      <c r="G18" s="75">
        <v>70</v>
      </c>
      <c r="H18" s="97">
        <f>E14</f>
        <v>22</v>
      </c>
      <c r="I18" s="97"/>
      <c r="J18" s="81">
        <f>J17-G18</f>
        <v>130</v>
      </c>
      <c r="K18" s="100"/>
      <c r="L18" s="87"/>
    </row>
    <row r="19" spans="2:12" ht="15.75" thickBot="1" x14ac:dyDescent="0.3">
      <c r="B19" s="92">
        <v>44581</v>
      </c>
      <c r="C19" s="67" t="s">
        <v>105</v>
      </c>
      <c r="D19" s="67">
        <v>225</v>
      </c>
      <c r="E19" s="68">
        <v>21</v>
      </c>
      <c r="F19" s="68">
        <f t="shared" ref="F19" si="1">D19*E19</f>
        <v>4725</v>
      </c>
      <c r="G19" s="78"/>
      <c r="H19" s="101"/>
      <c r="I19" s="101"/>
      <c r="J19" s="67">
        <f>J18+D19</f>
        <v>355</v>
      </c>
      <c r="K19" s="95">
        <v>7685</v>
      </c>
      <c r="L19" s="87"/>
    </row>
    <row r="20" spans="2:12" ht="15.75" thickBot="1" x14ac:dyDescent="0.3">
      <c r="B20" s="92">
        <v>44590</v>
      </c>
      <c r="C20" s="67" t="s">
        <v>106</v>
      </c>
      <c r="D20" s="67"/>
      <c r="E20" s="67"/>
      <c r="F20" s="71"/>
      <c r="G20" s="75">
        <v>30</v>
      </c>
      <c r="H20" s="97">
        <f>E14</f>
        <v>22</v>
      </c>
      <c r="I20" s="97"/>
      <c r="J20" s="102">
        <f>J19-G20</f>
        <v>325</v>
      </c>
      <c r="K20" s="99">
        <v>7025</v>
      </c>
      <c r="L20" s="87"/>
    </row>
    <row r="21" spans="2:12" ht="15.75" thickBot="1" x14ac:dyDescent="0.3">
      <c r="B21" s="92">
        <v>44590</v>
      </c>
      <c r="C21" s="67" t="s">
        <v>106</v>
      </c>
      <c r="D21" s="67"/>
      <c r="E21" s="67"/>
      <c r="F21" s="71"/>
      <c r="G21" s="75">
        <v>80</v>
      </c>
      <c r="H21" s="97">
        <f>E15</f>
        <v>23</v>
      </c>
      <c r="I21" s="97"/>
      <c r="J21" s="81">
        <f>J20-G21</f>
        <v>245</v>
      </c>
      <c r="K21" s="100"/>
      <c r="L21" s="87"/>
    </row>
    <row r="22" spans="2:12" x14ac:dyDescent="0.25">
      <c r="B22" s="86"/>
      <c r="C22" s="65"/>
      <c r="D22" s="65"/>
      <c r="E22" s="65"/>
      <c r="F22" s="65"/>
      <c r="G22" s="65"/>
      <c r="H22" s="65"/>
      <c r="I22" s="65"/>
      <c r="J22" s="65"/>
      <c r="K22" s="65"/>
      <c r="L22" s="87"/>
    </row>
    <row r="23" spans="2:12" x14ac:dyDescent="0.25">
      <c r="B23" s="86" t="s">
        <v>122</v>
      </c>
      <c r="C23" s="65"/>
      <c r="D23" s="65"/>
      <c r="E23" s="65"/>
      <c r="F23" s="65"/>
      <c r="G23" s="65"/>
      <c r="H23" s="65"/>
      <c r="I23" s="65"/>
      <c r="J23" s="65"/>
      <c r="K23" s="65"/>
      <c r="L23" s="87"/>
    </row>
    <row r="24" spans="2:12" x14ac:dyDescent="0.25">
      <c r="B24" s="86"/>
      <c r="C24" s="65" t="s">
        <v>123</v>
      </c>
      <c r="D24" s="65"/>
      <c r="E24" s="65"/>
      <c r="F24" s="65"/>
      <c r="G24" s="65"/>
      <c r="H24" s="65"/>
      <c r="I24" s="65"/>
      <c r="J24" s="65"/>
      <c r="K24" s="65"/>
      <c r="L24" s="87"/>
    </row>
    <row r="25" spans="2:12" x14ac:dyDescent="0.25">
      <c r="B25" s="86"/>
      <c r="C25" s="65"/>
      <c r="D25" s="65"/>
      <c r="E25" s="65"/>
      <c r="F25" s="65"/>
      <c r="G25" s="65"/>
      <c r="H25" s="65"/>
      <c r="I25" s="65"/>
      <c r="J25" s="65"/>
      <c r="K25" s="65"/>
      <c r="L25" s="87"/>
    </row>
    <row r="26" spans="2:12" ht="15.75" thickBot="1" x14ac:dyDescent="0.3">
      <c r="B26" s="103"/>
      <c r="C26" s="104"/>
      <c r="D26" s="104"/>
      <c r="E26" s="104"/>
      <c r="F26" s="104"/>
      <c r="G26" s="104"/>
      <c r="H26" s="104"/>
      <c r="I26" s="104"/>
      <c r="J26" s="104"/>
      <c r="K26" s="104"/>
      <c r="L26" s="105"/>
    </row>
  </sheetData>
  <mergeCells count="10">
    <mergeCell ref="E4:G4"/>
    <mergeCell ref="D10:F10"/>
    <mergeCell ref="G10:I10"/>
    <mergeCell ref="J10:K10"/>
    <mergeCell ref="D11:D12"/>
    <mergeCell ref="E11:F11"/>
    <mergeCell ref="G11:G12"/>
    <mergeCell ref="H11:I11"/>
    <mergeCell ref="J11:J12"/>
    <mergeCell ref="K11:K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92"/>
  <sheetViews>
    <sheetView showGridLines="0" zoomScaleNormal="100" workbookViewId="0">
      <selection activeCell="I78" sqref="I78"/>
    </sheetView>
  </sheetViews>
  <sheetFormatPr baseColWidth="10" defaultRowHeight="15" x14ac:dyDescent="0.25"/>
  <cols>
    <col min="3" max="3" width="19.42578125" customWidth="1"/>
    <col min="6" max="6" width="16.140625" bestFit="1" customWidth="1"/>
    <col min="7" max="7" width="32" customWidth="1"/>
    <col min="8" max="8" width="13.140625" bestFit="1" customWidth="1"/>
  </cols>
  <sheetData>
    <row r="2" spans="1:9" x14ac:dyDescent="0.25">
      <c r="A2" s="65"/>
      <c r="B2" s="65"/>
      <c r="C2" s="65"/>
      <c r="D2" s="65"/>
      <c r="E2" s="65"/>
      <c r="F2" s="65"/>
      <c r="G2" s="65"/>
      <c r="H2" s="65"/>
      <c r="I2" s="65"/>
    </row>
    <row r="3" spans="1:9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9" x14ac:dyDescent="0.25">
      <c r="A4" s="36"/>
      <c r="B4" s="36"/>
      <c r="C4" s="36"/>
      <c r="D4" s="36"/>
      <c r="E4" s="36"/>
      <c r="F4" s="125" t="s">
        <v>31</v>
      </c>
      <c r="G4" s="125"/>
      <c r="H4" s="125"/>
      <c r="I4" s="36"/>
    </row>
    <row r="5" spans="1:9" x14ac:dyDescent="0.25">
      <c r="A5" s="36"/>
      <c r="B5" s="36"/>
      <c r="C5" s="36"/>
      <c r="D5" s="36"/>
      <c r="E5" s="36"/>
      <c r="F5" s="36"/>
      <c r="G5" s="36"/>
      <c r="H5" s="36"/>
      <c r="I5" s="36"/>
    </row>
    <row r="6" spans="1:9" x14ac:dyDescent="0.25">
      <c r="A6" s="36"/>
      <c r="B6" s="36"/>
      <c r="C6" s="36"/>
      <c r="D6" s="36"/>
      <c r="E6" s="36"/>
      <c r="F6" s="37" t="s">
        <v>32</v>
      </c>
      <c r="G6" s="37" t="s">
        <v>33</v>
      </c>
      <c r="H6" s="37" t="s">
        <v>34</v>
      </c>
      <c r="I6" s="36"/>
    </row>
    <row r="7" spans="1:9" x14ac:dyDescent="0.25">
      <c r="A7" s="36"/>
      <c r="B7" s="37" t="s">
        <v>35</v>
      </c>
      <c r="C7" s="37" t="s">
        <v>33</v>
      </c>
      <c r="D7" s="36"/>
      <c r="E7" s="36"/>
      <c r="F7" s="36"/>
      <c r="G7" s="36"/>
      <c r="H7" s="36"/>
      <c r="I7" s="36"/>
    </row>
    <row r="8" spans="1:9" x14ac:dyDescent="0.25">
      <c r="A8" s="36"/>
      <c r="B8" s="46" t="s">
        <v>36</v>
      </c>
      <c r="C8" s="38" t="s">
        <v>37</v>
      </c>
      <c r="D8" s="36"/>
      <c r="E8" s="36"/>
      <c r="F8" s="38" t="s">
        <v>124</v>
      </c>
      <c r="G8" s="38" t="s">
        <v>65</v>
      </c>
      <c r="H8" s="39">
        <v>30000</v>
      </c>
      <c r="I8" s="36"/>
    </row>
    <row r="9" spans="1:9" x14ac:dyDescent="0.25">
      <c r="A9" s="36"/>
      <c r="B9" s="36"/>
      <c r="C9" s="36"/>
      <c r="D9" s="36"/>
      <c r="E9" s="36"/>
      <c r="F9" s="38" t="s">
        <v>125</v>
      </c>
      <c r="G9" s="38" t="s">
        <v>126</v>
      </c>
      <c r="H9" s="39">
        <v>22000</v>
      </c>
      <c r="I9" s="36"/>
    </row>
    <row r="10" spans="1:9" x14ac:dyDescent="0.25">
      <c r="A10" s="36"/>
      <c r="B10" s="36"/>
      <c r="C10" s="36"/>
      <c r="D10" s="36"/>
      <c r="E10" s="36"/>
      <c r="F10" s="38" t="s">
        <v>127</v>
      </c>
      <c r="G10" s="38" t="s">
        <v>49</v>
      </c>
      <c r="H10" s="39">
        <v>10000</v>
      </c>
      <c r="I10" s="36"/>
    </row>
    <row r="11" spans="1:9" x14ac:dyDescent="0.25">
      <c r="A11" s="36"/>
      <c r="B11" s="36"/>
      <c r="C11" s="36"/>
      <c r="D11" s="36"/>
      <c r="E11" s="36"/>
      <c r="F11" s="38" t="s">
        <v>128</v>
      </c>
      <c r="G11" s="38" t="s">
        <v>50</v>
      </c>
      <c r="H11" s="39">
        <v>11000</v>
      </c>
      <c r="I11" s="36"/>
    </row>
    <row r="12" spans="1:9" x14ac:dyDescent="0.25">
      <c r="A12" s="36"/>
      <c r="B12" s="36"/>
      <c r="C12" s="36"/>
      <c r="D12" s="36"/>
      <c r="E12" s="36"/>
      <c r="F12" s="38" t="s">
        <v>129</v>
      </c>
      <c r="G12" s="38" t="s">
        <v>51</v>
      </c>
      <c r="H12" s="39">
        <v>10000</v>
      </c>
      <c r="I12" s="36"/>
    </row>
    <row r="13" spans="1:9" x14ac:dyDescent="0.25">
      <c r="A13" s="36"/>
      <c r="B13" s="36"/>
      <c r="C13" s="36"/>
      <c r="D13" s="36"/>
      <c r="E13" s="36"/>
      <c r="F13" s="36"/>
      <c r="G13" s="40" t="s">
        <v>42</v>
      </c>
      <c r="H13" s="41">
        <f>SUM(H8:H12)</f>
        <v>83000</v>
      </c>
      <c r="I13" s="36"/>
    </row>
    <row r="14" spans="1:9" x14ac:dyDescent="0.25">
      <c r="A14" s="36"/>
      <c r="B14" s="36"/>
      <c r="C14" s="36"/>
      <c r="D14" s="36"/>
      <c r="E14" s="36"/>
      <c r="F14" s="36"/>
      <c r="G14" s="36"/>
      <c r="H14" s="36"/>
      <c r="I14" s="36"/>
    </row>
    <row r="16" spans="1:9" x14ac:dyDescent="0.25">
      <c r="A16" s="36"/>
      <c r="B16" s="36" t="s">
        <v>53</v>
      </c>
      <c r="C16" s="36"/>
      <c r="D16" s="36"/>
      <c r="E16" s="36"/>
      <c r="F16" s="125" t="s">
        <v>31</v>
      </c>
      <c r="G16" s="125"/>
      <c r="H16" s="125"/>
      <c r="I16" s="36"/>
    </row>
    <row r="17" spans="1:9" x14ac:dyDescent="0.25">
      <c r="A17" s="36"/>
      <c r="B17" s="36" t="s">
        <v>54</v>
      </c>
      <c r="C17" s="36"/>
      <c r="D17" s="36"/>
      <c r="E17" s="36"/>
      <c r="F17" s="36"/>
      <c r="G17" s="36"/>
      <c r="H17" s="36"/>
      <c r="I17" s="36"/>
    </row>
    <row r="18" spans="1:9" x14ac:dyDescent="0.25">
      <c r="A18" s="36"/>
      <c r="C18" s="36"/>
      <c r="D18" s="36"/>
      <c r="E18" s="36"/>
      <c r="F18" s="37" t="s">
        <v>32</v>
      </c>
      <c r="G18" s="37" t="s">
        <v>33</v>
      </c>
      <c r="H18" s="37" t="s">
        <v>34</v>
      </c>
      <c r="I18" s="36"/>
    </row>
    <row r="19" spans="1:9" x14ac:dyDescent="0.25">
      <c r="A19" s="36"/>
      <c r="B19" s="37" t="s">
        <v>35</v>
      </c>
      <c r="C19" s="37" t="s">
        <v>33</v>
      </c>
      <c r="D19" s="36"/>
      <c r="E19" s="36"/>
      <c r="F19" s="36"/>
      <c r="G19" s="36"/>
      <c r="H19" s="36"/>
      <c r="I19" s="36"/>
    </row>
    <row r="20" spans="1:9" x14ac:dyDescent="0.25">
      <c r="A20" s="36"/>
      <c r="B20" s="38" t="s">
        <v>43</v>
      </c>
      <c r="C20" s="44" t="s">
        <v>52</v>
      </c>
      <c r="D20" s="36"/>
      <c r="E20" s="36"/>
      <c r="F20" s="38" t="s">
        <v>44</v>
      </c>
      <c r="G20" s="38" t="s">
        <v>55</v>
      </c>
      <c r="H20" s="39">
        <v>25000</v>
      </c>
      <c r="I20" s="36"/>
    </row>
    <row r="21" spans="1:9" x14ac:dyDescent="0.25">
      <c r="A21" s="36"/>
      <c r="B21" s="36"/>
      <c r="C21" s="36"/>
      <c r="D21" s="36"/>
      <c r="E21" s="36"/>
      <c r="F21" s="38" t="s">
        <v>45</v>
      </c>
      <c r="G21" s="38" t="s">
        <v>56</v>
      </c>
      <c r="H21" s="39">
        <v>22000</v>
      </c>
      <c r="I21" s="36"/>
    </row>
    <row r="22" spans="1:9" x14ac:dyDescent="0.25">
      <c r="A22" s="36"/>
      <c r="B22" s="36"/>
      <c r="C22" s="36"/>
      <c r="D22" s="36"/>
      <c r="E22" s="36"/>
      <c r="F22" s="38" t="s">
        <v>46</v>
      </c>
      <c r="G22" s="38" t="s">
        <v>49</v>
      </c>
      <c r="H22" s="39">
        <v>10000</v>
      </c>
      <c r="I22" s="36"/>
    </row>
    <row r="23" spans="1:9" x14ac:dyDescent="0.25">
      <c r="A23" s="36"/>
      <c r="B23" s="36"/>
      <c r="C23" s="36"/>
      <c r="D23" s="36"/>
      <c r="E23" s="36"/>
      <c r="F23" s="38" t="s">
        <v>47</v>
      </c>
      <c r="G23" s="38" t="s">
        <v>50</v>
      </c>
      <c r="H23" s="39">
        <v>10000</v>
      </c>
      <c r="I23" s="36"/>
    </row>
    <row r="24" spans="1:9" x14ac:dyDescent="0.25">
      <c r="A24" s="36"/>
      <c r="B24" s="36"/>
      <c r="C24" s="36"/>
      <c r="D24" s="36"/>
      <c r="E24" s="36"/>
      <c r="F24" s="38" t="s">
        <v>48</v>
      </c>
      <c r="G24" s="38" t="s">
        <v>51</v>
      </c>
      <c r="H24" s="39">
        <v>10000</v>
      </c>
      <c r="I24" s="36"/>
    </row>
    <row r="25" spans="1:9" x14ac:dyDescent="0.25">
      <c r="A25" s="36"/>
      <c r="B25" s="36"/>
      <c r="C25" s="36"/>
      <c r="D25" s="36"/>
      <c r="E25" s="36"/>
      <c r="F25" s="36"/>
      <c r="G25" s="40" t="s">
        <v>42</v>
      </c>
      <c r="H25" s="41">
        <f>SUM(H20:H24)</f>
        <v>77000</v>
      </c>
      <c r="I25" s="36"/>
    </row>
    <row r="26" spans="1:9" x14ac:dyDescent="0.25">
      <c r="A26" s="36"/>
      <c r="B26" s="36"/>
      <c r="C26" s="36"/>
      <c r="D26" s="36"/>
      <c r="E26" s="36"/>
      <c r="F26" s="36"/>
      <c r="G26" s="36"/>
      <c r="H26" s="36"/>
      <c r="I26" s="36"/>
    </row>
    <row r="29" spans="1:9" x14ac:dyDescent="0.25">
      <c r="A29" s="36"/>
      <c r="B29" s="36"/>
      <c r="C29" s="36"/>
      <c r="D29" s="36"/>
      <c r="E29" s="36"/>
      <c r="F29" s="36"/>
      <c r="G29" s="36"/>
      <c r="H29" s="36"/>
      <c r="I29" s="36"/>
    </row>
    <row r="30" spans="1:9" x14ac:dyDescent="0.25">
      <c r="A30" s="36"/>
      <c r="B30" s="36"/>
      <c r="C30" s="36"/>
      <c r="D30" s="36"/>
      <c r="E30" s="36"/>
      <c r="F30" s="125" t="s">
        <v>31</v>
      </c>
      <c r="G30" s="125"/>
      <c r="H30" s="125"/>
      <c r="I30" s="36"/>
    </row>
    <row r="31" spans="1:9" x14ac:dyDescent="0.25">
      <c r="A31" s="36"/>
      <c r="B31" s="36"/>
      <c r="C31" s="36"/>
      <c r="D31" s="36"/>
      <c r="E31" s="36"/>
      <c r="F31" s="36"/>
      <c r="G31" s="36"/>
      <c r="H31" s="36"/>
      <c r="I31" s="36"/>
    </row>
    <row r="32" spans="1:9" x14ac:dyDescent="0.25">
      <c r="A32" s="36"/>
      <c r="C32" s="36"/>
      <c r="D32" s="36"/>
      <c r="E32" s="36"/>
      <c r="F32" s="37" t="s">
        <v>32</v>
      </c>
      <c r="G32" s="37" t="s">
        <v>33</v>
      </c>
      <c r="H32" s="37" t="s">
        <v>34</v>
      </c>
      <c r="I32" s="36"/>
    </row>
    <row r="33" spans="1:9" x14ac:dyDescent="0.25">
      <c r="A33" s="36"/>
      <c r="B33" s="37" t="s">
        <v>35</v>
      </c>
      <c r="C33" s="37" t="s">
        <v>33</v>
      </c>
      <c r="D33" s="36"/>
      <c r="E33" s="36"/>
      <c r="F33" s="36"/>
      <c r="G33" s="36"/>
      <c r="H33" s="36"/>
      <c r="I33" s="36"/>
    </row>
    <row r="34" spans="1:9" x14ac:dyDescent="0.25">
      <c r="A34" s="36"/>
      <c r="B34" s="38" t="s">
        <v>70</v>
      </c>
      <c r="C34" s="44" t="s">
        <v>69</v>
      </c>
      <c r="D34" s="36"/>
      <c r="E34" s="36"/>
      <c r="F34" s="38" t="s">
        <v>44</v>
      </c>
      <c r="G34" s="38" t="s">
        <v>66</v>
      </c>
      <c r="H34" s="39">
        <v>50000</v>
      </c>
      <c r="I34" s="36"/>
    </row>
    <row r="35" spans="1:9" x14ac:dyDescent="0.25">
      <c r="A35" s="36"/>
      <c r="B35" s="36"/>
      <c r="C35" s="36"/>
      <c r="D35" s="36"/>
      <c r="E35" s="36"/>
      <c r="F35" s="38" t="s">
        <v>45</v>
      </c>
      <c r="G35" s="38" t="s">
        <v>68</v>
      </c>
      <c r="H35" s="39">
        <v>60000</v>
      </c>
      <c r="I35" s="36"/>
    </row>
    <row r="36" spans="1:9" x14ac:dyDescent="0.25">
      <c r="A36" s="36"/>
      <c r="B36" s="36"/>
      <c r="C36" s="36"/>
      <c r="D36" s="36"/>
      <c r="E36" s="36"/>
      <c r="F36" s="38" t="s">
        <v>46</v>
      </c>
      <c r="G36" s="38" t="s">
        <v>67</v>
      </c>
      <c r="H36" s="39">
        <v>40000</v>
      </c>
      <c r="I36" s="36"/>
    </row>
    <row r="37" spans="1:9" x14ac:dyDescent="0.25">
      <c r="A37" s="36"/>
      <c r="B37" s="36"/>
      <c r="C37" s="36"/>
      <c r="D37" s="36"/>
      <c r="E37" s="36"/>
      <c r="F37" s="36"/>
      <c r="G37" s="40" t="s">
        <v>42</v>
      </c>
      <c r="H37" s="41">
        <f>SUM(H34:H36)</f>
        <v>150000</v>
      </c>
      <c r="I37" s="36"/>
    </row>
    <row r="39" spans="1:9" x14ac:dyDescent="0.25">
      <c r="A39" s="36"/>
      <c r="B39" s="36"/>
      <c r="C39" s="36"/>
      <c r="D39" s="36"/>
      <c r="E39" s="36"/>
      <c r="F39" s="36"/>
      <c r="G39" s="36"/>
      <c r="H39" s="36"/>
      <c r="I39" s="36"/>
    </row>
    <row r="40" spans="1:9" x14ac:dyDescent="0.25">
      <c r="A40" s="36"/>
      <c r="B40" s="36"/>
      <c r="C40" s="36"/>
      <c r="D40" s="36"/>
      <c r="E40" s="36"/>
      <c r="F40" s="125" t="s">
        <v>31</v>
      </c>
      <c r="G40" s="125"/>
      <c r="H40" s="125"/>
      <c r="I40" s="36"/>
    </row>
    <row r="41" spans="1:9" x14ac:dyDescent="0.25">
      <c r="A41" s="36"/>
      <c r="B41" s="36"/>
      <c r="C41" s="36"/>
      <c r="D41" s="36"/>
      <c r="E41" s="36"/>
      <c r="F41" s="36"/>
      <c r="G41" s="36"/>
      <c r="H41" s="36"/>
      <c r="I41" s="36"/>
    </row>
    <row r="42" spans="1:9" x14ac:dyDescent="0.25">
      <c r="A42" s="36"/>
      <c r="C42" s="36"/>
      <c r="D42" s="36"/>
      <c r="E42" s="36"/>
      <c r="F42" s="37" t="s">
        <v>32</v>
      </c>
      <c r="G42" s="37" t="s">
        <v>33</v>
      </c>
      <c r="H42" s="37" t="s">
        <v>34</v>
      </c>
      <c r="I42" s="36"/>
    </row>
    <row r="43" spans="1:9" x14ac:dyDescent="0.25">
      <c r="A43" s="36"/>
      <c r="B43" s="37" t="s">
        <v>35</v>
      </c>
      <c r="C43" s="37" t="s">
        <v>33</v>
      </c>
      <c r="D43" s="36"/>
      <c r="E43" s="36"/>
      <c r="F43" s="36"/>
      <c r="G43" s="36"/>
      <c r="H43" s="36"/>
      <c r="I43" s="36"/>
    </row>
    <row r="44" spans="1:9" x14ac:dyDescent="0.25">
      <c r="A44" s="36"/>
      <c r="B44" s="38" t="s">
        <v>70</v>
      </c>
      <c r="C44" s="44" t="s">
        <v>69</v>
      </c>
      <c r="D44" s="36"/>
      <c r="E44" s="36"/>
      <c r="F44" s="38" t="s">
        <v>44</v>
      </c>
      <c r="G44" s="38" t="s">
        <v>49</v>
      </c>
      <c r="H44" s="39">
        <v>200000</v>
      </c>
      <c r="I44" s="36"/>
    </row>
    <row r="45" spans="1:9" x14ac:dyDescent="0.25">
      <c r="A45" s="36"/>
      <c r="B45" s="36"/>
      <c r="C45" s="36"/>
      <c r="D45" s="36"/>
      <c r="E45" s="36"/>
      <c r="F45" s="38" t="s">
        <v>45</v>
      </c>
      <c r="G45" s="38" t="s">
        <v>50</v>
      </c>
      <c r="H45" s="39">
        <v>300000</v>
      </c>
      <c r="I45" s="36"/>
    </row>
    <row r="46" spans="1:9" x14ac:dyDescent="0.25">
      <c r="A46" s="36"/>
      <c r="B46" s="36"/>
      <c r="C46" s="36"/>
      <c r="D46" s="36"/>
      <c r="E46" s="36"/>
      <c r="F46" s="38" t="s">
        <v>46</v>
      </c>
      <c r="G46" s="38" t="s">
        <v>51</v>
      </c>
      <c r="H46" s="39">
        <v>400000</v>
      </c>
      <c r="I46" s="36"/>
    </row>
    <row r="47" spans="1:9" x14ac:dyDescent="0.25">
      <c r="A47" s="36"/>
      <c r="B47" s="36"/>
      <c r="C47" s="36"/>
      <c r="D47" s="36"/>
      <c r="E47" s="36"/>
      <c r="F47" s="36"/>
      <c r="G47" s="40" t="s">
        <v>42</v>
      </c>
      <c r="H47" s="41">
        <f>SUM(H44:H46)</f>
        <v>900000</v>
      </c>
      <c r="I47" s="36"/>
    </row>
    <row r="51" spans="1:9" x14ac:dyDescent="0.25">
      <c r="A51" s="36"/>
      <c r="B51" s="36"/>
      <c r="C51" s="36"/>
      <c r="D51" s="36"/>
      <c r="E51" s="36"/>
      <c r="F51" s="36"/>
      <c r="G51" s="36"/>
      <c r="H51" s="36"/>
      <c r="I51" s="36"/>
    </row>
    <row r="52" spans="1:9" x14ac:dyDescent="0.25">
      <c r="A52" s="36"/>
      <c r="B52" s="36"/>
      <c r="C52" s="36"/>
      <c r="D52" s="36"/>
      <c r="E52" s="36"/>
      <c r="F52" s="125" t="s">
        <v>31</v>
      </c>
      <c r="G52" s="125"/>
      <c r="H52" s="125"/>
      <c r="I52" s="36"/>
    </row>
    <row r="53" spans="1:9" x14ac:dyDescent="0.25">
      <c r="A53" s="36"/>
      <c r="B53" s="36"/>
      <c r="C53" s="36"/>
      <c r="D53" s="36"/>
      <c r="E53" s="36"/>
      <c r="F53" s="36"/>
      <c r="G53" s="36"/>
      <c r="H53" s="36"/>
      <c r="I53" s="36"/>
    </row>
    <row r="54" spans="1:9" x14ac:dyDescent="0.25">
      <c r="A54" s="36"/>
      <c r="C54" s="36"/>
      <c r="D54" s="36"/>
      <c r="E54" s="36"/>
      <c r="F54" s="37" t="s">
        <v>32</v>
      </c>
      <c r="G54" s="37" t="s">
        <v>33</v>
      </c>
      <c r="H54" s="37" t="s">
        <v>34</v>
      </c>
      <c r="I54" s="36"/>
    </row>
    <row r="55" spans="1:9" x14ac:dyDescent="0.25">
      <c r="A55" s="36"/>
      <c r="B55" s="37" t="s">
        <v>35</v>
      </c>
      <c r="C55" s="37" t="s">
        <v>33</v>
      </c>
      <c r="D55" s="36"/>
      <c r="E55" s="36"/>
      <c r="F55" s="36"/>
      <c r="G55" s="36"/>
      <c r="H55" s="36"/>
      <c r="I55" s="36"/>
    </row>
    <row r="56" spans="1:9" x14ac:dyDescent="0.25">
      <c r="A56" s="36"/>
      <c r="B56" s="38" t="s">
        <v>70</v>
      </c>
      <c r="C56" s="44" t="s">
        <v>69</v>
      </c>
      <c r="D56" s="36"/>
      <c r="E56" s="36"/>
      <c r="F56" s="38" t="s">
        <v>44</v>
      </c>
      <c r="G56" s="38" t="s">
        <v>71</v>
      </c>
      <c r="H56" s="39">
        <v>50000</v>
      </c>
      <c r="I56" s="36"/>
    </row>
    <row r="57" spans="1:9" x14ac:dyDescent="0.25">
      <c r="A57" s="36"/>
      <c r="B57" s="36"/>
      <c r="C57" s="36"/>
      <c r="D57" s="36"/>
      <c r="E57" s="36"/>
      <c r="F57" s="38" t="s">
        <v>45</v>
      </c>
      <c r="G57" s="38" t="s">
        <v>72</v>
      </c>
      <c r="H57" s="39">
        <v>55000</v>
      </c>
      <c r="I57" s="36"/>
    </row>
    <row r="58" spans="1:9" x14ac:dyDescent="0.25">
      <c r="A58" s="36"/>
      <c r="B58" s="36"/>
      <c r="C58" s="36"/>
      <c r="D58" s="36"/>
      <c r="E58" s="36"/>
      <c r="F58" s="38" t="s">
        <v>46</v>
      </c>
      <c r="G58" s="38" t="s">
        <v>73</v>
      </c>
      <c r="H58" s="39">
        <v>95000</v>
      </c>
      <c r="I58" s="36"/>
    </row>
    <row r="59" spans="1:9" x14ac:dyDescent="0.25">
      <c r="A59" s="36"/>
      <c r="B59" s="36"/>
      <c r="C59" s="36"/>
      <c r="D59" s="36"/>
      <c r="E59" s="36"/>
      <c r="F59" s="36"/>
      <c r="G59" s="40" t="s">
        <v>42</v>
      </c>
      <c r="H59" s="41">
        <f>SUM(H56:H58)</f>
        <v>200000</v>
      </c>
      <c r="I59" s="36"/>
    </row>
    <row r="60" spans="1:9" x14ac:dyDescent="0.25">
      <c r="A60" s="36"/>
      <c r="B60" s="36"/>
      <c r="C60" s="36"/>
      <c r="D60" s="36"/>
      <c r="E60" s="36"/>
      <c r="F60" s="36"/>
      <c r="G60" s="40"/>
      <c r="H60" s="41"/>
      <c r="I60" s="36"/>
    </row>
    <row r="61" spans="1:9" x14ac:dyDescent="0.25">
      <c r="A61" s="36"/>
      <c r="B61" s="36"/>
      <c r="C61" s="36"/>
      <c r="D61" s="36"/>
      <c r="E61" s="36"/>
      <c r="F61" s="36"/>
      <c r="G61" s="40"/>
      <c r="H61" s="41"/>
      <c r="I61" s="36"/>
    </row>
    <row r="62" spans="1:9" x14ac:dyDescent="0.25">
      <c r="A62" s="36"/>
      <c r="B62" s="36"/>
      <c r="C62" s="36"/>
      <c r="D62" s="36"/>
      <c r="E62" s="36"/>
      <c r="F62" s="125" t="s">
        <v>31</v>
      </c>
      <c r="G62" s="125"/>
      <c r="H62" s="125"/>
      <c r="I62" s="36"/>
    </row>
    <row r="63" spans="1:9" x14ac:dyDescent="0.25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25">
      <c r="A64" s="36"/>
      <c r="B64" s="36"/>
      <c r="C64" s="36"/>
      <c r="D64" s="36"/>
      <c r="E64" s="36"/>
      <c r="F64" s="37" t="s">
        <v>32</v>
      </c>
      <c r="G64" s="37" t="s">
        <v>33</v>
      </c>
      <c r="H64" s="37" t="s">
        <v>34</v>
      </c>
      <c r="I64" s="36"/>
    </row>
    <row r="65" spans="1:9" x14ac:dyDescent="0.25">
      <c r="A65" s="36"/>
      <c r="B65" s="37" t="s">
        <v>35</v>
      </c>
      <c r="C65" s="37" t="s">
        <v>33</v>
      </c>
      <c r="D65" s="36"/>
      <c r="E65" s="36"/>
      <c r="F65" s="36"/>
      <c r="G65" s="36"/>
      <c r="H65" s="36"/>
      <c r="I65" s="36"/>
    </row>
    <row r="66" spans="1:9" x14ac:dyDescent="0.25">
      <c r="A66" s="36"/>
      <c r="B66" s="46" t="s">
        <v>70</v>
      </c>
      <c r="C66" s="44" t="s">
        <v>69</v>
      </c>
      <c r="D66" s="36"/>
      <c r="E66" s="36"/>
      <c r="F66" s="38" t="s">
        <v>38</v>
      </c>
      <c r="G66" s="38" t="s">
        <v>75</v>
      </c>
      <c r="H66" s="9">
        <v>534800</v>
      </c>
    </row>
    <row r="67" spans="1:9" x14ac:dyDescent="0.25">
      <c r="A67" s="36"/>
      <c r="B67" s="36"/>
      <c r="C67" s="36"/>
      <c r="D67" s="36"/>
      <c r="E67" s="36"/>
      <c r="F67" s="38" t="s">
        <v>39</v>
      </c>
      <c r="G67" s="38" t="s">
        <v>76</v>
      </c>
      <c r="H67" s="9">
        <v>279300</v>
      </c>
      <c r="I67" s="36"/>
    </row>
    <row r="68" spans="1:9" x14ac:dyDescent="0.25">
      <c r="A68" s="36"/>
      <c r="B68" s="36"/>
      <c r="C68" s="36"/>
      <c r="D68" s="36"/>
      <c r="E68" s="36"/>
      <c r="F68" s="38" t="s">
        <v>40</v>
      </c>
      <c r="G68" s="38" t="s">
        <v>77</v>
      </c>
      <c r="H68" s="9">
        <v>400000</v>
      </c>
      <c r="I68" s="36"/>
    </row>
    <row r="69" spans="1:9" x14ac:dyDescent="0.25">
      <c r="A69" s="36"/>
      <c r="B69" s="36"/>
      <c r="C69" s="36"/>
      <c r="D69" s="36"/>
      <c r="E69" s="36"/>
      <c r="F69" s="38" t="s">
        <v>41</v>
      </c>
      <c r="G69" s="38" t="s">
        <v>78</v>
      </c>
      <c r="H69" s="39">
        <v>300000</v>
      </c>
      <c r="I69" s="36"/>
    </row>
    <row r="70" spans="1:9" x14ac:dyDescent="0.25">
      <c r="A70" s="36"/>
      <c r="B70" s="36"/>
      <c r="C70" s="36"/>
      <c r="D70" s="36"/>
      <c r="E70" s="36"/>
      <c r="F70" s="36"/>
      <c r="G70" s="40" t="s">
        <v>42</v>
      </c>
      <c r="H70" s="41">
        <f>SUM(H66:H69)</f>
        <v>1514100</v>
      </c>
      <c r="I70" s="36"/>
    </row>
    <row r="71" spans="1:9" x14ac:dyDescent="0.25">
      <c r="A71" s="36"/>
      <c r="B71" s="36"/>
      <c r="C71" s="36"/>
      <c r="D71" s="36"/>
      <c r="E71" s="36"/>
      <c r="F71" s="36"/>
      <c r="G71" s="40"/>
      <c r="H71" s="41"/>
      <c r="I71" s="36"/>
    </row>
    <row r="72" spans="1:9" x14ac:dyDescent="0.25">
      <c r="A72" s="36"/>
      <c r="B72" s="36"/>
      <c r="C72" s="36"/>
      <c r="D72" s="36"/>
      <c r="E72" s="36"/>
      <c r="F72" s="125" t="s">
        <v>31</v>
      </c>
      <c r="G72" s="125"/>
      <c r="H72" s="125"/>
      <c r="I72" s="36"/>
    </row>
    <row r="73" spans="1:9" x14ac:dyDescent="0.25">
      <c r="A73" s="36"/>
      <c r="B73" s="36"/>
      <c r="C73" s="36"/>
      <c r="D73" s="36"/>
      <c r="E73" s="36"/>
      <c r="F73" s="36"/>
      <c r="G73" s="36"/>
      <c r="H73" s="36"/>
      <c r="I73" s="36"/>
    </row>
    <row r="74" spans="1:9" x14ac:dyDescent="0.25">
      <c r="A74" s="36"/>
      <c r="B74" s="36"/>
      <c r="C74" s="36"/>
      <c r="D74" s="36"/>
      <c r="E74" s="36"/>
      <c r="F74" s="48" t="s">
        <v>32</v>
      </c>
      <c r="G74" s="48" t="s">
        <v>33</v>
      </c>
      <c r="H74" s="48" t="s">
        <v>34</v>
      </c>
      <c r="I74" s="36"/>
    </row>
    <row r="75" spans="1:9" x14ac:dyDescent="0.25">
      <c r="A75" s="36"/>
      <c r="B75" s="37" t="s">
        <v>35</v>
      </c>
      <c r="C75" s="37" t="s">
        <v>33</v>
      </c>
      <c r="D75" s="36"/>
      <c r="E75" s="36"/>
      <c r="F75" s="36"/>
      <c r="G75" s="36"/>
      <c r="H75" s="36"/>
      <c r="I75" s="36"/>
    </row>
    <row r="76" spans="1:9" x14ac:dyDescent="0.25">
      <c r="A76" s="36"/>
      <c r="B76" s="46" t="s">
        <v>36</v>
      </c>
      <c r="C76" s="47" t="s">
        <v>83</v>
      </c>
      <c r="D76" s="36"/>
      <c r="E76" s="36"/>
      <c r="F76" s="38" t="s">
        <v>38</v>
      </c>
      <c r="G76" s="47" t="s">
        <v>84</v>
      </c>
      <c r="H76" s="39"/>
      <c r="I76" s="36"/>
    </row>
    <row r="77" spans="1:9" x14ac:dyDescent="0.25">
      <c r="A77" s="36"/>
      <c r="B77" s="36"/>
      <c r="C77" s="36"/>
      <c r="D77" s="36"/>
      <c r="E77" s="36"/>
      <c r="F77" s="38" t="s">
        <v>85</v>
      </c>
      <c r="G77" s="49" t="s">
        <v>86</v>
      </c>
      <c r="H77" s="39"/>
      <c r="I77" s="36"/>
    </row>
    <row r="78" spans="1:9" x14ac:dyDescent="0.25">
      <c r="A78" s="36"/>
      <c r="B78" s="36"/>
      <c r="C78" s="36"/>
      <c r="D78" s="36"/>
      <c r="E78" s="36"/>
      <c r="F78" s="38" t="s">
        <v>87</v>
      </c>
      <c r="G78" s="49" t="s">
        <v>88</v>
      </c>
      <c r="H78" s="39"/>
      <c r="I78" s="36"/>
    </row>
    <row r="79" spans="1:9" x14ac:dyDescent="0.25">
      <c r="A79" s="36"/>
      <c r="B79" s="36"/>
      <c r="C79" s="36"/>
      <c r="D79" s="36"/>
      <c r="E79" s="36"/>
      <c r="F79" s="38"/>
      <c r="G79" s="46"/>
      <c r="H79" s="39"/>
      <c r="I79" s="36"/>
    </row>
    <row r="80" spans="1:9" x14ac:dyDescent="0.25">
      <c r="A80" s="36"/>
      <c r="B80" s="36"/>
      <c r="C80" s="36"/>
      <c r="D80" s="36"/>
      <c r="E80" s="36"/>
      <c r="F80" s="38"/>
      <c r="G80" s="46"/>
      <c r="H80" s="39"/>
      <c r="I80" s="36"/>
    </row>
    <row r="81" spans="1:9" x14ac:dyDescent="0.25">
      <c r="A81" s="36"/>
      <c r="B81" s="36"/>
      <c r="C81" s="36"/>
      <c r="D81" s="36"/>
      <c r="E81" s="36"/>
      <c r="F81" s="36"/>
      <c r="G81" s="40" t="s">
        <v>42</v>
      </c>
      <c r="H81" s="41">
        <f>SUM(H76:H80)</f>
        <v>0</v>
      </c>
      <c r="I81" s="36"/>
    </row>
    <row r="82" spans="1:9" x14ac:dyDescent="0.25">
      <c r="A82" s="36"/>
      <c r="B82" s="36"/>
      <c r="C82" s="36"/>
      <c r="D82" s="36"/>
      <c r="E82" s="36"/>
      <c r="F82" s="36"/>
      <c r="G82" s="40"/>
      <c r="H82" s="41"/>
      <c r="I82" s="36"/>
    </row>
    <row r="83" spans="1:9" x14ac:dyDescent="0.25">
      <c r="B83" t="s">
        <v>57</v>
      </c>
    </row>
    <row r="84" spans="1:9" x14ac:dyDescent="0.25">
      <c r="B84" t="s">
        <v>81</v>
      </c>
    </row>
    <row r="86" spans="1:9" x14ac:dyDescent="0.25">
      <c r="B86" t="s">
        <v>58</v>
      </c>
    </row>
    <row r="87" spans="1:9" x14ac:dyDescent="0.25">
      <c r="B87" t="s">
        <v>59</v>
      </c>
    </row>
    <row r="88" spans="1:9" x14ac:dyDescent="0.25">
      <c r="B88" t="s">
        <v>60</v>
      </c>
    </row>
    <row r="89" spans="1:9" x14ac:dyDescent="0.25">
      <c r="B89" t="s">
        <v>61</v>
      </c>
    </row>
    <row r="90" spans="1:9" x14ac:dyDescent="0.25">
      <c r="B90" t="s">
        <v>63</v>
      </c>
    </row>
    <row r="91" spans="1:9" x14ac:dyDescent="0.25">
      <c r="B91" t="s">
        <v>62</v>
      </c>
    </row>
    <row r="92" spans="1:9" x14ac:dyDescent="0.25">
      <c r="B92" t="s">
        <v>64</v>
      </c>
    </row>
  </sheetData>
  <mergeCells count="7">
    <mergeCell ref="F4:H4"/>
    <mergeCell ref="F62:H62"/>
    <mergeCell ref="F72:H72"/>
    <mergeCell ref="F16:H16"/>
    <mergeCell ref="F30:H30"/>
    <mergeCell ref="F40:H40"/>
    <mergeCell ref="F52:H5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40"/>
  <sheetViews>
    <sheetView workbookViewId="0">
      <selection activeCell="F16" sqref="F16"/>
    </sheetView>
  </sheetViews>
  <sheetFormatPr baseColWidth="10" defaultRowHeight="15" x14ac:dyDescent="0.25"/>
  <cols>
    <col min="3" max="3" width="26" bestFit="1" customWidth="1"/>
    <col min="7" max="7" width="30.140625" bestFit="1" customWidth="1"/>
    <col min="8" max="8" width="21.85546875" customWidth="1"/>
    <col min="9" max="9" width="13.140625" bestFit="1" customWidth="1"/>
  </cols>
  <sheetData>
    <row r="1" spans="2:10" x14ac:dyDescent="0.25">
      <c r="B1" t="s">
        <v>75</v>
      </c>
    </row>
    <row r="2" spans="2:10" x14ac:dyDescent="0.25">
      <c r="C2" t="s">
        <v>19</v>
      </c>
      <c r="D2" s="2"/>
    </row>
    <row r="3" spans="2:10" x14ac:dyDescent="0.25">
      <c r="C3" t="s">
        <v>20</v>
      </c>
      <c r="D3" s="2"/>
    </row>
    <row r="4" spans="2:10" x14ac:dyDescent="0.25">
      <c r="C4" t="s">
        <v>82</v>
      </c>
      <c r="D4" s="50"/>
    </row>
    <row r="7" spans="2:10" x14ac:dyDescent="0.25">
      <c r="G7" s="12" t="s">
        <v>21</v>
      </c>
    </row>
    <row r="8" spans="2:10" x14ac:dyDescent="0.25">
      <c r="C8" s="12" t="s">
        <v>16</v>
      </c>
    </row>
    <row r="9" spans="2:10" x14ac:dyDescent="0.25">
      <c r="C9" t="s">
        <v>2</v>
      </c>
      <c r="D9" s="3">
        <f>D2</f>
        <v>0</v>
      </c>
      <c r="G9" s="59" t="s">
        <v>22</v>
      </c>
      <c r="H9" s="60" t="e">
        <f>D21*D2</f>
        <v>#DIV/0!</v>
      </c>
      <c r="I9" s="3"/>
    </row>
    <row r="10" spans="2:10" x14ac:dyDescent="0.25">
      <c r="C10" t="s">
        <v>23</v>
      </c>
      <c r="D10" s="13">
        <f>D3</f>
        <v>0</v>
      </c>
      <c r="G10" s="54" t="s">
        <v>24</v>
      </c>
      <c r="H10" s="56" t="e">
        <f>D21*D3</f>
        <v>#DIV/0!</v>
      </c>
      <c r="I10" s="13"/>
    </row>
    <row r="11" spans="2:10" x14ac:dyDescent="0.25">
      <c r="C11" s="10" t="s">
        <v>16</v>
      </c>
      <c r="D11" s="53">
        <f>D9-D10</f>
        <v>0</v>
      </c>
      <c r="G11" s="57" t="s">
        <v>21</v>
      </c>
      <c r="H11" s="58" t="e">
        <f>H9-H10</f>
        <v>#DIV/0!</v>
      </c>
      <c r="I11" s="3"/>
      <c r="J11" s="63"/>
    </row>
    <row r="12" spans="2:10" x14ac:dyDescent="0.25">
      <c r="G12" s="54" t="s">
        <v>4</v>
      </c>
      <c r="H12" s="56">
        <f>D4</f>
        <v>0</v>
      </c>
      <c r="I12" s="13"/>
    </row>
    <row r="13" spans="2:10" x14ac:dyDescent="0.25">
      <c r="G13" s="57" t="s">
        <v>25</v>
      </c>
      <c r="H13" s="55">
        <v>0</v>
      </c>
      <c r="I13" s="62"/>
    </row>
    <row r="14" spans="2:10" x14ac:dyDescent="0.25">
      <c r="H14" s="2"/>
    </row>
    <row r="15" spans="2:10" x14ac:dyDescent="0.25">
      <c r="H15" s="2"/>
    </row>
    <row r="16" spans="2:10" x14ac:dyDescent="0.25">
      <c r="C16" s="15" t="s">
        <v>26</v>
      </c>
      <c r="G16" s="15" t="s">
        <v>27</v>
      </c>
    </row>
    <row r="17" spans="2:9" x14ac:dyDescent="0.25">
      <c r="C17" s="16"/>
      <c r="D17" s="17"/>
      <c r="E17" s="18"/>
      <c r="G17" s="16"/>
      <c r="H17" s="18"/>
    </row>
    <row r="18" spans="2:9" x14ac:dyDescent="0.25">
      <c r="C18" s="24" t="s">
        <v>11</v>
      </c>
      <c r="D18" s="51">
        <f>D4</f>
        <v>0</v>
      </c>
      <c r="E18" s="20"/>
      <c r="G18" s="21"/>
      <c r="H18" s="20"/>
    </row>
    <row r="19" spans="2:9" x14ac:dyDescent="0.25">
      <c r="C19" s="19" t="s">
        <v>16</v>
      </c>
      <c r="D19" s="52">
        <f>D11</f>
        <v>0</v>
      </c>
      <c r="E19" s="20"/>
      <c r="G19" s="24" t="s">
        <v>4</v>
      </c>
      <c r="H19" s="22">
        <f>D4</f>
        <v>0</v>
      </c>
    </row>
    <row r="20" spans="2:9" x14ac:dyDescent="0.25">
      <c r="C20" s="21"/>
      <c r="D20" s="23"/>
      <c r="E20" s="20"/>
      <c r="G20" s="24" t="s">
        <v>28</v>
      </c>
      <c r="H20" s="25" t="e">
        <f>D11/D2</f>
        <v>#DIV/0!</v>
      </c>
    </row>
    <row r="21" spans="2:9" x14ac:dyDescent="0.25">
      <c r="C21" s="26" t="s">
        <v>26</v>
      </c>
      <c r="D21" s="27" t="e">
        <f>D4/D11</f>
        <v>#DIV/0!</v>
      </c>
      <c r="E21" s="28" t="s">
        <v>0</v>
      </c>
      <c r="G21" s="29" t="s">
        <v>29</v>
      </c>
      <c r="H21" s="61" t="e">
        <f>H19/H20</f>
        <v>#DIV/0!</v>
      </c>
    </row>
    <row r="24" spans="2:9" x14ac:dyDescent="0.25">
      <c r="B24" s="16"/>
      <c r="C24" s="17"/>
      <c r="D24" s="17"/>
      <c r="E24" s="18"/>
    </row>
    <row r="25" spans="2:9" x14ac:dyDescent="0.25">
      <c r="B25" s="126" t="s">
        <v>30</v>
      </c>
      <c r="C25" s="30" t="s">
        <v>21</v>
      </c>
      <c r="D25" s="13" t="e">
        <f>H11</f>
        <v>#DIV/0!</v>
      </c>
      <c r="E25" s="20"/>
      <c r="G25" s="15" t="s">
        <v>89</v>
      </c>
    </row>
    <row r="26" spans="2:9" x14ac:dyDescent="0.25">
      <c r="B26" s="126"/>
      <c r="C26" s="31" t="s">
        <v>22</v>
      </c>
      <c r="D26" s="32" t="e">
        <f>H9</f>
        <v>#DIV/0!</v>
      </c>
      <c r="E26" s="20"/>
      <c r="G26" s="16"/>
      <c r="H26" s="17"/>
      <c r="I26" s="18"/>
    </row>
    <row r="27" spans="2:9" x14ac:dyDescent="0.25">
      <c r="B27" s="21"/>
      <c r="C27" s="23"/>
      <c r="D27" s="23"/>
      <c r="E27" s="20"/>
      <c r="G27" s="24" t="s">
        <v>90</v>
      </c>
      <c r="H27" s="51"/>
      <c r="I27" s="20"/>
    </row>
    <row r="28" spans="2:9" x14ac:dyDescent="0.25">
      <c r="B28" s="21"/>
      <c r="C28" s="23"/>
      <c r="D28" s="23"/>
      <c r="E28" s="20"/>
      <c r="G28" s="19" t="s">
        <v>16</v>
      </c>
      <c r="H28" s="52"/>
      <c r="I28" s="20"/>
    </row>
    <row r="29" spans="2:9" x14ac:dyDescent="0.25">
      <c r="B29" s="5" t="s">
        <v>30</v>
      </c>
      <c r="C29" s="33" t="e">
        <f>D25/D26</f>
        <v>#DIV/0!</v>
      </c>
      <c r="D29" s="23"/>
      <c r="E29" s="20"/>
      <c r="G29" s="21"/>
      <c r="H29" s="23"/>
      <c r="I29" s="20"/>
    </row>
    <row r="30" spans="2:9" x14ac:dyDescent="0.25">
      <c r="B30" s="26"/>
      <c r="C30" s="34"/>
      <c r="D30" s="1"/>
      <c r="E30" s="28"/>
      <c r="G30" s="26" t="s">
        <v>100</v>
      </c>
      <c r="H30" s="27"/>
      <c r="I30" s="28" t="s">
        <v>0</v>
      </c>
    </row>
    <row r="31" spans="2:9" x14ac:dyDescent="0.25">
      <c r="B31" s="23"/>
      <c r="C31" s="35"/>
      <c r="D31" s="23"/>
      <c r="E31" s="23"/>
    </row>
    <row r="32" spans="2:9" x14ac:dyDescent="0.25">
      <c r="B32" s="23"/>
      <c r="C32" s="35"/>
      <c r="D32" s="23"/>
      <c r="E32" s="23"/>
    </row>
    <row r="33" spans="2:5" x14ac:dyDescent="0.25">
      <c r="B33" s="16"/>
      <c r="C33" s="17"/>
      <c r="D33" s="17"/>
      <c r="E33" s="18"/>
    </row>
    <row r="34" spans="2:5" x14ac:dyDescent="0.25">
      <c r="B34" s="126" t="s">
        <v>30</v>
      </c>
      <c r="C34" s="30" t="s">
        <v>16</v>
      </c>
      <c r="D34" s="13">
        <f>D11</f>
        <v>0</v>
      </c>
      <c r="E34" s="20"/>
    </row>
    <row r="35" spans="2:5" x14ac:dyDescent="0.25">
      <c r="B35" s="126"/>
      <c r="C35" s="31" t="s">
        <v>2</v>
      </c>
      <c r="D35" s="32">
        <f>D9</f>
        <v>0</v>
      </c>
      <c r="E35" s="20"/>
    </row>
    <row r="36" spans="2:5" x14ac:dyDescent="0.25">
      <c r="B36" s="21"/>
      <c r="C36" s="23"/>
      <c r="D36" s="23"/>
      <c r="E36" s="20"/>
    </row>
    <row r="37" spans="2:5" x14ac:dyDescent="0.25">
      <c r="B37" s="21"/>
      <c r="C37" s="23"/>
      <c r="D37" s="23"/>
      <c r="E37" s="20"/>
    </row>
    <row r="38" spans="2:5" x14ac:dyDescent="0.25">
      <c r="B38" s="5" t="s">
        <v>30</v>
      </c>
      <c r="C38" s="33" t="e">
        <f>D34/D35</f>
        <v>#DIV/0!</v>
      </c>
      <c r="D38" s="23"/>
      <c r="E38" s="20"/>
    </row>
    <row r="39" spans="2:5" x14ac:dyDescent="0.25">
      <c r="B39" s="21"/>
      <c r="C39" s="23"/>
      <c r="D39" s="23"/>
      <c r="E39" s="20"/>
    </row>
    <row r="40" spans="2:5" x14ac:dyDescent="0.25">
      <c r="B40" s="26"/>
      <c r="C40" s="1"/>
      <c r="D40" s="1"/>
      <c r="E40" s="28"/>
    </row>
  </sheetData>
  <mergeCells count="2">
    <mergeCell ref="B25:B26"/>
    <mergeCell ref="B34:B35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1:O27"/>
  <sheetViews>
    <sheetView tabSelected="1" topLeftCell="B1" zoomScale="80" zoomScaleNormal="80" workbookViewId="0">
      <selection activeCell="I14" sqref="I14"/>
    </sheetView>
  </sheetViews>
  <sheetFormatPr baseColWidth="10" defaultRowHeight="15" x14ac:dyDescent="0.25"/>
  <cols>
    <col min="4" max="4" width="35.85546875" bestFit="1" customWidth="1"/>
    <col min="5" max="5" width="18.28515625" customWidth="1"/>
    <col min="6" max="6" width="15.140625" customWidth="1"/>
    <col min="8" max="8" width="15.140625" customWidth="1"/>
    <col min="9" max="9" width="16.7109375" customWidth="1"/>
    <col min="13" max="13" width="28.7109375" bestFit="1" customWidth="1"/>
    <col min="14" max="14" width="11.42578125" style="2"/>
  </cols>
  <sheetData>
    <row r="1" spans="4:15" x14ac:dyDescent="0.25">
      <c r="M1" t="s">
        <v>13</v>
      </c>
    </row>
    <row r="2" spans="4:15" x14ac:dyDescent="0.25">
      <c r="E2" s="10" t="s">
        <v>74</v>
      </c>
      <c r="H2" s="4" t="s">
        <v>17</v>
      </c>
    </row>
    <row r="3" spans="4:15" x14ac:dyDescent="0.25">
      <c r="G3" s="5" t="s">
        <v>2</v>
      </c>
      <c r="H3" s="5" t="s">
        <v>0</v>
      </c>
      <c r="I3" s="5" t="s">
        <v>1</v>
      </c>
      <c r="M3" s="8" t="s">
        <v>14</v>
      </c>
      <c r="N3" s="7">
        <f>I7/H7</f>
        <v>0</v>
      </c>
    </row>
    <row r="4" spans="4:15" x14ac:dyDescent="0.25">
      <c r="G4" s="5">
        <v>20.010000000000002</v>
      </c>
      <c r="H4" s="42">
        <v>15000</v>
      </c>
      <c r="I4" s="9"/>
    </row>
    <row r="5" spans="4:15" x14ac:dyDescent="0.25">
      <c r="G5" s="5">
        <v>20.05</v>
      </c>
      <c r="H5" s="42">
        <v>25000</v>
      </c>
      <c r="I5" s="9"/>
      <c r="M5" s="8" t="s">
        <v>15</v>
      </c>
      <c r="N5" s="7">
        <f>H13/H7</f>
        <v>0</v>
      </c>
    </row>
    <row r="6" spans="4:15" x14ac:dyDescent="0.25">
      <c r="G6" s="64">
        <v>19.100000000000001</v>
      </c>
      <c r="H6" s="42">
        <v>28000</v>
      </c>
      <c r="I6" s="9"/>
    </row>
    <row r="7" spans="4:15" x14ac:dyDescent="0.25">
      <c r="H7" s="43">
        <f>SUM(H4:H6)</f>
        <v>68000</v>
      </c>
      <c r="I7" s="11">
        <f>SUM(I4:I6)</f>
        <v>0</v>
      </c>
      <c r="J7" t="s">
        <v>3</v>
      </c>
      <c r="M7" s="12" t="s">
        <v>16</v>
      </c>
      <c r="N7" s="45">
        <f>N3-N5</f>
        <v>0</v>
      </c>
    </row>
    <row r="9" spans="4:15" ht="15.75" thickBot="1" x14ac:dyDescent="0.3">
      <c r="O9" s="2"/>
    </row>
    <row r="10" spans="4:15" ht="15.75" thickBot="1" x14ac:dyDescent="0.3">
      <c r="D10" s="112" t="s">
        <v>18</v>
      </c>
      <c r="G10" s="7">
        <v>15</v>
      </c>
      <c r="H10" s="7"/>
      <c r="M10" s="8" t="s">
        <v>91</v>
      </c>
      <c r="N10" s="7"/>
    </row>
    <row r="11" spans="4:15" x14ac:dyDescent="0.25">
      <c r="G11" s="7">
        <v>16.5</v>
      </c>
      <c r="H11" s="7"/>
    </row>
    <row r="12" spans="4:15" ht="15.75" thickBot="1" x14ac:dyDescent="0.3">
      <c r="G12" s="7">
        <v>16</v>
      </c>
      <c r="H12" s="7"/>
    </row>
    <row r="13" spans="4:15" ht="15.75" thickBot="1" x14ac:dyDescent="0.3">
      <c r="D13" s="112" t="s">
        <v>80</v>
      </c>
      <c r="H13" s="2">
        <f>SUM(H10:H12)</f>
        <v>0</v>
      </c>
    </row>
    <row r="16" spans="4:15" ht="15.75" thickBot="1" x14ac:dyDescent="0.3"/>
    <row r="17" spans="4:7" ht="15.75" thickBot="1" x14ac:dyDescent="0.3">
      <c r="D17" s="113" t="s">
        <v>4</v>
      </c>
      <c r="G17" s="14">
        <v>90000</v>
      </c>
    </row>
    <row r="18" spans="4:7" x14ac:dyDescent="0.25">
      <c r="E18" s="8" t="s">
        <v>5</v>
      </c>
    </row>
    <row r="19" spans="4:7" x14ac:dyDescent="0.25">
      <c r="E19" s="8" t="s">
        <v>6</v>
      </c>
    </row>
    <row r="20" spans="4:7" x14ac:dyDescent="0.25">
      <c r="E20" s="8" t="s">
        <v>7</v>
      </c>
    </row>
    <row r="21" spans="4:7" x14ac:dyDescent="0.25">
      <c r="E21" s="8" t="s">
        <v>79</v>
      </c>
    </row>
    <row r="23" spans="4:7" x14ac:dyDescent="0.25">
      <c r="D23" s="8" t="s">
        <v>8</v>
      </c>
      <c r="F23" s="2">
        <f>I7</f>
        <v>0</v>
      </c>
    </row>
    <row r="24" spans="4:7" x14ac:dyDescent="0.25">
      <c r="D24" s="8" t="s">
        <v>9</v>
      </c>
      <c r="F24" s="6">
        <f>H13</f>
        <v>0</v>
      </c>
    </row>
    <row r="25" spans="4:7" x14ac:dyDescent="0.25">
      <c r="D25" s="8" t="s">
        <v>10</v>
      </c>
      <c r="F25" s="2">
        <f>F23-F24</f>
        <v>0</v>
      </c>
    </row>
    <row r="26" spans="4:7" x14ac:dyDescent="0.25">
      <c r="D26" s="8" t="s">
        <v>4</v>
      </c>
      <c r="F26" s="6"/>
    </row>
    <row r="27" spans="4:7" x14ac:dyDescent="0.25">
      <c r="D27" s="12" t="s">
        <v>12</v>
      </c>
      <c r="F27" s="14">
        <f>F25-F26</f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PROMEDIO</vt:lpstr>
      <vt:lpstr>PEPS</vt:lpstr>
      <vt:lpstr>CC</vt:lpstr>
      <vt:lpstr>MC-PE</vt:lpstr>
      <vt:lpstr>Corrida gasolina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cpana26@yahoo.com.mx</dc:creator>
  <cp:lastModifiedBy>Eder</cp:lastModifiedBy>
  <dcterms:created xsi:type="dcterms:W3CDTF">2020-09-29T01:57:41Z</dcterms:created>
  <dcterms:modified xsi:type="dcterms:W3CDTF">2022-01-29T01:03:54Z</dcterms:modified>
</cp:coreProperties>
</file>