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202300"/>
  <mc:AlternateContent xmlns:mc="http://schemas.openxmlformats.org/markup-compatibility/2006">
    <mc:Choice Requires="x15">
      <x15ac:absPath xmlns:x15ac="http://schemas.microsoft.com/office/spreadsheetml/2010/11/ac" url="C:\AMS\KINGSTON NEGRA\CURSOS\COFIDE\10-07-2025 IEPS E IVA\"/>
    </mc:Choice>
  </mc:AlternateContent>
  <xr:revisionPtr revIDLastSave="0" documentId="13_ncr:1_{5D29A857-0DEF-45D5-A368-FD587509CB12}" xr6:coauthVersionLast="47" xr6:coauthVersionMax="47" xr10:uidLastSave="{00000000-0000-0000-0000-000000000000}"/>
  <bookViews>
    <workbookView xWindow="-120" yWindow="-120" windowWidth="29040" windowHeight="15720" activeTab="3" xr2:uid="{428CE36C-91EC-4C52-B09E-A21A567474DB}"/>
  </bookViews>
  <sheets>
    <sheet name="VINOS" sheetId="1" r:id="rId1"/>
    <sheet name="ALIMENTODC" sheetId="2" r:id="rId2"/>
    <sheet name="ACREDITAMIENTO" sheetId="3" r:id="rId3"/>
    <sheet name="IVA"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0" i="6" l="1"/>
  <c r="C72" i="6" l="1"/>
  <c r="C33" i="6"/>
  <c r="C32" i="6"/>
  <c r="C31" i="6"/>
  <c r="C34" i="6" s="1"/>
  <c r="C25" i="6"/>
  <c r="C24" i="6"/>
  <c r="C23" i="6"/>
  <c r="C22" i="6"/>
  <c r="J13" i="2" l="1"/>
  <c r="J11" i="2"/>
  <c r="I15" i="1" l="1"/>
  <c r="H16" i="1"/>
  <c r="H15" i="1"/>
  <c r="D11" i="1"/>
  <c r="E11" i="1"/>
  <c r="F11" i="1"/>
  <c r="C11" i="1"/>
  <c r="F10" i="1"/>
  <c r="E10" i="1"/>
  <c r="D10" i="1"/>
  <c r="C10" i="1"/>
  <c r="J4" i="1"/>
  <c r="I4" i="1"/>
  <c r="H4" i="1"/>
  <c r="K5" i="1"/>
  <c r="J5" i="1"/>
  <c r="H5" i="1"/>
  <c r="J16" i="1" l="1"/>
  <c r="K16" i="1" s="1"/>
  <c r="J15" i="1"/>
  <c r="K15" i="1" s="1"/>
  <c r="K4" i="1"/>
</calcChain>
</file>

<file path=xl/sharedStrings.xml><?xml version="1.0" encoding="utf-8"?>
<sst xmlns="http://schemas.openxmlformats.org/spreadsheetml/2006/main" count="102" uniqueCount="53">
  <si>
    <t>Tienda de abarrotes</t>
  </si>
  <si>
    <t>Restaurante</t>
  </si>
  <si>
    <t>Producto</t>
  </si>
  <si>
    <t>Importe</t>
  </si>
  <si>
    <t>IEPS</t>
  </si>
  <si>
    <t>IVA</t>
  </si>
  <si>
    <t>Total</t>
  </si>
  <si>
    <t>Contribuyente de IEPS</t>
  </si>
  <si>
    <t>a</t>
  </si>
  <si>
    <t>r</t>
  </si>
  <si>
    <t>Vinos de mesa 13° G.L.</t>
  </si>
  <si>
    <t>Cantidad</t>
  </si>
  <si>
    <t>Unidad de medida</t>
  </si>
  <si>
    <t>Cajas</t>
  </si>
  <si>
    <t>Valor unitario</t>
  </si>
  <si>
    <t>Costo de adquisición</t>
  </si>
  <si>
    <t>Método de pago</t>
  </si>
  <si>
    <t>PUE</t>
  </si>
  <si>
    <t>Vendedor del vino</t>
  </si>
  <si>
    <t>Clientes</t>
  </si>
  <si>
    <t>Pastel de 3 leches</t>
  </si>
  <si>
    <r>
      <rPr>
        <b/>
        <sz val="11"/>
        <color theme="1"/>
        <rFont val="Aptos Narrow"/>
        <family val="2"/>
        <scheme val="minor"/>
      </rPr>
      <t>Artículo 3 LIEPS</t>
    </r>
    <r>
      <rPr>
        <sz val="11"/>
        <color theme="1"/>
        <rFont val="Aptos Narrow"/>
        <family val="2"/>
        <scheme val="minor"/>
      </rPr>
      <t xml:space="preserve">
XXV. Densidad calórica, a la cantidad de energía, expresada en kilocalorías por cada 100 gramos de alimento, que se obtiene al multiplicar las kilocalorías que contiene el alimento por cien y el resultado dividirlo entre los gramos de la porción de que se trate.</t>
    </r>
  </si>
  <si>
    <t>Kilo calorías</t>
  </si>
  <si>
    <t>(x)</t>
  </si>
  <si>
    <t>(=) Resultado</t>
  </si>
  <si>
    <t>(/) Gramos de la porción</t>
  </si>
  <si>
    <t>(=) Densidad calórica x cada 100g</t>
  </si>
  <si>
    <t>Forma de pago</t>
  </si>
  <si>
    <t>Compra de mercancía</t>
  </si>
  <si>
    <t>Fecha de pago</t>
  </si>
  <si>
    <t>03</t>
  </si>
  <si>
    <t>Sabado</t>
  </si>
  <si>
    <t>Cliente</t>
  </si>
  <si>
    <t>Estado de cuenta</t>
  </si>
  <si>
    <t>Proveedor</t>
  </si>
  <si>
    <t>Fecha de cobro</t>
  </si>
  <si>
    <r>
      <rPr>
        <b/>
        <sz val="11"/>
        <color theme="1"/>
        <rFont val="Aptos Narrow"/>
        <family val="2"/>
        <scheme val="minor"/>
      </rPr>
      <t>Artículo 1o.-B LIVA.</t>
    </r>
    <r>
      <rPr>
        <sz val="11"/>
        <color theme="1"/>
        <rFont val="Aptos Narrow"/>
        <family val="2"/>
        <scheme val="minor"/>
      </rPr>
      <t xml:space="preserve">- Para los efectos de esta Ley se consideran efectivamente cobradas las contraprestaciones cuando se </t>
    </r>
    <r>
      <rPr>
        <b/>
        <sz val="11"/>
        <color rgb="FFFF0000"/>
        <rFont val="Aptos Narrow"/>
        <family val="2"/>
        <scheme val="minor"/>
      </rPr>
      <t>reciban</t>
    </r>
    <r>
      <rPr>
        <sz val="11"/>
        <color theme="1"/>
        <rFont val="Aptos Narrow"/>
        <family val="2"/>
        <scheme val="minor"/>
      </rPr>
      <t xml:space="preserve"> en efectivo, en bienes o en servicios, aun cuando aquéllas correspondan a anticipos, </t>
    </r>
    <r>
      <rPr>
        <b/>
        <sz val="11"/>
        <color rgb="FFFF0000"/>
        <rFont val="Aptos Narrow"/>
        <family val="2"/>
        <scheme val="minor"/>
      </rPr>
      <t xml:space="preserve">depósitos </t>
    </r>
    <r>
      <rPr>
        <sz val="11"/>
        <color theme="1"/>
        <rFont val="Aptos Narrow"/>
        <family val="2"/>
        <scheme val="minor"/>
      </rPr>
      <t>o a cualquier otro concepto sin importar el nombre con el que se les designe, o bien, cuando el interés del acreedor queda satisfecho mediante cualquier forma de extinción de las obligaciones que den lugar a las contraprestaciones. 
Cuando el precio o contraprestación pactados por la enajenación de bienes, la prestación de servicios o el otorgamiento del uso o goce temporal de bienes se pague mediante cheque, se considera que el valor de la operación, así como el impuesto al valor agregado trasladado correspondiente, fueron efectivamente pagados en la fecha de cobro del mismo o cuando los contribuyentes transmitan los cheques a un tercero, excepto cuando dicha transmisión sea en procuración.</t>
    </r>
  </si>
  <si>
    <r>
      <rPr>
        <b/>
        <sz val="11"/>
        <color theme="1"/>
        <rFont val="Aptos Narrow"/>
        <family val="2"/>
        <scheme val="minor"/>
      </rPr>
      <t>Artículo 17 CFF terce párrafo</t>
    </r>
    <r>
      <rPr>
        <sz val="11"/>
        <color theme="1"/>
        <rFont val="Aptos Narrow"/>
        <family val="2"/>
        <scheme val="minor"/>
      </rPr>
      <t xml:space="preserve">
En los casos en los que se pague la contraprestación mediante transferencia electrónica de fondos, éstas se considerarán efectivamente cobradas en el momento en que se efectúe dicha transferencia, aun cuando quien reciba el depósito no manifieste su conformidad.</t>
    </r>
  </si>
  <si>
    <t>Retención de ISR</t>
  </si>
  <si>
    <t>Retención de IVA</t>
  </si>
  <si>
    <t>Fecha de emisión del CFDI</t>
  </si>
  <si>
    <t>Guía del SAT página 4 llenado del CFDI</t>
  </si>
  <si>
    <r>
      <rPr>
        <b/>
        <sz val="11"/>
        <color theme="1"/>
        <rFont val="Aptos Narrow"/>
        <family val="2"/>
        <scheme val="minor"/>
      </rPr>
      <t>Artículo 1-A cuarto párrafo LIVA</t>
    </r>
    <r>
      <rPr>
        <sz val="11"/>
        <color theme="1"/>
        <rFont val="Aptos Narrow"/>
        <family val="2"/>
        <scheme val="minor"/>
      </rPr>
      <t xml:space="preserve">
El retenedor efectuará la retención del impuesto en el momento en el que pague el precio o la contraprestación y sobre el monto de lo efectivamente pagado y lo enterará mediante declaración en las oficinas autorizadas, conjuntamente con el pago del impuesto correspondiente al mes en el cual se efectúe la retención o, en su defecto, a más tardar el día 17 del mes siguiente a aquél en el que hubiese efectuado la retención, sin que contra el entero de la retención pueda realizarse acreditamiento, compensación o disminución alguna.</t>
    </r>
  </si>
  <si>
    <r>
      <rPr>
        <b/>
        <sz val="11"/>
        <color theme="1"/>
        <rFont val="Aptos Narrow"/>
        <family val="2"/>
        <scheme val="minor"/>
      </rPr>
      <t>Artículo 32 LIVA.</t>
    </r>
    <r>
      <rPr>
        <sz val="11"/>
        <color theme="1"/>
        <rFont val="Aptos Narrow"/>
        <family val="2"/>
        <scheme val="minor"/>
      </rPr>
      <t xml:space="preserve">
V.	Expedir comprobantes fiscales por las retenciones del impuesto que se efectúen en los casos previstos en el artículo 1o.-A, y proporcionar mensualmente a las autoridades fiscales, a través de los medios y formatos electrónicos que señale el Servicio de Administración Tributaria, la información sobre las personas a las que les hubieren retenido el impuesto establecido en esta Ley, a más tardar el día 17 del mes inmediato posterior al que corresponda dicha información.
La Federación y sus organismos descentralizados, en su caso, también estarán obligados a cumplir con lo establecido en esta fracción.
	Las personas morales obligadas a efectuar la retención del impuesto en los términos del artículo 1o.-A, fracción II, inciso a) de esta Ley, podrán optar por no proporcionar el comprobante fiscal a que se refiere el primer párrafo de esta fracción, siempre que la persona física que preste los servicios profesionales o haya otorgado el uso o goce temporal de bienes, les expida un comprobante fiscal que cumpla con los requisitos a que se refieren los artículos 29 y 29-A del Código Fiscal de la Federación y en el comprobante se señale expresamente el monto del impuesto retenido. En este caso, las personas físicas que expidan el comprobante fiscal podrán considerarlo como constancia de retención del impuesto y efectuar el acreditamiento del mismo en los términos de las disposiciones fiscales. Lo previsto en este párrafo en ningún caso libera a las personas morales de efectuar, en tiempo y forma, la retención y entero del impuesto y la presentación de las declaraciones informativas correspondientes, en los términos de las disposiciones fiscales respecto de las personas a las que les hubieran efectuado dichas retenciones.</t>
    </r>
  </si>
  <si>
    <t>Prestaciones de previsión social</t>
  </si>
  <si>
    <r>
      <rPr>
        <b/>
        <sz val="11"/>
        <color theme="1"/>
        <rFont val="Aptos Narrow"/>
        <family val="2"/>
        <scheme val="minor"/>
      </rPr>
      <t>Artículoo 27 fracción V segundo párrafo LISR</t>
    </r>
    <r>
      <rPr>
        <sz val="11"/>
        <color theme="1"/>
        <rFont val="Aptos Narrow"/>
        <family val="2"/>
        <scheme val="minor"/>
      </rPr>
      <t xml:space="preserve">
Los pagos que a la vez sean ingresos en los términos del Capítulo I del Título IV, de esta Ley, se podrán deducir siempre que las erogaciones por concepto de remuneración, las retenciones correspondientes y las deducciones del impuesto local por salarios y, en general, por la prestación de un servicio personal independiente, consten en comprobantes fiscales emitidos en términos del Código Fiscal de la Federación y se cumpla con las obligaciones a que se refiere el artículo 99, fracciones I, II, III y V de la presente Ley, así como las disposiciones que, en su caso, regulen el subsidio para el empleo y los contribuyentes cumplan con la obligación de inscribir a los trabajadores en el Instituto Mexicano del Seguro Social cuando estén obligados a ello, en los términos de las leyes de seguridad social.</t>
    </r>
  </si>
  <si>
    <t>Renta de una plataforma a un residente en el extranjero</t>
  </si>
  <si>
    <t>INVOICE</t>
  </si>
  <si>
    <t>Residente en el país</t>
  </si>
  <si>
    <t>Persona física honorarios</t>
  </si>
  <si>
    <t>El servicio se presta en el extranjero</t>
  </si>
  <si>
    <t>Boleto de avión</t>
  </si>
  <si>
    <t>No objeto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</si>
</sst>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theme="1"/>
      <name val="Marlett"/>
      <charset val="2"/>
    </font>
    <font>
      <b/>
      <sz val="11"/>
      <color rgb="FFFF0000"/>
      <name val="Aptos Narrow"/>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rgb="FFC0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0" fillId="0" borderId="1" xfId="0" applyBorder="1" applyAlignment="1">
      <alignment horizontal="center" vertical="center"/>
    </xf>
    <xf numFmtId="0" fontId="0" fillId="0" borderId="1" xfId="0" applyBorder="1" applyAlignment="1">
      <alignment horizont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0" borderId="1" xfId="0" applyFont="1" applyBorder="1" applyAlignment="1">
      <alignment horizontal="center" vertical="center"/>
    </xf>
    <xf numFmtId="0" fontId="0" fillId="0" borderId="1" xfId="0" applyBorder="1"/>
    <xf numFmtId="4" fontId="0" fillId="0" borderId="1" xfId="0" applyNumberFormat="1" applyBorder="1"/>
    <xf numFmtId="4" fontId="0" fillId="0" borderId="1" xfId="0" applyNumberFormat="1" applyBorder="1" applyAlignment="1">
      <alignment horizontal="right" vertical="center"/>
    </xf>
    <xf numFmtId="0" fontId="0" fillId="0" borderId="1" xfId="0" applyBorder="1" applyAlignment="1">
      <alignment horizontal="right" vertical="center"/>
    </xf>
    <xf numFmtId="4" fontId="0" fillId="0" borderId="1" xfId="0" applyNumberFormat="1" applyBorder="1" applyAlignment="1">
      <alignment horizontal="right"/>
    </xf>
    <xf numFmtId="0" fontId="0" fillId="3" borderId="1" xfId="0" applyFill="1" applyBorder="1" applyAlignment="1">
      <alignment horizontal="right"/>
    </xf>
    <xf numFmtId="0" fontId="2" fillId="4" borderId="1" xfId="0" applyFont="1" applyFill="1" applyBorder="1" applyAlignment="1">
      <alignment horizontal="center" wrapText="1"/>
    </xf>
    <xf numFmtId="0" fontId="0" fillId="0" borderId="3" xfId="0" applyBorder="1" applyAlignment="1">
      <alignment horizontal="center"/>
    </xf>
    <xf numFmtId="4" fontId="0" fillId="0" borderId="0" xfId="0" applyNumberFormat="1"/>
    <xf numFmtId="0" fontId="2" fillId="5" borderId="1" xfId="0" applyFont="1" applyFill="1" applyBorder="1" applyAlignment="1">
      <alignment horizontal="center"/>
    </xf>
    <xf numFmtId="0" fontId="2" fillId="5" borderId="1" xfId="0" applyFont="1" applyFill="1" applyBorder="1" applyAlignment="1">
      <alignment horizontal="center" vertical="center"/>
    </xf>
    <xf numFmtId="4" fontId="2" fillId="0" borderId="0" xfId="0" applyNumberFormat="1" applyFont="1"/>
    <xf numFmtId="0" fontId="2" fillId="0" borderId="0" xfId="0" applyFont="1" applyAlignment="1">
      <alignment horizontal="center"/>
    </xf>
    <xf numFmtId="4" fontId="2" fillId="6" borderId="0" xfId="0" applyNumberFormat="1" applyFont="1" applyFill="1"/>
    <xf numFmtId="0" fontId="2" fillId="7" borderId="2" xfId="0" applyFont="1" applyFill="1" applyBorder="1" applyAlignment="1">
      <alignment horizontal="center" vertical="center" wrapText="1"/>
    </xf>
    <xf numFmtId="0" fontId="2" fillId="7" borderId="2" xfId="0" applyFont="1" applyFill="1" applyBorder="1" applyAlignment="1">
      <alignment horizontal="center" vertical="center"/>
    </xf>
    <xf numFmtId="0" fontId="0" fillId="0" borderId="1" xfId="0" applyBorder="1" applyAlignment="1">
      <alignment horizontal="justify" wrapText="1"/>
    </xf>
    <xf numFmtId="0" fontId="2" fillId="0" borderId="0" xfId="0" applyFont="1"/>
    <xf numFmtId="0" fontId="0" fillId="0" borderId="1" xfId="0" applyBorder="1" applyAlignment="1">
      <alignment horizontal="justify" vertical="center" wrapText="1"/>
    </xf>
    <xf numFmtId="14" fontId="0" fillId="0" borderId="0" xfId="0" applyNumberFormat="1"/>
    <xf numFmtId="0" fontId="0" fillId="0" borderId="0" xfId="0" quotePrefix="1"/>
    <xf numFmtId="0" fontId="0" fillId="0" borderId="1" xfId="0" applyBorder="1" applyAlignment="1">
      <alignment horizontal="justify" vertical="center"/>
    </xf>
    <xf numFmtId="0" fontId="0" fillId="0" borderId="1" xfId="0" applyBorder="1" applyAlignment="1">
      <alignment horizontal="justify"/>
    </xf>
    <xf numFmtId="14" fontId="0" fillId="0" borderId="0" xfId="0" applyNumberFormat="1" applyAlignment="1">
      <alignment horizontal="center"/>
    </xf>
    <xf numFmtId="0" fontId="1" fillId="8" borderId="0" xfId="0" applyFont="1" applyFill="1"/>
    <xf numFmtId="0" fontId="0" fillId="0" borderId="2" xfId="0" applyBorder="1" applyAlignment="1">
      <alignment horizontal="justify" wrapText="1"/>
    </xf>
    <xf numFmtId="0" fontId="0" fillId="0" borderId="2" xfId="0" applyBorder="1" applyAlignment="1">
      <alignment horizontal="justify"/>
    </xf>
    <xf numFmtId="0" fontId="0" fillId="8"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BAFFB5F-94F5-4AF1-B7A1-363844FADBDB}" type="doc">
      <dgm:prSet loTypeId="urn:microsoft.com/office/officeart/2005/8/layout/arrow5" loCatId="relationship" qsTypeId="urn:microsoft.com/office/officeart/2005/8/quickstyle/simple1" qsCatId="simple" csTypeId="urn:microsoft.com/office/officeart/2005/8/colors/colorful1" csCatId="colorful" phldr="1"/>
      <dgm:spPr/>
      <dgm:t>
        <a:bodyPr/>
        <a:lstStyle/>
        <a:p>
          <a:endParaRPr lang="es-MX"/>
        </a:p>
      </dgm:t>
    </dgm:pt>
    <dgm:pt modelId="{F99440D0-4A3A-47DA-89BA-5AAFDC616780}">
      <dgm:prSet phldrT="[Texto]"/>
      <dgm:spPr/>
      <dgm:t>
        <a:bodyPr/>
        <a:lstStyle/>
        <a:p>
          <a:r>
            <a:rPr lang="es-MX"/>
            <a:t>Compra de brandy (contribuyente de IEPS por bebidas alcohólicas)</a:t>
          </a:r>
        </a:p>
      </dgm:t>
    </dgm:pt>
    <dgm:pt modelId="{05D729AE-5DF3-4294-A292-41B8A237D41A}" type="parTrans" cxnId="{3C7A105F-F1D7-46C4-A98D-49FBA0EA806B}">
      <dgm:prSet/>
      <dgm:spPr/>
      <dgm:t>
        <a:bodyPr/>
        <a:lstStyle/>
        <a:p>
          <a:endParaRPr lang="es-MX"/>
        </a:p>
      </dgm:t>
    </dgm:pt>
    <dgm:pt modelId="{D7584572-1EE7-4E7D-A34F-6C7874651608}" type="sibTrans" cxnId="{3C7A105F-F1D7-46C4-A98D-49FBA0EA806B}">
      <dgm:prSet/>
      <dgm:spPr/>
      <dgm:t>
        <a:bodyPr/>
        <a:lstStyle/>
        <a:p>
          <a:endParaRPr lang="es-MX"/>
        </a:p>
      </dgm:t>
    </dgm:pt>
    <dgm:pt modelId="{60A5F7A3-634A-42E2-AABC-E754DD88CB38}">
      <dgm:prSet phldrT="[Texto]"/>
      <dgm:spPr/>
      <dgm:t>
        <a:bodyPr/>
        <a:lstStyle/>
        <a:p>
          <a:r>
            <a:rPr lang="es-MX"/>
            <a:t>Vendedor de brandy (para trasldar el IEPS expresamente y por separado debe de solicitar la constancia fiscal, artículo 14 RLIEPS)</a:t>
          </a:r>
        </a:p>
      </dgm:t>
    </dgm:pt>
    <dgm:pt modelId="{633FFA46-843A-4910-B4F3-BA0F55672284}" type="parTrans" cxnId="{33F51704-B7F8-486D-8ADF-B2F919886534}">
      <dgm:prSet/>
      <dgm:spPr/>
      <dgm:t>
        <a:bodyPr/>
        <a:lstStyle/>
        <a:p>
          <a:endParaRPr lang="es-MX"/>
        </a:p>
      </dgm:t>
    </dgm:pt>
    <dgm:pt modelId="{6FB8D1FB-E246-48E6-B1FD-A81A57C92AD6}" type="sibTrans" cxnId="{33F51704-B7F8-486D-8ADF-B2F919886534}">
      <dgm:prSet/>
      <dgm:spPr/>
      <dgm:t>
        <a:bodyPr/>
        <a:lstStyle/>
        <a:p>
          <a:endParaRPr lang="es-MX"/>
        </a:p>
      </dgm:t>
    </dgm:pt>
    <dgm:pt modelId="{0DEC8108-9697-43C1-9357-40894E180A8D}" type="pres">
      <dgm:prSet presAssocID="{3BAFFB5F-94F5-4AF1-B7A1-363844FADBDB}" presName="diagram" presStyleCnt="0">
        <dgm:presLayoutVars>
          <dgm:dir/>
          <dgm:resizeHandles val="exact"/>
        </dgm:presLayoutVars>
      </dgm:prSet>
      <dgm:spPr/>
    </dgm:pt>
    <dgm:pt modelId="{86FD4B9A-18E1-4C4C-9343-C36555A12819}" type="pres">
      <dgm:prSet presAssocID="{F99440D0-4A3A-47DA-89BA-5AAFDC616780}" presName="arrow" presStyleLbl="node1" presStyleIdx="0" presStyleCnt="2">
        <dgm:presLayoutVars>
          <dgm:bulletEnabled val="1"/>
        </dgm:presLayoutVars>
      </dgm:prSet>
      <dgm:spPr/>
    </dgm:pt>
    <dgm:pt modelId="{1BF75973-F96D-4440-9641-DF3824195658}" type="pres">
      <dgm:prSet presAssocID="{60A5F7A3-634A-42E2-AABC-E754DD88CB38}" presName="arrow" presStyleLbl="node1" presStyleIdx="1" presStyleCnt="2">
        <dgm:presLayoutVars>
          <dgm:bulletEnabled val="1"/>
        </dgm:presLayoutVars>
      </dgm:prSet>
      <dgm:spPr/>
    </dgm:pt>
  </dgm:ptLst>
  <dgm:cxnLst>
    <dgm:cxn modelId="{33F51704-B7F8-486D-8ADF-B2F919886534}" srcId="{3BAFFB5F-94F5-4AF1-B7A1-363844FADBDB}" destId="{60A5F7A3-634A-42E2-AABC-E754DD88CB38}" srcOrd="1" destOrd="0" parTransId="{633FFA46-843A-4910-B4F3-BA0F55672284}" sibTransId="{6FB8D1FB-E246-48E6-B1FD-A81A57C92AD6}"/>
    <dgm:cxn modelId="{92F15D3E-8664-4DE8-AE3D-2DC21D71409C}" type="presOf" srcId="{60A5F7A3-634A-42E2-AABC-E754DD88CB38}" destId="{1BF75973-F96D-4440-9641-DF3824195658}" srcOrd="0" destOrd="0" presId="urn:microsoft.com/office/officeart/2005/8/layout/arrow5"/>
    <dgm:cxn modelId="{3C7A105F-F1D7-46C4-A98D-49FBA0EA806B}" srcId="{3BAFFB5F-94F5-4AF1-B7A1-363844FADBDB}" destId="{F99440D0-4A3A-47DA-89BA-5AAFDC616780}" srcOrd="0" destOrd="0" parTransId="{05D729AE-5DF3-4294-A292-41B8A237D41A}" sibTransId="{D7584572-1EE7-4E7D-A34F-6C7874651608}"/>
    <dgm:cxn modelId="{BBF6B8F8-5E58-4A4E-83DF-670532ED6A48}" type="presOf" srcId="{F99440D0-4A3A-47DA-89BA-5AAFDC616780}" destId="{86FD4B9A-18E1-4C4C-9343-C36555A12819}" srcOrd="0" destOrd="0" presId="urn:microsoft.com/office/officeart/2005/8/layout/arrow5"/>
    <dgm:cxn modelId="{DEF98FFF-7703-45A0-9B8F-56538D7F072D}" type="presOf" srcId="{3BAFFB5F-94F5-4AF1-B7A1-363844FADBDB}" destId="{0DEC8108-9697-43C1-9357-40894E180A8D}" srcOrd="0" destOrd="0" presId="urn:microsoft.com/office/officeart/2005/8/layout/arrow5"/>
    <dgm:cxn modelId="{1FBA5CD7-4ADE-4078-8D98-3DF39D481947}" type="presParOf" srcId="{0DEC8108-9697-43C1-9357-40894E180A8D}" destId="{86FD4B9A-18E1-4C4C-9343-C36555A12819}" srcOrd="0" destOrd="0" presId="urn:microsoft.com/office/officeart/2005/8/layout/arrow5"/>
    <dgm:cxn modelId="{C34E3896-42D4-45C7-9327-5C621BC4500D}" type="presParOf" srcId="{0DEC8108-9697-43C1-9357-40894E180A8D}" destId="{1BF75973-F96D-4440-9641-DF3824195658}" srcOrd="1" destOrd="0" presId="urn:microsoft.com/office/officeart/2005/8/layout/arrow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4A54A4AA-8BE9-49AE-A14B-45C26CE3F351}" type="doc">
      <dgm:prSet loTypeId="urn:microsoft.com/office/officeart/2009/3/layout/OpposingIdeas" loCatId="relationship" qsTypeId="urn:microsoft.com/office/officeart/2005/8/quickstyle/simple1" qsCatId="simple" csTypeId="urn:microsoft.com/office/officeart/2005/8/colors/accent1_1" csCatId="accent1" phldr="1"/>
      <dgm:spPr/>
      <dgm:t>
        <a:bodyPr/>
        <a:lstStyle/>
        <a:p>
          <a:endParaRPr lang="es-MX"/>
        </a:p>
      </dgm:t>
    </dgm:pt>
    <dgm:pt modelId="{089C56B2-E258-43D1-B03E-7DFC2A890DD3}">
      <dgm:prSet phldrT="[Texto]"/>
      <dgm:spPr/>
      <dgm:t>
        <a:bodyPr/>
        <a:lstStyle/>
        <a:p>
          <a:r>
            <a:rPr lang="es-MX"/>
            <a:t>Compra de botanas</a:t>
          </a:r>
        </a:p>
      </dgm:t>
    </dgm:pt>
    <dgm:pt modelId="{2A0F12BC-5805-470E-9760-C22B41EB846C}" type="parTrans" cxnId="{616A7732-84CC-4DCE-985B-F45FC4182ED4}">
      <dgm:prSet/>
      <dgm:spPr/>
      <dgm:t>
        <a:bodyPr/>
        <a:lstStyle/>
        <a:p>
          <a:endParaRPr lang="es-MX"/>
        </a:p>
      </dgm:t>
    </dgm:pt>
    <dgm:pt modelId="{A54332AF-9E86-45AD-9AE0-3EC2F77616D4}" type="sibTrans" cxnId="{616A7732-84CC-4DCE-985B-F45FC4182ED4}">
      <dgm:prSet/>
      <dgm:spPr/>
      <dgm:t>
        <a:bodyPr/>
        <a:lstStyle/>
        <a:p>
          <a:endParaRPr lang="es-MX"/>
        </a:p>
      </dgm:t>
    </dgm:pt>
    <dgm:pt modelId="{27BB70AF-7D60-41E4-8E63-52DEDF8C3F66}">
      <dgm:prSet phldrT="[Texto]"/>
      <dgm:spPr/>
      <dgm:t>
        <a:bodyPr/>
        <a:lstStyle/>
        <a:p>
          <a:r>
            <a:rPr lang="es-MX"/>
            <a:t>Es contribuyente del IEPS de alimentos con alta densidad caloríca</a:t>
          </a:r>
        </a:p>
      </dgm:t>
    </dgm:pt>
    <dgm:pt modelId="{A41129B6-C5A0-4BB0-A0F4-9BB131B3D66C}" type="parTrans" cxnId="{53FAB7D4-7AD2-4EA8-9BD6-FBC67A200A73}">
      <dgm:prSet/>
      <dgm:spPr/>
      <dgm:t>
        <a:bodyPr/>
        <a:lstStyle/>
        <a:p>
          <a:endParaRPr lang="es-MX"/>
        </a:p>
      </dgm:t>
    </dgm:pt>
    <dgm:pt modelId="{C4538206-66D0-426C-A42E-0627D2AC4D29}" type="sibTrans" cxnId="{53FAB7D4-7AD2-4EA8-9BD6-FBC67A200A73}">
      <dgm:prSet/>
      <dgm:spPr/>
      <dgm:t>
        <a:bodyPr/>
        <a:lstStyle/>
        <a:p>
          <a:endParaRPr lang="es-MX"/>
        </a:p>
      </dgm:t>
    </dgm:pt>
    <dgm:pt modelId="{29CC9CFF-A142-4DA2-927A-BEB0F5FDEFCE}">
      <dgm:prSet phldrT="[Texto]"/>
      <dgm:spPr/>
      <dgm:t>
        <a:bodyPr/>
        <a:lstStyle/>
        <a:p>
          <a:r>
            <a:rPr lang="es-MX"/>
            <a:t>Vendedor</a:t>
          </a:r>
        </a:p>
      </dgm:t>
    </dgm:pt>
    <dgm:pt modelId="{E8085659-6F73-459C-8D33-AC29409D023C}" type="parTrans" cxnId="{4361E454-C073-4B9D-B315-BFBD5CA2955B}">
      <dgm:prSet/>
      <dgm:spPr/>
      <dgm:t>
        <a:bodyPr/>
        <a:lstStyle/>
        <a:p>
          <a:endParaRPr lang="es-MX"/>
        </a:p>
      </dgm:t>
    </dgm:pt>
    <dgm:pt modelId="{B5190ED5-1730-4D5E-A49F-31A0075D84FB}" type="sibTrans" cxnId="{4361E454-C073-4B9D-B315-BFBD5CA2955B}">
      <dgm:prSet/>
      <dgm:spPr/>
      <dgm:t>
        <a:bodyPr/>
        <a:lstStyle/>
        <a:p>
          <a:endParaRPr lang="es-MX"/>
        </a:p>
      </dgm:t>
    </dgm:pt>
    <dgm:pt modelId="{03FF61A5-8F59-4E73-850A-65CED631A580}">
      <dgm:prSet phldrT="[Texto]"/>
      <dgm:spPr/>
      <dgm:t>
        <a:bodyPr/>
        <a:lstStyle/>
        <a:p>
          <a:r>
            <a:rPr lang="es-MX"/>
            <a:t>Vendedor de brandy (para trasldar el IEPS expresamente y por separado debe de solicitar la constancia fiscal, artículo 14 RLIEPS)</a:t>
          </a:r>
        </a:p>
      </dgm:t>
    </dgm:pt>
    <dgm:pt modelId="{6BFC3F1D-BF3F-4C4E-BFE4-683FC2C78562}" type="parTrans" cxnId="{8F467962-CA8D-4361-817A-459A774F8344}">
      <dgm:prSet/>
      <dgm:spPr/>
      <dgm:t>
        <a:bodyPr/>
        <a:lstStyle/>
        <a:p>
          <a:endParaRPr lang="es-MX"/>
        </a:p>
      </dgm:t>
    </dgm:pt>
    <dgm:pt modelId="{365FE710-D50F-474A-AA58-3B79AC0F4D5D}" type="sibTrans" cxnId="{8F467962-CA8D-4361-817A-459A774F8344}">
      <dgm:prSet/>
      <dgm:spPr/>
      <dgm:t>
        <a:bodyPr/>
        <a:lstStyle/>
        <a:p>
          <a:endParaRPr lang="es-MX"/>
        </a:p>
      </dgm:t>
    </dgm:pt>
    <dgm:pt modelId="{CBA6575F-781D-4B77-A30E-DB2DE4EF8DF0}" type="pres">
      <dgm:prSet presAssocID="{4A54A4AA-8BE9-49AE-A14B-45C26CE3F351}" presName="Name0" presStyleCnt="0">
        <dgm:presLayoutVars>
          <dgm:chMax val="2"/>
          <dgm:dir/>
          <dgm:animOne val="branch"/>
          <dgm:animLvl val="lvl"/>
          <dgm:resizeHandles val="exact"/>
        </dgm:presLayoutVars>
      </dgm:prSet>
      <dgm:spPr/>
    </dgm:pt>
    <dgm:pt modelId="{94B30CCC-D3E2-49B0-8EF6-EF24F68C26AE}" type="pres">
      <dgm:prSet presAssocID="{4A54A4AA-8BE9-49AE-A14B-45C26CE3F351}" presName="Background" presStyleLbl="node1" presStyleIdx="0" presStyleCnt="1"/>
      <dgm:spPr/>
    </dgm:pt>
    <dgm:pt modelId="{FE961832-ABED-4364-8D14-F914DDCB82BA}" type="pres">
      <dgm:prSet presAssocID="{4A54A4AA-8BE9-49AE-A14B-45C26CE3F351}" presName="Divider" presStyleLbl="callout" presStyleIdx="0" presStyleCnt="1"/>
      <dgm:spPr/>
    </dgm:pt>
    <dgm:pt modelId="{E1710843-6A76-4B0E-99AF-039D6DA4BA27}" type="pres">
      <dgm:prSet presAssocID="{4A54A4AA-8BE9-49AE-A14B-45C26CE3F351}" presName="ChildText1" presStyleLbl="revTx" presStyleIdx="0" presStyleCnt="0">
        <dgm:presLayoutVars>
          <dgm:chMax val="0"/>
          <dgm:chPref val="0"/>
          <dgm:bulletEnabled val="1"/>
        </dgm:presLayoutVars>
      </dgm:prSet>
      <dgm:spPr/>
    </dgm:pt>
    <dgm:pt modelId="{B2EBA0A4-06C6-4F0C-B8FE-263737FCFF85}" type="pres">
      <dgm:prSet presAssocID="{4A54A4AA-8BE9-49AE-A14B-45C26CE3F351}" presName="ChildText2" presStyleLbl="revTx" presStyleIdx="0" presStyleCnt="0">
        <dgm:presLayoutVars>
          <dgm:chMax val="0"/>
          <dgm:chPref val="0"/>
          <dgm:bulletEnabled val="1"/>
        </dgm:presLayoutVars>
      </dgm:prSet>
      <dgm:spPr/>
    </dgm:pt>
    <dgm:pt modelId="{5E67CA31-03C2-4345-9862-EC10439251AC}" type="pres">
      <dgm:prSet presAssocID="{4A54A4AA-8BE9-49AE-A14B-45C26CE3F351}" presName="ParentText1" presStyleLbl="revTx" presStyleIdx="0" presStyleCnt="0">
        <dgm:presLayoutVars>
          <dgm:chMax val="1"/>
          <dgm:chPref val="1"/>
        </dgm:presLayoutVars>
      </dgm:prSet>
      <dgm:spPr/>
    </dgm:pt>
    <dgm:pt modelId="{63B0CC2F-744F-456A-910C-816D0D2F29EA}" type="pres">
      <dgm:prSet presAssocID="{4A54A4AA-8BE9-49AE-A14B-45C26CE3F351}" presName="ParentShape1" presStyleLbl="alignImgPlace1" presStyleIdx="0" presStyleCnt="2">
        <dgm:presLayoutVars/>
      </dgm:prSet>
      <dgm:spPr/>
    </dgm:pt>
    <dgm:pt modelId="{54576086-CA3F-4BEB-8814-1FC104D0FE94}" type="pres">
      <dgm:prSet presAssocID="{4A54A4AA-8BE9-49AE-A14B-45C26CE3F351}" presName="ParentText2" presStyleLbl="revTx" presStyleIdx="0" presStyleCnt="0">
        <dgm:presLayoutVars>
          <dgm:chMax val="1"/>
          <dgm:chPref val="1"/>
        </dgm:presLayoutVars>
      </dgm:prSet>
      <dgm:spPr/>
    </dgm:pt>
    <dgm:pt modelId="{4A0E1400-1770-4100-AF29-1839E9DD44E5}" type="pres">
      <dgm:prSet presAssocID="{4A54A4AA-8BE9-49AE-A14B-45C26CE3F351}" presName="ParentShape2" presStyleLbl="alignImgPlace1" presStyleIdx="1" presStyleCnt="2">
        <dgm:presLayoutVars/>
      </dgm:prSet>
      <dgm:spPr/>
    </dgm:pt>
  </dgm:ptLst>
  <dgm:cxnLst>
    <dgm:cxn modelId="{40C61507-5F2C-4ACB-9F78-031988617F60}" type="presOf" srcId="{089C56B2-E258-43D1-B03E-7DFC2A890DD3}" destId="{5E67CA31-03C2-4345-9862-EC10439251AC}" srcOrd="0" destOrd="0" presId="urn:microsoft.com/office/officeart/2009/3/layout/OpposingIdeas"/>
    <dgm:cxn modelId="{DEFBD515-8FD4-48BF-9E98-F653EAB774AC}" type="presOf" srcId="{29CC9CFF-A142-4DA2-927A-BEB0F5FDEFCE}" destId="{54576086-CA3F-4BEB-8814-1FC104D0FE94}" srcOrd="0" destOrd="0" presId="urn:microsoft.com/office/officeart/2009/3/layout/OpposingIdeas"/>
    <dgm:cxn modelId="{616A7732-84CC-4DCE-985B-F45FC4182ED4}" srcId="{4A54A4AA-8BE9-49AE-A14B-45C26CE3F351}" destId="{089C56B2-E258-43D1-B03E-7DFC2A890DD3}" srcOrd="0" destOrd="0" parTransId="{2A0F12BC-5805-470E-9760-C22B41EB846C}" sibTransId="{A54332AF-9E86-45AD-9AE0-3EC2F77616D4}"/>
    <dgm:cxn modelId="{8F467962-CA8D-4361-817A-459A774F8344}" srcId="{29CC9CFF-A142-4DA2-927A-BEB0F5FDEFCE}" destId="{03FF61A5-8F59-4E73-850A-65CED631A580}" srcOrd="0" destOrd="0" parTransId="{6BFC3F1D-BF3F-4C4E-BFE4-683FC2C78562}" sibTransId="{365FE710-D50F-474A-AA58-3B79AC0F4D5D}"/>
    <dgm:cxn modelId="{E55D684B-3F39-428D-946A-3A4A22FF3CBB}" type="presOf" srcId="{4A54A4AA-8BE9-49AE-A14B-45C26CE3F351}" destId="{CBA6575F-781D-4B77-A30E-DB2DE4EF8DF0}" srcOrd="0" destOrd="0" presId="urn:microsoft.com/office/officeart/2009/3/layout/OpposingIdeas"/>
    <dgm:cxn modelId="{DED99552-C874-431D-BE4B-D2ADF9ED4B17}" type="presOf" srcId="{03FF61A5-8F59-4E73-850A-65CED631A580}" destId="{B2EBA0A4-06C6-4F0C-B8FE-263737FCFF85}" srcOrd="0" destOrd="0" presId="urn:microsoft.com/office/officeart/2009/3/layout/OpposingIdeas"/>
    <dgm:cxn modelId="{4361E454-C073-4B9D-B315-BFBD5CA2955B}" srcId="{4A54A4AA-8BE9-49AE-A14B-45C26CE3F351}" destId="{29CC9CFF-A142-4DA2-927A-BEB0F5FDEFCE}" srcOrd="1" destOrd="0" parTransId="{E8085659-6F73-459C-8D33-AC29409D023C}" sibTransId="{B5190ED5-1730-4D5E-A49F-31A0075D84FB}"/>
    <dgm:cxn modelId="{C1581577-984E-450A-8486-78BC317EE65E}" type="presOf" srcId="{29CC9CFF-A142-4DA2-927A-BEB0F5FDEFCE}" destId="{4A0E1400-1770-4100-AF29-1839E9DD44E5}" srcOrd="1" destOrd="0" presId="urn:microsoft.com/office/officeart/2009/3/layout/OpposingIdeas"/>
    <dgm:cxn modelId="{F14889BA-4E1F-4ABD-B27E-4AA16E4F22A8}" type="presOf" srcId="{089C56B2-E258-43D1-B03E-7DFC2A890DD3}" destId="{63B0CC2F-744F-456A-910C-816D0D2F29EA}" srcOrd="1" destOrd="0" presId="urn:microsoft.com/office/officeart/2009/3/layout/OpposingIdeas"/>
    <dgm:cxn modelId="{53FAB7D4-7AD2-4EA8-9BD6-FBC67A200A73}" srcId="{089C56B2-E258-43D1-B03E-7DFC2A890DD3}" destId="{27BB70AF-7D60-41E4-8E63-52DEDF8C3F66}" srcOrd="0" destOrd="0" parTransId="{A41129B6-C5A0-4BB0-A0F4-9BB131B3D66C}" sibTransId="{C4538206-66D0-426C-A42E-0627D2AC4D29}"/>
    <dgm:cxn modelId="{688994F1-0412-44B0-B8C2-E05524911448}" type="presOf" srcId="{27BB70AF-7D60-41E4-8E63-52DEDF8C3F66}" destId="{E1710843-6A76-4B0E-99AF-039D6DA4BA27}" srcOrd="0" destOrd="0" presId="urn:microsoft.com/office/officeart/2009/3/layout/OpposingIdeas"/>
    <dgm:cxn modelId="{9B621277-8F4F-4489-903D-016E53F2DFA1}" type="presParOf" srcId="{CBA6575F-781D-4B77-A30E-DB2DE4EF8DF0}" destId="{94B30CCC-D3E2-49B0-8EF6-EF24F68C26AE}" srcOrd="0" destOrd="0" presId="urn:microsoft.com/office/officeart/2009/3/layout/OpposingIdeas"/>
    <dgm:cxn modelId="{8A31EAAE-2379-4667-967B-CEB194E90B3C}" type="presParOf" srcId="{CBA6575F-781D-4B77-A30E-DB2DE4EF8DF0}" destId="{FE961832-ABED-4364-8D14-F914DDCB82BA}" srcOrd="1" destOrd="0" presId="urn:microsoft.com/office/officeart/2009/3/layout/OpposingIdeas"/>
    <dgm:cxn modelId="{45B2373A-27F5-40EA-A5DF-5B760ED6A6F8}" type="presParOf" srcId="{CBA6575F-781D-4B77-A30E-DB2DE4EF8DF0}" destId="{E1710843-6A76-4B0E-99AF-039D6DA4BA27}" srcOrd="2" destOrd="0" presId="urn:microsoft.com/office/officeart/2009/3/layout/OpposingIdeas"/>
    <dgm:cxn modelId="{CA90710C-C3D5-4796-A848-8E0F7D1A1BE5}" type="presParOf" srcId="{CBA6575F-781D-4B77-A30E-DB2DE4EF8DF0}" destId="{B2EBA0A4-06C6-4F0C-B8FE-263737FCFF85}" srcOrd="3" destOrd="0" presId="urn:microsoft.com/office/officeart/2009/3/layout/OpposingIdeas"/>
    <dgm:cxn modelId="{A56E0495-ED41-4C4E-AC3E-AFBD7CDFDFD3}" type="presParOf" srcId="{CBA6575F-781D-4B77-A30E-DB2DE4EF8DF0}" destId="{5E67CA31-03C2-4345-9862-EC10439251AC}" srcOrd="4" destOrd="0" presId="urn:microsoft.com/office/officeart/2009/3/layout/OpposingIdeas"/>
    <dgm:cxn modelId="{D3284101-07A1-4CAF-9FAE-96FD97986CB4}" type="presParOf" srcId="{CBA6575F-781D-4B77-A30E-DB2DE4EF8DF0}" destId="{63B0CC2F-744F-456A-910C-816D0D2F29EA}" srcOrd="5" destOrd="0" presId="urn:microsoft.com/office/officeart/2009/3/layout/OpposingIdeas"/>
    <dgm:cxn modelId="{D10F47BF-1D0A-4F2B-A05A-DF3716390FAA}" type="presParOf" srcId="{CBA6575F-781D-4B77-A30E-DB2DE4EF8DF0}" destId="{54576086-CA3F-4BEB-8814-1FC104D0FE94}" srcOrd="6" destOrd="0" presId="urn:microsoft.com/office/officeart/2009/3/layout/OpposingIdeas"/>
    <dgm:cxn modelId="{9BA4CC84-584B-435A-8C40-BB0A0AEA89A0}" type="presParOf" srcId="{CBA6575F-781D-4B77-A30E-DB2DE4EF8DF0}" destId="{4A0E1400-1770-4100-AF29-1839E9DD44E5}" srcOrd="7" destOrd="0" presId="urn:microsoft.com/office/officeart/2009/3/layout/OpposingIdeas"/>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9A7CEA7A-7B44-4DF0-A72E-B73AC175BCC8}" type="doc">
      <dgm:prSet loTypeId="urn:microsoft.com/office/officeart/2005/8/layout/equation1" loCatId="process" qsTypeId="urn:microsoft.com/office/officeart/2005/8/quickstyle/simple1" qsCatId="simple" csTypeId="urn:microsoft.com/office/officeart/2005/8/colors/colorful1" csCatId="colorful" phldr="1"/>
      <dgm:spPr/>
    </dgm:pt>
    <dgm:pt modelId="{377A18E0-A3BB-4270-8832-3666F6525A45}">
      <dgm:prSet phldrT="[Texto]"/>
      <dgm:spPr/>
      <dgm:t>
        <a:bodyPr/>
        <a:lstStyle/>
        <a:p>
          <a:r>
            <a:rPr lang="es-MX"/>
            <a:t>IEPS cobrado de bebidas alcohólicas</a:t>
          </a:r>
        </a:p>
      </dgm:t>
    </dgm:pt>
    <dgm:pt modelId="{3E210E69-2E56-44D9-9273-F11ABC007FFE}" type="parTrans" cxnId="{0615EDC1-2E8F-4CFC-91C5-3F5064072BA2}">
      <dgm:prSet/>
      <dgm:spPr/>
      <dgm:t>
        <a:bodyPr/>
        <a:lstStyle/>
        <a:p>
          <a:endParaRPr lang="es-MX"/>
        </a:p>
      </dgm:t>
    </dgm:pt>
    <dgm:pt modelId="{7331EEB6-73BC-4104-A86F-A0F6E432E23D}" type="sibTrans" cxnId="{0615EDC1-2E8F-4CFC-91C5-3F5064072BA2}">
      <dgm:prSet/>
      <dgm:spPr/>
      <dgm:t>
        <a:bodyPr/>
        <a:lstStyle/>
        <a:p>
          <a:endParaRPr lang="es-MX"/>
        </a:p>
      </dgm:t>
    </dgm:pt>
    <dgm:pt modelId="{11980FAA-75EE-472E-A7F8-4330D5069B1A}">
      <dgm:prSet phldrT="[Texto]"/>
      <dgm:spPr/>
      <dgm:t>
        <a:bodyPr/>
        <a:lstStyle/>
        <a:p>
          <a:r>
            <a:rPr lang="es-MX"/>
            <a:t>IEPS acreditable de bebidas alcohólicas</a:t>
          </a:r>
        </a:p>
      </dgm:t>
    </dgm:pt>
    <dgm:pt modelId="{47BDC79B-C147-4AD8-97CF-9FDB6554B308}" type="parTrans" cxnId="{2CFE3643-99E4-4949-93D1-DB02A2A892CB}">
      <dgm:prSet/>
      <dgm:spPr/>
      <dgm:t>
        <a:bodyPr/>
        <a:lstStyle/>
        <a:p>
          <a:endParaRPr lang="es-MX"/>
        </a:p>
      </dgm:t>
    </dgm:pt>
    <dgm:pt modelId="{9E4DE7CA-9DEF-486A-8CEC-A853A9C292D0}" type="sibTrans" cxnId="{2CFE3643-99E4-4949-93D1-DB02A2A892CB}">
      <dgm:prSet/>
      <dgm:spPr/>
      <dgm:t>
        <a:bodyPr/>
        <a:lstStyle/>
        <a:p>
          <a:endParaRPr lang="es-MX"/>
        </a:p>
      </dgm:t>
    </dgm:pt>
    <dgm:pt modelId="{1BB96798-BDCB-4512-BDAA-1C6C230D76AC}">
      <dgm:prSet phldrT="[Texto]"/>
      <dgm:spPr/>
      <dgm:t>
        <a:bodyPr/>
        <a:lstStyle/>
        <a:p>
          <a:r>
            <a:rPr lang="es-MX"/>
            <a:t>IEPS por pagar o a favor</a:t>
          </a:r>
        </a:p>
      </dgm:t>
    </dgm:pt>
    <dgm:pt modelId="{F3FB9AD6-F614-4137-A3DD-DD1B2D88F8B3}" type="parTrans" cxnId="{211E702D-87DF-4700-97B8-CB00BB786756}">
      <dgm:prSet/>
      <dgm:spPr/>
      <dgm:t>
        <a:bodyPr/>
        <a:lstStyle/>
        <a:p>
          <a:endParaRPr lang="es-MX"/>
        </a:p>
      </dgm:t>
    </dgm:pt>
    <dgm:pt modelId="{D14F4837-C6F6-44D0-8607-99B6AEA3B588}" type="sibTrans" cxnId="{211E702D-87DF-4700-97B8-CB00BB786756}">
      <dgm:prSet/>
      <dgm:spPr/>
      <dgm:t>
        <a:bodyPr/>
        <a:lstStyle/>
        <a:p>
          <a:endParaRPr lang="es-MX"/>
        </a:p>
      </dgm:t>
    </dgm:pt>
    <dgm:pt modelId="{5A506771-9145-4484-8432-C78F4672B851}" type="pres">
      <dgm:prSet presAssocID="{9A7CEA7A-7B44-4DF0-A72E-B73AC175BCC8}" presName="linearFlow" presStyleCnt="0">
        <dgm:presLayoutVars>
          <dgm:dir/>
          <dgm:resizeHandles val="exact"/>
        </dgm:presLayoutVars>
      </dgm:prSet>
      <dgm:spPr/>
    </dgm:pt>
    <dgm:pt modelId="{18F80C1C-F433-414D-84C0-C4E25AE7AF69}" type="pres">
      <dgm:prSet presAssocID="{377A18E0-A3BB-4270-8832-3666F6525A45}" presName="node" presStyleLbl="node1" presStyleIdx="0" presStyleCnt="3">
        <dgm:presLayoutVars>
          <dgm:bulletEnabled val="1"/>
        </dgm:presLayoutVars>
      </dgm:prSet>
      <dgm:spPr/>
    </dgm:pt>
    <dgm:pt modelId="{EB1A8EA1-EEA6-4BF3-B4FC-DFFF7BB8B25D}" type="pres">
      <dgm:prSet presAssocID="{7331EEB6-73BC-4104-A86F-A0F6E432E23D}" presName="spacerL" presStyleCnt="0"/>
      <dgm:spPr/>
    </dgm:pt>
    <dgm:pt modelId="{FDB2F88B-070B-4CB4-A543-46A9AAE9C0D3}" type="pres">
      <dgm:prSet presAssocID="{7331EEB6-73BC-4104-A86F-A0F6E432E23D}" presName="sibTrans" presStyleLbl="sibTrans2D1" presStyleIdx="0" presStyleCnt="2"/>
      <dgm:spPr>
        <a:prstGeom prst="mathMinus">
          <a:avLst/>
        </a:prstGeom>
      </dgm:spPr>
    </dgm:pt>
    <dgm:pt modelId="{1985C4DE-9FF7-428E-933D-B628B39C4B16}" type="pres">
      <dgm:prSet presAssocID="{7331EEB6-73BC-4104-A86F-A0F6E432E23D}" presName="spacerR" presStyleCnt="0"/>
      <dgm:spPr/>
    </dgm:pt>
    <dgm:pt modelId="{B6F6E246-C0EF-44C0-800E-4145E0F0EDD8}" type="pres">
      <dgm:prSet presAssocID="{11980FAA-75EE-472E-A7F8-4330D5069B1A}" presName="node" presStyleLbl="node1" presStyleIdx="1" presStyleCnt="3">
        <dgm:presLayoutVars>
          <dgm:bulletEnabled val="1"/>
        </dgm:presLayoutVars>
      </dgm:prSet>
      <dgm:spPr/>
    </dgm:pt>
    <dgm:pt modelId="{5BA01BC9-3F54-4B48-AE41-9CEC5A95AD97}" type="pres">
      <dgm:prSet presAssocID="{9E4DE7CA-9DEF-486A-8CEC-A853A9C292D0}" presName="spacerL" presStyleCnt="0"/>
      <dgm:spPr/>
    </dgm:pt>
    <dgm:pt modelId="{31222BF7-AE2D-4D61-B0FE-8570449C5D6C}" type="pres">
      <dgm:prSet presAssocID="{9E4DE7CA-9DEF-486A-8CEC-A853A9C292D0}" presName="sibTrans" presStyleLbl="sibTrans2D1" presStyleIdx="1" presStyleCnt="2"/>
      <dgm:spPr/>
    </dgm:pt>
    <dgm:pt modelId="{0AFCB70F-211E-4FAB-AAAE-4E9778DBF4BA}" type="pres">
      <dgm:prSet presAssocID="{9E4DE7CA-9DEF-486A-8CEC-A853A9C292D0}" presName="spacerR" presStyleCnt="0"/>
      <dgm:spPr/>
    </dgm:pt>
    <dgm:pt modelId="{383F7CA6-2313-4383-B72E-D60AF804CA81}" type="pres">
      <dgm:prSet presAssocID="{1BB96798-BDCB-4512-BDAA-1C6C230D76AC}" presName="node" presStyleLbl="node1" presStyleIdx="2" presStyleCnt="3">
        <dgm:presLayoutVars>
          <dgm:bulletEnabled val="1"/>
        </dgm:presLayoutVars>
      </dgm:prSet>
      <dgm:spPr/>
    </dgm:pt>
  </dgm:ptLst>
  <dgm:cxnLst>
    <dgm:cxn modelId="{211E702D-87DF-4700-97B8-CB00BB786756}" srcId="{9A7CEA7A-7B44-4DF0-A72E-B73AC175BCC8}" destId="{1BB96798-BDCB-4512-BDAA-1C6C230D76AC}" srcOrd="2" destOrd="0" parTransId="{F3FB9AD6-F614-4137-A3DD-DD1B2D88F8B3}" sibTransId="{D14F4837-C6F6-44D0-8607-99B6AEA3B588}"/>
    <dgm:cxn modelId="{EADBBB37-8256-406F-8117-303942EF1AFD}" type="presOf" srcId="{9E4DE7CA-9DEF-486A-8CEC-A853A9C292D0}" destId="{31222BF7-AE2D-4D61-B0FE-8570449C5D6C}" srcOrd="0" destOrd="0" presId="urn:microsoft.com/office/officeart/2005/8/layout/equation1"/>
    <dgm:cxn modelId="{662FB83B-D3E2-4514-9B5A-118A90425287}" type="presOf" srcId="{11980FAA-75EE-472E-A7F8-4330D5069B1A}" destId="{B6F6E246-C0EF-44C0-800E-4145E0F0EDD8}" srcOrd="0" destOrd="0" presId="urn:microsoft.com/office/officeart/2005/8/layout/equation1"/>
    <dgm:cxn modelId="{2CFE3643-99E4-4949-93D1-DB02A2A892CB}" srcId="{9A7CEA7A-7B44-4DF0-A72E-B73AC175BCC8}" destId="{11980FAA-75EE-472E-A7F8-4330D5069B1A}" srcOrd="1" destOrd="0" parTransId="{47BDC79B-C147-4AD8-97CF-9FDB6554B308}" sibTransId="{9E4DE7CA-9DEF-486A-8CEC-A853A9C292D0}"/>
    <dgm:cxn modelId="{95515A4E-2816-4FC5-AE7C-69B7A5E16B5F}" type="presOf" srcId="{1BB96798-BDCB-4512-BDAA-1C6C230D76AC}" destId="{383F7CA6-2313-4383-B72E-D60AF804CA81}" srcOrd="0" destOrd="0" presId="urn:microsoft.com/office/officeart/2005/8/layout/equation1"/>
    <dgm:cxn modelId="{53C77DA6-13D9-4CC8-93B2-BFF0521D24E8}" type="presOf" srcId="{377A18E0-A3BB-4270-8832-3666F6525A45}" destId="{18F80C1C-F433-414D-84C0-C4E25AE7AF69}" srcOrd="0" destOrd="0" presId="urn:microsoft.com/office/officeart/2005/8/layout/equation1"/>
    <dgm:cxn modelId="{5DD919B4-1C0D-4F58-8664-52645DDBA7DC}" type="presOf" srcId="{9A7CEA7A-7B44-4DF0-A72E-B73AC175BCC8}" destId="{5A506771-9145-4484-8432-C78F4672B851}" srcOrd="0" destOrd="0" presId="urn:microsoft.com/office/officeart/2005/8/layout/equation1"/>
    <dgm:cxn modelId="{0615EDC1-2E8F-4CFC-91C5-3F5064072BA2}" srcId="{9A7CEA7A-7B44-4DF0-A72E-B73AC175BCC8}" destId="{377A18E0-A3BB-4270-8832-3666F6525A45}" srcOrd="0" destOrd="0" parTransId="{3E210E69-2E56-44D9-9273-F11ABC007FFE}" sibTransId="{7331EEB6-73BC-4104-A86F-A0F6E432E23D}"/>
    <dgm:cxn modelId="{773DEAF5-2562-4409-8E92-46658E72A08B}" type="presOf" srcId="{7331EEB6-73BC-4104-A86F-A0F6E432E23D}" destId="{FDB2F88B-070B-4CB4-A543-46A9AAE9C0D3}" srcOrd="0" destOrd="0" presId="urn:microsoft.com/office/officeart/2005/8/layout/equation1"/>
    <dgm:cxn modelId="{1F785F5F-4BDF-42A3-800C-4712C600076A}" type="presParOf" srcId="{5A506771-9145-4484-8432-C78F4672B851}" destId="{18F80C1C-F433-414D-84C0-C4E25AE7AF69}" srcOrd="0" destOrd="0" presId="urn:microsoft.com/office/officeart/2005/8/layout/equation1"/>
    <dgm:cxn modelId="{F94483C8-5C9C-4AA2-A361-C75BA7D8C613}" type="presParOf" srcId="{5A506771-9145-4484-8432-C78F4672B851}" destId="{EB1A8EA1-EEA6-4BF3-B4FC-DFFF7BB8B25D}" srcOrd="1" destOrd="0" presId="urn:microsoft.com/office/officeart/2005/8/layout/equation1"/>
    <dgm:cxn modelId="{5D1D1307-1BD5-44F1-9CB0-48A53D4EBE5B}" type="presParOf" srcId="{5A506771-9145-4484-8432-C78F4672B851}" destId="{FDB2F88B-070B-4CB4-A543-46A9AAE9C0D3}" srcOrd="2" destOrd="0" presId="urn:microsoft.com/office/officeart/2005/8/layout/equation1"/>
    <dgm:cxn modelId="{6B2E3F84-F777-491C-83FC-69932A543BF2}" type="presParOf" srcId="{5A506771-9145-4484-8432-C78F4672B851}" destId="{1985C4DE-9FF7-428E-933D-B628B39C4B16}" srcOrd="3" destOrd="0" presId="urn:microsoft.com/office/officeart/2005/8/layout/equation1"/>
    <dgm:cxn modelId="{C63C147D-3E1A-4183-BA6E-48F836DDE584}" type="presParOf" srcId="{5A506771-9145-4484-8432-C78F4672B851}" destId="{B6F6E246-C0EF-44C0-800E-4145E0F0EDD8}" srcOrd="4" destOrd="0" presId="urn:microsoft.com/office/officeart/2005/8/layout/equation1"/>
    <dgm:cxn modelId="{577695A4-A1F9-4675-AACD-5ECBC7ABA686}" type="presParOf" srcId="{5A506771-9145-4484-8432-C78F4672B851}" destId="{5BA01BC9-3F54-4B48-AE41-9CEC5A95AD97}" srcOrd="5" destOrd="0" presId="urn:microsoft.com/office/officeart/2005/8/layout/equation1"/>
    <dgm:cxn modelId="{A627D0AF-BAA0-4DA0-881E-16593B063475}" type="presParOf" srcId="{5A506771-9145-4484-8432-C78F4672B851}" destId="{31222BF7-AE2D-4D61-B0FE-8570449C5D6C}" srcOrd="6" destOrd="0" presId="urn:microsoft.com/office/officeart/2005/8/layout/equation1"/>
    <dgm:cxn modelId="{5BC30032-C3FE-4504-8EF5-866B4F929906}" type="presParOf" srcId="{5A506771-9145-4484-8432-C78F4672B851}" destId="{0AFCB70F-211E-4FAB-AAAE-4E9778DBF4BA}" srcOrd="7" destOrd="0" presId="urn:microsoft.com/office/officeart/2005/8/layout/equation1"/>
    <dgm:cxn modelId="{4F4BACAD-E025-4DFA-960F-A7178196C7E7}" type="presParOf" srcId="{5A506771-9145-4484-8432-C78F4672B851}" destId="{383F7CA6-2313-4383-B72E-D60AF804CA81}" srcOrd="8" destOrd="0" presId="urn:microsoft.com/office/officeart/2005/8/layout/equation1"/>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6FD4B9A-18E1-4C4C-9343-C36555A12819}">
      <dsp:nvSpPr>
        <dsp:cNvPr id="0" name=""/>
        <dsp:cNvSpPr/>
      </dsp:nvSpPr>
      <dsp:spPr>
        <a:xfrm rot="16200000">
          <a:off x="620" y="137322"/>
          <a:ext cx="3282943" cy="3282943"/>
        </a:xfrm>
        <a:prstGeom prst="downArrow">
          <a:avLst>
            <a:gd name="adj1" fmla="val 50000"/>
            <a:gd name="adj2" fmla="val 35000"/>
          </a:avLst>
        </a:prstGeom>
        <a:solidFill>
          <a:schemeClr val="accent2">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lang="es-MX" sz="1600" kern="1200"/>
            <a:t>Compra de brandy (contribuyente de IEPS por bebidas alcohólicas)</a:t>
          </a:r>
        </a:p>
      </dsp:txBody>
      <dsp:txXfrm rot="5400000">
        <a:off x="621" y="958057"/>
        <a:ext cx="2708428" cy="1641471"/>
      </dsp:txXfrm>
    </dsp:sp>
    <dsp:sp modelId="{1BF75973-F96D-4440-9641-DF3824195658}">
      <dsp:nvSpPr>
        <dsp:cNvPr id="0" name=""/>
        <dsp:cNvSpPr/>
      </dsp:nvSpPr>
      <dsp:spPr>
        <a:xfrm rot="5400000">
          <a:off x="3460135" y="137322"/>
          <a:ext cx="3282943" cy="3282943"/>
        </a:xfrm>
        <a:prstGeom prst="downArrow">
          <a:avLst>
            <a:gd name="adj1" fmla="val 50000"/>
            <a:gd name="adj2" fmla="val 35000"/>
          </a:avLst>
        </a:prstGeom>
        <a:solidFill>
          <a:schemeClr val="accent3">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lang="es-MX" sz="1600" kern="1200"/>
            <a:t>Vendedor de brandy (para trasldar el IEPS expresamente y por separado debe de solicitar la constancia fiscal, artículo 14 RLIEPS)</a:t>
          </a:r>
        </a:p>
      </dsp:txBody>
      <dsp:txXfrm rot="-5400000">
        <a:off x="4034651" y="958058"/>
        <a:ext cx="2708428" cy="164147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4B30CCC-D3E2-49B0-8EF6-EF24F68C26AE}">
      <dsp:nvSpPr>
        <dsp:cNvPr id="0" name=""/>
        <dsp:cNvSpPr/>
      </dsp:nvSpPr>
      <dsp:spPr>
        <a:xfrm>
          <a:off x="762000" y="839973"/>
          <a:ext cx="4572000" cy="2458665"/>
        </a:xfrm>
        <a:prstGeom prst="round2DiagRect">
          <a:avLst>
            <a:gd name="adj1" fmla="val 0"/>
            <a:gd name="adj2" fmla="val 1667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E961832-ABED-4364-8D14-F914DDCB82BA}">
      <dsp:nvSpPr>
        <dsp:cNvPr id="0" name=""/>
        <dsp:cNvSpPr/>
      </dsp:nvSpPr>
      <dsp:spPr>
        <a:xfrm>
          <a:off x="3048000" y="1100741"/>
          <a:ext cx="609" cy="1937130"/>
        </a:xfrm>
        <a:prstGeom prst="line">
          <a:avLst/>
        </a:prstGeom>
        <a:solidFill>
          <a:schemeClr val="accent1">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E1710843-6A76-4B0E-99AF-039D6DA4BA27}">
      <dsp:nvSpPr>
        <dsp:cNvPr id="0" name=""/>
        <dsp:cNvSpPr/>
      </dsp:nvSpPr>
      <dsp:spPr>
        <a:xfrm>
          <a:off x="914400" y="1026236"/>
          <a:ext cx="1981200" cy="2086140"/>
        </a:xfrm>
        <a:prstGeom prst="rect">
          <a:avLst/>
        </a:prstGeom>
        <a:noFill/>
        <a:ln>
          <a:noFill/>
        </a:ln>
        <a:effectLst/>
        <a:sp3d/>
      </dsp:spPr>
      <dsp:style>
        <a:lnRef idx="0">
          <a:scrgbClr r="0" g="0" b="0"/>
        </a:lnRef>
        <a:fillRef idx="0">
          <a:scrgbClr r="0" g="0" b="0"/>
        </a:fillRef>
        <a:effectRef idx="0">
          <a:scrgbClr r="0" g="0" b="0"/>
        </a:effectRef>
        <a:fontRef idx="minor"/>
      </dsp:style>
      <dsp:txBody>
        <a:bodyPr spcFirstLastPara="0" vert="horz" wrap="square" lIns="68580" tIns="68580" rIns="68580" bIns="68580" numCol="1" spcCol="1270" anchor="t" anchorCtr="0">
          <a:noAutofit/>
        </a:bodyPr>
        <a:lstStyle/>
        <a:p>
          <a:pPr marL="0" lvl="0" indent="0" algn="l" defTabSz="800100">
            <a:lnSpc>
              <a:spcPct val="90000"/>
            </a:lnSpc>
            <a:spcBef>
              <a:spcPct val="0"/>
            </a:spcBef>
            <a:spcAft>
              <a:spcPct val="35000"/>
            </a:spcAft>
            <a:buNone/>
          </a:pPr>
          <a:r>
            <a:rPr lang="es-MX" sz="1800" kern="1200"/>
            <a:t>Es contribuyente del IEPS de alimentos con alta densidad caloríca</a:t>
          </a:r>
        </a:p>
      </dsp:txBody>
      <dsp:txXfrm>
        <a:off x="914400" y="1026236"/>
        <a:ext cx="1981200" cy="2086140"/>
      </dsp:txXfrm>
    </dsp:sp>
    <dsp:sp modelId="{B2EBA0A4-06C6-4F0C-B8FE-263737FCFF85}">
      <dsp:nvSpPr>
        <dsp:cNvPr id="0" name=""/>
        <dsp:cNvSpPr/>
      </dsp:nvSpPr>
      <dsp:spPr>
        <a:xfrm>
          <a:off x="3200400" y="1026236"/>
          <a:ext cx="1981200" cy="2086140"/>
        </a:xfrm>
        <a:prstGeom prst="rect">
          <a:avLst/>
        </a:prstGeom>
        <a:noFill/>
        <a:ln>
          <a:noFill/>
        </a:ln>
        <a:effectLst/>
        <a:sp3d/>
      </dsp:spPr>
      <dsp:style>
        <a:lnRef idx="0">
          <a:scrgbClr r="0" g="0" b="0"/>
        </a:lnRef>
        <a:fillRef idx="0">
          <a:scrgbClr r="0" g="0" b="0"/>
        </a:fillRef>
        <a:effectRef idx="0">
          <a:scrgbClr r="0" g="0" b="0"/>
        </a:effectRef>
        <a:fontRef idx="minor"/>
      </dsp:style>
      <dsp:txBody>
        <a:bodyPr spcFirstLastPara="0" vert="horz" wrap="square" lIns="68580" tIns="68580" rIns="68580" bIns="68580" numCol="1" spcCol="1270" anchor="t" anchorCtr="0">
          <a:noAutofit/>
        </a:bodyPr>
        <a:lstStyle/>
        <a:p>
          <a:pPr marL="0" lvl="0" indent="0" algn="l" defTabSz="800100">
            <a:lnSpc>
              <a:spcPct val="90000"/>
            </a:lnSpc>
            <a:spcBef>
              <a:spcPct val="0"/>
            </a:spcBef>
            <a:spcAft>
              <a:spcPct val="35000"/>
            </a:spcAft>
            <a:buNone/>
          </a:pPr>
          <a:r>
            <a:rPr lang="es-MX" sz="1800" kern="1200"/>
            <a:t>Vendedor de brandy (para trasldar el IEPS expresamente y por separado debe de solicitar la constancia fiscal, artículo 14 RLIEPS)</a:t>
          </a:r>
        </a:p>
      </dsp:txBody>
      <dsp:txXfrm>
        <a:off x="3200400" y="1026236"/>
        <a:ext cx="1981200" cy="2086140"/>
      </dsp:txXfrm>
    </dsp:sp>
    <dsp:sp modelId="{63B0CC2F-744F-456A-910C-816D0D2F29EA}">
      <dsp:nvSpPr>
        <dsp:cNvPr id="0" name=""/>
        <dsp:cNvSpPr/>
      </dsp:nvSpPr>
      <dsp:spPr>
        <a:xfrm rot="16200000">
          <a:off x="-960090" y="1166771"/>
          <a:ext cx="2682180" cy="762000"/>
        </a:xfrm>
        <a:prstGeom prst="rightArrow">
          <a:avLst>
            <a:gd name="adj1" fmla="val 49830"/>
            <a:gd name="adj2" fmla="val 60660"/>
          </a:avLst>
        </a:prstGeom>
        <a:solidFill>
          <a:schemeClr val="accent1">
            <a:tint val="40000"/>
            <a:hueOff val="0"/>
            <a:satOff val="0"/>
            <a:lumOff val="0"/>
            <a:alphaOff val="0"/>
          </a:schemeClr>
        </a:solidFill>
        <a:ln w="19050" cap="flat" cmpd="sng" algn="ctr">
          <a:solidFill>
            <a:schemeClr val="accent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4770" tIns="64770" rIns="64770" bIns="64770" numCol="1" spcCol="1270" anchor="ctr" anchorCtr="0">
          <a:noAutofit/>
        </a:bodyPr>
        <a:lstStyle/>
        <a:p>
          <a:pPr marL="0" lvl="0" indent="0" algn="r" defTabSz="755650">
            <a:lnSpc>
              <a:spcPct val="90000"/>
            </a:lnSpc>
            <a:spcBef>
              <a:spcPct val="0"/>
            </a:spcBef>
            <a:spcAft>
              <a:spcPct val="35000"/>
            </a:spcAft>
            <a:buNone/>
          </a:pPr>
          <a:r>
            <a:rPr lang="es-MX" sz="1700" kern="1200"/>
            <a:t>Compra de botanas</a:t>
          </a:r>
        </a:p>
      </dsp:txBody>
      <dsp:txXfrm>
        <a:off x="-844926" y="1473084"/>
        <a:ext cx="2451851" cy="379704"/>
      </dsp:txXfrm>
    </dsp:sp>
    <dsp:sp modelId="{4A0E1400-1770-4100-AF29-1839E9DD44E5}">
      <dsp:nvSpPr>
        <dsp:cNvPr id="0" name=""/>
        <dsp:cNvSpPr/>
      </dsp:nvSpPr>
      <dsp:spPr>
        <a:xfrm rot="5400000">
          <a:off x="4373909" y="2209841"/>
          <a:ext cx="2682180" cy="762000"/>
        </a:xfrm>
        <a:prstGeom prst="rightArrow">
          <a:avLst>
            <a:gd name="adj1" fmla="val 49830"/>
            <a:gd name="adj2" fmla="val 60660"/>
          </a:avLst>
        </a:prstGeom>
        <a:solidFill>
          <a:schemeClr val="accent1">
            <a:tint val="40000"/>
            <a:hueOff val="0"/>
            <a:satOff val="0"/>
            <a:lumOff val="0"/>
            <a:alphaOff val="0"/>
          </a:schemeClr>
        </a:solidFill>
        <a:ln w="19050" cap="flat" cmpd="sng" algn="ctr">
          <a:solidFill>
            <a:schemeClr val="accent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4770" tIns="64770" rIns="64770" bIns="64770" numCol="1" spcCol="1270" anchor="ctr" anchorCtr="0">
          <a:noAutofit/>
        </a:bodyPr>
        <a:lstStyle/>
        <a:p>
          <a:pPr marL="0" lvl="0" indent="0" algn="r" defTabSz="755650">
            <a:lnSpc>
              <a:spcPct val="90000"/>
            </a:lnSpc>
            <a:spcBef>
              <a:spcPct val="0"/>
            </a:spcBef>
            <a:spcAft>
              <a:spcPct val="35000"/>
            </a:spcAft>
            <a:buNone/>
          </a:pPr>
          <a:r>
            <a:rPr lang="es-MX" sz="1700" kern="1200"/>
            <a:t>Vendedor</a:t>
          </a:r>
        </a:p>
      </dsp:txBody>
      <dsp:txXfrm>
        <a:off x="4489074" y="2285825"/>
        <a:ext cx="2451851" cy="379704"/>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8F80C1C-F433-414D-84C0-C4E25AE7AF69}">
      <dsp:nvSpPr>
        <dsp:cNvPr id="0" name=""/>
        <dsp:cNvSpPr/>
      </dsp:nvSpPr>
      <dsp:spPr>
        <a:xfrm>
          <a:off x="1021" y="1192004"/>
          <a:ext cx="1354554" cy="1354554"/>
        </a:xfrm>
        <a:prstGeom prst="ellipse">
          <a:avLst/>
        </a:prstGeom>
        <a:solidFill>
          <a:schemeClr val="accent2">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666750">
            <a:lnSpc>
              <a:spcPct val="90000"/>
            </a:lnSpc>
            <a:spcBef>
              <a:spcPct val="0"/>
            </a:spcBef>
            <a:spcAft>
              <a:spcPct val="35000"/>
            </a:spcAft>
            <a:buNone/>
          </a:pPr>
          <a:r>
            <a:rPr lang="es-MX" sz="1500" kern="1200"/>
            <a:t>IEPS cobrado de bebidas alcohólicas</a:t>
          </a:r>
        </a:p>
      </dsp:txBody>
      <dsp:txXfrm>
        <a:off x="199391" y="1390374"/>
        <a:ext cx="957814" cy="957814"/>
      </dsp:txXfrm>
    </dsp:sp>
    <dsp:sp modelId="{FDB2F88B-070B-4CB4-A543-46A9AAE9C0D3}">
      <dsp:nvSpPr>
        <dsp:cNvPr id="0" name=""/>
        <dsp:cNvSpPr/>
      </dsp:nvSpPr>
      <dsp:spPr>
        <a:xfrm>
          <a:off x="1465566" y="1476460"/>
          <a:ext cx="785641" cy="785641"/>
        </a:xfrm>
        <a:prstGeom prst="mathMinus">
          <a:avLst/>
        </a:prstGeom>
        <a:solidFill>
          <a:schemeClr val="accent2">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33400">
            <a:lnSpc>
              <a:spcPct val="90000"/>
            </a:lnSpc>
            <a:spcBef>
              <a:spcPct val="0"/>
            </a:spcBef>
            <a:spcAft>
              <a:spcPct val="35000"/>
            </a:spcAft>
            <a:buNone/>
          </a:pPr>
          <a:endParaRPr lang="es-MX" sz="1200" kern="1200"/>
        </a:p>
      </dsp:txBody>
      <dsp:txXfrm>
        <a:off x="1569703" y="1776889"/>
        <a:ext cx="577367" cy="184783"/>
      </dsp:txXfrm>
    </dsp:sp>
    <dsp:sp modelId="{B6F6E246-C0EF-44C0-800E-4145E0F0EDD8}">
      <dsp:nvSpPr>
        <dsp:cNvPr id="0" name=""/>
        <dsp:cNvSpPr/>
      </dsp:nvSpPr>
      <dsp:spPr>
        <a:xfrm>
          <a:off x="2361198" y="1192004"/>
          <a:ext cx="1354554" cy="1354554"/>
        </a:xfrm>
        <a:prstGeom prst="ellipse">
          <a:avLst/>
        </a:prstGeom>
        <a:solidFill>
          <a:schemeClr val="accent3">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666750">
            <a:lnSpc>
              <a:spcPct val="90000"/>
            </a:lnSpc>
            <a:spcBef>
              <a:spcPct val="0"/>
            </a:spcBef>
            <a:spcAft>
              <a:spcPct val="35000"/>
            </a:spcAft>
            <a:buNone/>
          </a:pPr>
          <a:r>
            <a:rPr lang="es-MX" sz="1500" kern="1200"/>
            <a:t>IEPS acreditable de bebidas alcohólicas</a:t>
          </a:r>
        </a:p>
      </dsp:txBody>
      <dsp:txXfrm>
        <a:off x="2559568" y="1390374"/>
        <a:ext cx="957814" cy="957814"/>
      </dsp:txXfrm>
    </dsp:sp>
    <dsp:sp modelId="{31222BF7-AE2D-4D61-B0FE-8570449C5D6C}">
      <dsp:nvSpPr>
        <dsp:cNvPr id="0" name=""/>
        <dsp:cNvSpPr/>
      </dsp:nvSpPr>
      <dsp:spPr>
        <a:xfrm>
          <a:off x="3825742" y="1476460"/>
          <a:ext cx="785641" cy="785641"/>
        </a:xfrm>
        <a:prstGeom prst="mathEqual">
          <a:avLst/>
        </a:prstGeom>
        <a:solidFill>
          <a:schemeClr val="accent3">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33400">
            <a:lnSpc>
              <a:spcPct val="90000"/>
            </a:lnSpc>
            <a:spcBef>
              <a:spcPct val="0"/>
            </a:spcBef>
            <a:spcAft>
              <a:spcPct val="35000"/>
            </a:spcAft>
            <a:buNone/>
          </a:pPr>
          <a:endParaRPr lang="es-MX" sz="1200" kern="1200"/>
        </a:p>
      </dsp:txBody>
      <dsp:txXfrm>
        <a:off x="3929879" y="1638302"/>
        <a:ext cx="577367" cy="461957"/>
      </dsp:txXfrm>
    </dsp:sp>
    <dsp:sp modelId="{383F7CA6-2313-4383-B72E-D60AF804CA81}">
      <dsp:nvSpPr>
        <dsp:cNvPr id="0" name=""/>
        <dsp:cNvSpPr/>
      </dsp:nvSpPr>
      <dsp:spPr>
        <a:xfrm>
          <a:off x="4721374" y="1192004"/>
          <a:ext cx="1354554" cy="1354554"/>
        </a:xfrm>
        <a:prstGeom prst="ellipse">
          <a:avLst/>
        </a:prstGeom>
        <a:solidFill>
          <a:schemeClr val="accent4">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666750">
            <a:lnSpc>
              <a:spcPct val="90000"/>
            </a:lnSpc>
            <a:spcBef>
              <a:spcPct val="0"/>
            </a:spcBef>
            <a:spcAft>
              <a:spcPct val="35000"/>
            </a:spcAft>
            <a:buNone/>
          </a:pPr>
          <a:r>
            <a:rPr lang="es-MX" sz="1500" kern="1200"/>
            <a:t>IEPS por pagar o a favor</a:t>
          </a:r>
        </a:p>
      </dsp:txBody>
      <dsp:txXfrm>
        <a:off x="4919744" y="1390374"/>
        <a:ext cx="957814" cy="957814"/>
      </dsp:txXfrm>
    </dsp:sp>
  </dsp:spTree>
</dsp:drawing>
</file>

<file path=xl/diagrams/layout1.xml><?xml version="1.0" encoding="utf-8"?>
<dgm:layoutDef xmlns:dgm="http://schemas.openxmlformats.org/drawingml/2006/diagram" xmlns:a="http://schemas.openxmlformats.org/drawingml/2006/main" uniqueId="urn:microsoft.com/office/officeart/2005/8/layout/arrow5">
  <dgm:title val=""/>
  <dgm:desc val=""/>
  <dgm:catLst>
    <dgm:cat type="relationship" pri="6000"/>
    <dgm:cat type="process" pri="31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diagram">
    <dgm:varLst>
      <dgm:dir/>
      <dgm:resizeHandles val="exact"/>
    </dgm:varLst>
    <dgm:choose name="Name0">
      <dgm:if name="Name1" axis="ch" ptType="node" func="cnt" op="equ" val="2">
        <dgm:choose name="Name2">
          <dgm:if name="Name3" func="var" arg="dir" op="equ" val="norm">
            <dgm:alg type="cycle">
              <dgm:param type="rotPath" val="alongPath"/>
              <dgm:param type="stAng" val="270"/>
            </dgm:alg>
          </dgm:if>
          <dgm:else name="Name4">
            <dgm:alg type="cycle">
              <dgm:param type="rotPath" val="alongPath"/>
              <dgm:param type="stAng" val="90"/>
              <dgm:param type="spanAng" val="-360"/>
            </dgm:alg>
          </dgm:else>
        </dgm:choose>
      </dgm:if>
      <dgm:else name="Name5">
        <dgm:choose name="Name6">
          <dgm:if name="Name7" func="var" arg="dir" op="equ" val="norm">
            <dgm:alg type="cycle">
              <dgm:param type="rotPath" val="alongPath"/>
            </dgm:alg>
          </dgm:if>
          <dgm:else name="Name8">
            <dgm:alg type="cycle">
              <dgm:param type="rotPath" val="alongPath"/>
              <dgm:param type="spanAng" val="-360"/>
            </dgm:alg>
          </dgm:else>
        </dgm:choose>
      </dgm:else>
    </dgm:choose>
    <dgm:shape xmlns:r="http://schemas.openxmlformats.org/officeDocument/2006/relationships" r:blip="">
      <dgm:adjLst/>
    </dgm:shape>
    <dgm:presOf/>
    <dgm:choose name="Name9">
      <dgm:if name="Name10" axis="ch" ptType="node" func="cnt" op="lte" val="2">
        <dgm:constrLst>
          <dgm:constr type="primFontSz" for="ch" ptType="node" op="equ" val="65"/>
          <dgm:constr type="w" for="ch" ptType="node" refType="w"/>
          <dgm:constr type="h" for="ch" ptType="node" refType="w" refFor="ch" refPtType="node" op="equ"/>
          <dgm:constr type="sibSp" refType="w" refFor="ch" refPtType="node" fact="0.1"/>
          <dgm:constr type="sibSp" refType="h" op="lte" fact="0.1"/>
          <dgm:constr type="diam" refType="w" refFor="ch" refPtType="node" op="equ" fact="1.1"/>
        </dgm:constrLst>
      </dgm:if>
      <dgm:if name="Name11" axis="ch" ptType="node" func="cnt" op="equ" val="5">
        <dgm:constrLst>
          <dgm:constr type="primFontSz" for="ch" ptType="node" op="equ" val="65"/>
          <dgm:constr type="w" for="ch" ptType="node" refType="w"/>
          <dgm:constr type="h" for="ch" ptType="node" refType="w" refFor="ch" refPtType="node" op="equ"/>
          <dgm:constr type="sibSp" refType="w" refFor="ch" refPtType="node" fact="-0.2"/>
          <dgm:constr type="sibSp" refType="h" op="lte" fact="0.1"/>
        </dgm:constrLst>
      </dgm:if>
      <dgm:if name="Name12" axis="ch" ptType="node" func="cnt" op="equ" val="6">
        <dgm:constrLst>
          <dgm:constr type="primFontSz" for="ch" ptType="node" op="equ" val="65"/>
          <dgm:constr type="w" for="ch" ptType="node" refType="w"/>
          <dgm:constr type="h" for="ch" ptType="node" refType="w" refFor="ch" refPtType="node" op="equ"/>
          <dgm:constr type="sibSp" refType="w" refFor="ch" refPtType="node" fact="-0.1"/>
          <dgm:constr type="sibSp" refType="h" op="lte" fact="0.1"/>
        </dgm:constrLst>
      </dgm:if>
      <dgm:if name="Name13" axis="ch" ptType="node" func="cnt" op="equ" val="7">
        <dgm:constrLst>
          <dgm:constr type="primFontSz" for="ch" ptType="node" op="equ" val="65"/>
          <dgm:constr type="w" for="ch" ptType="node" refType="w"/>
          <dgm:constr type="h" for="ch" ptType="node" refType="w" refFor="ch" refPtType="node" op="equ"/>
          <dgm:constr type="sibSp" refType="w" refFor="ch" refPtType="node" fact="-0.1"/>
          <dgm:constr type="sibSp" refType="h" op="lte" fact="0.1"/>
        </dgm:constrLst>
      </dgm:if>
      <dgm:if name="Name14" axis="ch" ptType="node" func="cnt" op="equ" val="8">
        <dgm:constrLst>
          <dgm:constr type="primFontSz" for="ch" ptType="node" op="equ" val="65"/>
          <dgm:constr type="w" for="ch" ptType="node" refType="w"/>
          <dgm:constr type="h" for="ch" ptType="node" refType="w" refFor="ch" refPtType="node" op="equ"/>
          <dgm:constr type="sibSp"/>
          <dgm:constr type="sibSp" refType="h" op="lte" fact="0.1"/>
        </dgm:constrLst>
      </dgm:if>
      <dgm:if name="Name15" axis="ch" ptType="node" func="cnt" op="gte" val="9">
        <dgm:constrLst>
          <dgm:constr type="primFontSz" for="ch" ptType="node" op="equ" val="65"/>
          <dgm:constr type="w" for="ch" ptType="node" refType="w"/>
          <dgm:constr type="h" for="ch" ptType="node" refType="w" refFor="ch" refPtType="node" op="equ"/>
          <dgm:constr type="sibSp" refType="w" refFor="ch" refPtType="node" fact="-0.1"/>
          <dgm:constr type="sibSp" refType="h" op="lte" fact="0.1"/>
        </dgm:constrLst>
      </dgm:if>
      <dgm:else name="Name16">
        <dgm:constrLst>
          <dgm:constr type="primFontSz" for="ch" ptType="node" op="equ" val="65"/>
          <dgm:constr type="w" for="ch" ptType="node" refType="w"/>
          <dgm:constr type="h" for="ch" ptType="node" refType="w" refFor="ch" refPtType="node" op="equ"/>
          <dgm:constr type="sibSp" refType="w" refFor="ch" refPtType="node" fact="-0.35"/>
        </dgm:constrLst>
      </dgm:else>
    </dgm:choose>
    <dgm:ruleLst/>
    <dgm:forEach name="Name17" axis="ch" ptType="node">
      <dgm:layoutNode name="arrow">
        <dgm:varLst>
          <dgm:bulletEnabled val="1"/>
        </dgm:varLst>
        <dgm:alg type="tx"/>
        <dgm:shape xmlns:r="http://schemas.openxmlformats.org/officeDocument/2006/relationships" type="downArrow" r:blip="">
          <dgm:adjLst>
            <dgm:adj idx="2" val="0.35"/>
          </dgm:adjLst>
        </dgm:shape>
        <dgm:presOf axis="desOrSelf" ptType="node"/>
        <dgm:constrLst/>
        <dgm:ruleLst>
          <dgm:rule type="primFontSz" val="5" fact="NaN" max="NaN"/>
        </dgm:ruleLst>
      </dgm:layoutNode>
    </dgm:forEach>
  </dgm:layoutNode>
</dgm:layoutDef>
</file>

<file path=xl/diagrams/layout2.xml><?xml version="1.0" encoding="utf-8"?>
<dgm:layoutDef xmlns:dgm="http://schemas.openxmlformats.org/drawingml/2006/diagram" xmlns:a="http://schemas.openxmlformats.org/drawingml/2006/main" uniqueId="urn:microsoft.com/office/officeart/2009/3/layout/OpposingIdeas">
  <dgm:title val=""/>
  <dgm:desc val=""/>
  <dgm:catLst>
    <dgm:cat type="relationship" pri="3400"/>
  </dgm:catLst>
  <dgm:sampData>
    <dgm:dataModel>
      <dgm:ptLst>
        <dgm:pt modelId="0" type="doc"/>
        <dgm:pt modelId="10">
          <dgm:prSet phldr="1"/>
        </dgm:pt>
        <dgm:pt modelId="11">
          <dgm:prSet phldr="1"/>
        </dgm:pt>
        <dgm:pt modelId="20">
          <dgm:prSet phldr="1"/>
        </dgm:pt>
        <dgm:pt modelId="21">
          <dgm:prSet phldr="1"/>
        </dgm:pt>
      </dgm:ptLst>
      <dgm:cxnLst>
        <dgm:cxn modelId="30" srcId="0" destId="10" srcOrd="0" destOrd="0"/>
        <dgm:cxn modelId="12" srcId="10" destId="11" srcOrd="0" destOrd="0"/>
        <dgm:cxn modelId="40" srcId="0" destId="20" srcOrd="1" destOrd="0"/>
        <dgm:cxn modelId="22" srcId="20" destId="21" srcOrd="0" destOrd="0"/>
      </dgm:cxnLst>
      <dgm:bg/>
      <dgm:whole/>
    </dgm:dataModel>
  </dgm:sampData>
  <dgm:styleData>
    <dgm:dataModel>
      <dgm:ptLst>
        <dgm:pt modelId="0" type="doc"/>
        <dgm:pt modelId="10">
          <dgm:prSet phldr="1"/>
        </dgm:pt>
        <dgm:pt modelId="11">
          <dgm:prSet phldr="1"/>
        </dgm:pt>
        <dgm:pt modelId="20">
          <dgm:prSet phldr="1"/>
        </dgm:pt>
        <dgm:pt modelId="21">
          <dgm:prSet phldr="1"/>
        </dgm:pt>
      </dgm:ptLst>
      <dgm:cxnLst>
        <dgm:cxn modelId="30" srcId="0" destId="10" srcOrd="0" destOrd="0"/>
        <dgm:cxn modelId="12" srcId="10" destId="11" srcOrd="0" destOrd="0"/>
        <dgm:cxn modelId="40" srcId="0" destId="20" srcOrd="1" destOrd="0"/>
        <dgm:cxn modelId="22" srcId="20" destId="21" srcOrd="0" destOrd="0"/>
      </dgm:cxnLst>
      <dgm:bg/>
      <dgm:whole/>
    </dgm:dataModel>
  </dgm:styleData>
  <dgm:clrData>
    <dgm:dataModel>
      <dgm:ptLst>
        <dgm:pt modelId="0" type="doc"/>
        <dgm:pt modelId="10">
          <dgm:prSet phldr="1"/>
        </dgm:pt>
        <dgm:pt modelId="11">
          <dgm:prSet phldr="1"/>
        </dgm:pt>
        <dgm:pt modelId="20">
          <dgm:prSet phldr="1"/>
        </dgm:pt>
        <dgm:pt modelId="21">
          <dgm:prSet phldr="1"/>
        </dgm:pt>
      </dgm:ptLst>
      <dgm:cxnLst>
        <dgm:cxn modelId="30" srcId="0" destId="10" srcOrd="0" destOrd="0"/>
        <dgm:cxn modelId="12" srcId="10" destId="11" srcOrd="0" destOrd="0"/>
        <dgm:cxn modelId="40" srcId="0" destId="20" srcOrd="1" destOrd="0"/>
        <dgm:cxn modelId="22" srcId="20" destId="21" srcOrd="0" destOrd="0"/>
      </dgm:cxnLst>
      <dgm:bg/>
      <dgm:whole/>
    </dgm:dataModel>
  </dgm:clrData>
  <dgm:layoutNode name="Name0">
    <dgm:varLst>
      <dgm:chMax val="2"/>
      <dgm:dir/>
      <dgm:animOne val="branch"/>
      <dgm:animLvl val="lvl"/>
      <dgm:resizeHandles val="exact"/>
    </dgm:varLst>
    <dgm:choose name="Name1">
      <dgm:if name="Name2" axis="ch" ptType="node" func="cnt" op="lte" val="1">
        <dgm:alg type="composite">
          <dgm:param type="ar" val="0.9928"/>
        </dgm:alg>
      </dgm:if>
      <dgm:else name="Name3">
        <dgm:alg type="composite">
          <dgm:param type="ar" val="1.6364"/>
        </dgm:alg>
      </dgm:else>
    </dgm:choose>
    <dgm:shape xmlns:r="http://schemas.openxmlformats.org/officeDocument/2006/relationships" r:blip="">
      <dgm:adjLst/>
    </dgm:shape>
    <dgm:choose name="Name4">
      <dgm:if name="Name5" func="var" arg="dir" op="equ" val="norm">
        <dgm:choose name="Name6">
          <dgm:if name="Name7" axis="ch" ptType="node" func="cnt" op="lte" val="1">
            <dgm:constrLst>
              <dgm:constr type="primFontSz" for="des" forName="ParentText1" op="equ" val="65"/>
              <dgm:constr type="primFontSz" for="des" forName="ParentText2" refType="primFontSz" refFor="des" refForName="ParentText1" op="equ"/>
              <dgm:constr type="primFontSz" for="des" forName="ChildText1" op="equ" val="65"/>
              <dgm:constr type="primFontSz" for="des" forName="ChildText2" refType="primFontSz" refFor="des" refForName="ChildText1" op="equ"/>
              <dgm:constr type="l" for="ch" forName="ChildText1" refType="w" fact="0.2963"/>
              <dgm:constr type="t" for="ch" forName="ChildText1" refType="h" fact="0.2722"/>
              <dgm:constr type="w" for="ch" forName="ChildText1" refType="w" fact="0.6534"/>
              <dgm:constr type="h" for="ch" forName="ChildText1" refType="h" fact="0.6682"/>
              <dgm:constr type="l" for="ch" forName="Background" refType="w" fact="0.246"/>
              <dgm:constr type="t" for="ch" forName="Background" refType="h" fact="0.2125"/>
              <dgm:constr type="w" for="ch" forName="Background" refType="w" fact="0.754"/>
              <dgm:constr type="h" for="ch" forName="Background" refType="h" fact="0.7875"/>
              <dgm:constr type="l" for="ch" forName="ParentText1" refType="w" fact="0"/>
              <dgm:constr type="t" for="ch" forName="ParentText1" refType="h" fact="0"/>
              <dgm:constr type="w" for="ch" forName="ParentText1" refType="w" fact="0.234"/>
              <dgm:constr type="h" for="ch" forName="ParentText1" refType="h" fact="0.8713"/>
              <dgm:constr type="l" for="ch" forName="ParentShape1" refType="w" fact="0"/>
              <dgm:constr type="t" for="ch" forName="ParentShape1" refType="h" fact="0"/>
              <dgm:constr type="w" for="ch" forName="ParentShape1" refType="w" fact="0.234"/>
              <dgm:constr type="h" for="ch" forName="ParentShape1" refType="h" fact="0.8713"/>
            </dgm:constrLst>
          </dgm:if>
          <dgm:else name="Name8">
            <dgm:constrLst>
              <dgm:constr type="primFontSz" for="des" forName="ParentText1" op="equ" val="65"/>
              <dgm:constr type="primFontSz" for="des" forName="ParentText2" refType="primFontSz" refFor="des" refForName="ParentText1" op="equ"/>
              <dgm:constr type="primFontSz" for="des" forName="ChildText1" op="equ" val="65"/>
              <dgm:constr type="primFontSz" for="des" forName="ChildText2" refType="primFontSz" refFor="des" refForName="ChildText1" op="equ"/>
              <dgm:constr type="l" for="ch" forName="ChildText1" refType="w" fact="0.15"/>
              <dgm:constr type="t" for="ch" forName="ChildText1" refType="h" fact="0.22"/>
              <dgm:constr type="w" for="ch" forName="ChildText1" refType="w" fact="0.325"/>
              <dgm:constr type="h" for="ch" forName="ChildText1" refType="h" fact="0.56"/>
              <dgm:constr type="l" for="ch" forName="ChildText2" refType="w" fact="0.525"/>
              <dgm:constr type="t" for="ch" forName="ChildText2" refType="h" fact="0.22"/>
              <dgm:constr type="w" for="ch" forName="ChildText2" refType="w" fact="0.325"/>
              <dgm:constr type="h" for="ch" forName="ChildText2" refType="h" fact="0.56"/>
              <dgm:constr type="l" for="ch" forName="Background" refType="w" fact="0.125"/>
              <dgm:constr type="t" for="ch" forName="Background" refType="h" fact="0.17"/>
              <dgm:constr type="w" for="ch" forName="Background" refType="w" fact="0.75"/>
              <dgm:constr type="h" for="ch" forName="Background" refType="h" fact="0.66"/>
              <dgm:constr type="l" for="ch" forName="ParentText1" refType="w" fact="0"/>
              <dgm:constr type="t" for="ch" forName="ParentText1" refType="h" fact="0"/>
              <dgm:constr type="w" for="ch" forName="ParentText1" refType="w" fact="0.125"/>
              <dgm:constr type="h" for="ch" forName="ParentText1" refType="h" fact="0.72"/>
              <dgm:constr type="l" for="ch" forName="ParentShape1" refType="w" fact="0"/>
              <dgm:constr type="t" for="ch" forName="ParentShape1" refType="h" fact="0"/>
              <dgm:constr type="w" for="ch" forName="ParentShape1" refType="w" fact="0.125"/>
              <dgm:constr type="h" for="ch" forName="ParentShape1" refType="h" fact="0.72"/>
              <dgm:constr type="l" for="ch" forName="ParentText2" refType="w" fact="0.875"/>
              <dgm:constr type="t" for="ch" forName="ParentText2" refType="h" fact="0.28"/>
              <dgm:constr type="w" for="ch" forName="ParentText2" refType="w" fact="0.125"/>
              <dgm:constr type="h" for="ch" forName="ParentText2" refType="h" fact="0.72"/>
              <dgm:constr type="l" for="ch" forName="ParentShape2" refType="w" fact="0.875"/>
              <dgm:constr type="t" for="ch" forName="ParentShape2" refType="h" fact="0.28"/>
              <dgm:constr type="w" for="ch" forName="ParentShape2" refType="w" fact="0.125"/>
              <dgm:constr type="h" for="ch" forName="ParentShape2" refType="h" fact="0.72"/>
              <dgm:constr type="l" for="ch" forName="Divider" refType="w" fact="0.5"/>
              <dgm:constr type="t" for="ch" forName="Divider" refType="h" fact="0.24"/>
              <dgm:constr type="w" for="ch" forName="Divider" refType="w" fact="0.0001"/>
              <dgm:constr type="h" for="ch" forName="Divider" refType="h" fact="0.52"/>
            </dgm:constrLst>
          </dgm:else>
        </dgm:choose>
      </dgm:if>
      <dgm:else name="Name9">
        <dgm:choose name="Name10">
          <dgm:if name="Name11" axis="ch" ptType="node" func="cnt" op="lte" val="1">
            <dgm:constrLst>
              <dgm:constr type="primFontSz" for="des" forName="ParentText1" op="equ" val="65"/>
              <dgm:constr type="primFontSz" for="des" forName="ParentText2" refType="primFontSz" refFor="des" refForName="ParentText1" op="equ"/>
              <dgm:constr type="primFontSz" for="des" forName="ChildText1" op="equ" val="65"/>
              <dgm:constr type="primFontSz" for="des" forName="ChildText2" refType="primFontSz" refFor="des" refForName="ChildText1" op="equ"/>
              <dgm:constr type="r" for="ch" forName="ChildText1" refType="w" fact="-0.2455"/>
              <dgm:constr type="t" for="ch" forName="ChildText1" refType="h" fact="0.2651"/>
              <dgm:constr type="w" for="ch" forName="ChildText1" refType="w" fact="0.5351"/>
              <dgm:constr type="h" for="ch" forName="ChildText1" refType="h" fact="0.56"/>
              <dgm:constr type="r" for="ch" forName="Background" refType="w" fact="-0.246"/>
              <dgm:constr type="t" for="ch" forName="Background" refType="h" fact="0.2125"/>
              <dgm:constr type="w" for="ch" forName="Background" refType="w" fact="0.754"/>
              <dgm:constr type="h" for="ch" forName="Background" refType="h" fact="0.7875"/>
              <dgm:constr type="r" for="ch" forName="ParentText1" refType="w" fact="0"/>
              <dgm:constr type="t" for="ch" forName="ParentText1" refType="h" fact="0"/>
              <dgm:constr type="w" for="ch" forName="ParentText1" refType="w" fact="0.234"/>
              <dgm:constr type="h" for="ch" forName="ParentText1" refType="h" fact="0.8713"/>
              <dgm:constr type="r" for="ch" forName="ParentShape1" refType="w" fact="0"/>
              <dgm:constr type="t" for="ch" forName="ParentShape1" refType="h" fact="0"/>
              <dgm:constr type="w" for="ch" forName="ParentShape1" refType="w" fact="0.234"/>
              <dgm:constr type="h" for="ch" forName="ParentShape1" refType="h" fact="0.8713"/>
            </dgm:constrLst>
          </dgm:if>
          <dgm:else name="Name12">
            <dgm:constrLst>
              <dgm:constr type="primFontSz" for="des" forName="ParentText1" op="equ" val="65"/>
              <dgm:constr type="primFontSz" for="des" forName="ParentText2" refType="primFontSz" refFor="des" refForName="ParentText1" op="equ"/>
              <dgm:constr type="primFontSz" for="des" forName="ChildText1" op="equ" val="65"/>
              <dgm:constr type="primFontSz" for="des" forName="ChildText2" refType="primFontSz" refFor="des" refForName="ChildText1" op="equ"/>
              <dgm:constr type="r" for="ch" forName="ChildText1" refType="w" fact="-0.15"/>
              <dgm:constr type="t" for="ch" forName="ChildText1" refType="h" fact="0.22"/>
              <dgm:constr type="w" for="ch" forName="ChildText1" refType="w" fact="0.325"/>
              <dgm:constr type="h" for="ch" forName="ChildText1" refType="h" fact="0.56"/>
              <dgm:constr type="r" for="ch" forName="ChildText2" refType="w" fact="-0.525"/>
              <dgm:constr type="t" for="ch" forName="ChildText2" refType="h" fact="0.22"/>
              <dgm:constr type="w" for="ch" forName="ChildText2" refType="w" fact="0.325"/>
              <dgm:constr type="h" for="ch" forName="ChildText2" refType="h" fact="0.56"/>
              <dgm:constr type="r" for="ch" forName="Background" refType="w" fact="-0.125"/>
              <dgm:constr type="t" for="ch" forName="Background" refType="h" fact="0.17"/>
              <dgm:constr type="w" for="ch" forName="Background" refType="w" fact="0.75"/>
              <dgm:constr type="h" for="ch" forName="Background" refType="h" fact="0.66"/>
              <dgm:constr type="r" for="ch" forName="ParentText1" refType="w" fact="0"/>
              <dgm:constr type="t" for="ch" forName="ParentText1" refType="h" fact="0"/>
              <dgm:constr type="w" for="ch" forName="ParentText1" refType="w" fact="0.125"/>
              <dgm:constr type="h" for="ch" forName="ParentText1" refType="h" fact="0.72"/>
              <dgm:constr type="r" for="ch" forName="ParentShape1" refType="w" fact="0"/>
              <dgm:constr type="t" for="ch" forName="ParentShape1" refType="h" fact="0"/>
              <dgm:constr type="w" for="ch" forName="ParentShape1" refType="w" fact="0.125"/>
              <dgm:constr type="h" for="ch" forName="ParentShape1" refType="h" fact="0.72"/>
              <dgm:constr type="r" for="ch" forName="ParentText2" refType="w" fact="-0.875"/>
              <dgm:constr type="t" for="ch" forName="ParentText2" refType="h" fact="0.28"/>
              <dgm:constr type="w" for="ch" forName="ParentText2" refType="w" fact="0.125"/>
              <dgm:constr type="h" for="ch" forName="ParentText2" refType="h" fact="0.72"/>
              <dgm:constr type="r" for="ch" forName="ParentShape2" refType="w" fact="-0.875"/>
              <dgm:constr type="t" for="ch" forName="ParentShape2" refType="h" fact="0.28"/>
              <dgm:constr type="w" for="ch" forName="ParentShape2" refType="w" fact="0.125"/>
              <dgm:constr type="h" for="ch" forName="ParentShape2" refType="h" fact="0.72"/>
              <dgm:constr type="r" for="ch" forName="Divider" refType="w" fact="-0.5"/>
              <dgm:constr type="t" for="ch" forName="Divider" refType="h" fact="0.24"/>
              <dgm:constr type="w" for="ch" forName="Divider" refType="w" fact="0.0001"/>
              <dgm:constr type="h" for="ch" forName="Divider" refType="h" fact="0.52"/>
            </dgm:constrLst>
          </dgm:else>
        </dgm:choose>
      </dgm:else>
    </dgm:choose>
    <dgm:choose name="Name13">
      <dgm:if name="Name14" axis="ch" ptType="node" func="cnt" op="gte" val="1">
        <dgm:layoutNode name="Background" styleLbl="node1">
          <dgm:alg type="sp"/>
          <dgm:choose name="Name15">
            <dgm:if name="Name16" func="var" arg="dir" op="equ" val="norm">
              <dgm:shape xmlns:r="http://schemas.openxmlformats.org/officeDocument/2006/relationships" type="round2DiagRect" r:blip="">
                <dgm:adjLst>
                  <dgm:adj idx="1" val="0"/>
                  <dgm:adj idx="2" val="0.1667"/>
                </dgm:adjLst>
              </dgm:shape>
            </dgm:if>
            <dgm:else name="Name17">
              <dgm:shape xmlns:r="http://schemas.openxmlformats.org/officeDocument/2006/relationships" type="round2DiagRect" r:blip="">
                <dgm:adjLst>
                  <dgm:adj idx="1" val="0.1667"/>
                  <dgm:adj idx="2" val="0"/>
                </dgm:adjLst>
              </dgm:shape>
            </dgm:else>
          </dgm:choose>
          <dgm:presOf/>
        </dgm:layoutNode>
        <dgm:choose name="Name18">
          <dgm:if name="Name19" axis="ch" ptType="node" func="cnt" op="gte" val="2">
            <dgm:layoutNode name="Divider" styleLbl="callout">
              <dgm:alg type="sp"/>
              <dgm:shape xmlns:r="http://schemas.openxmlformats.org/officeDocument/2006/relationships" type="line" r:blip="">
                <dgm:adjLst/>
              </dgm:shape>
              <dgm:presOf/>
            </dgm:layoutNode>
          </dgm:if>
          <dgm:else name="Name20"/>
        </dgm:choose>
        <dgm:layoutNode name="ChildText1" styleLbl="revTx">
          <dgm:varLst>
            <dgm:chMax val="0"/>
            <dgm:chPref val="0"/>
            <dgm:bulletEnabled val="1"/>
          </dgm:varLst>
          <dgm:alg type="tx">
            <dgm:param type="parTxLTRAlign" val="l"/>
            <dgm:param type="txAnchorVert" val="t"/>
          </dgm:alg>
          <dgm:shape xmlns:r="http://schemas.openxmlformats.org/officeDocument/2006/relationships" type="rect" r:blip="" hideGeom="1">
            <dgm:adjLst/>
          </dgm:shape>
          <dgm:presOf axis="ch des"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21">
          <dgm:if name="Name22" axis="ch" ptType="node" func="cnt" op="gte" val="2">
            <dgm:layoutNode name="ChildText2" styleLbl="revTx">
              <dgm:varLst>
                <dgm:chMax val="0"/>
                <dgm:chPref val="0"/>
                <dgm:bulletEnabled val="1"/>
              </dgm:varLst>
              <dgm:alg type="tx">
                <dgm:param type="parTxLTRAlign" val="l"/>
                <dgm:param type="txAnchorVert" val="t"/>
              </dgm:alg>
              <dgm:shape xmlns:r="http://schemas.openxmlformats.org/officeDocument/2006/relationships" type="rect" r:blip="" hideGeom="1">
                <dgm:adjLst/>
              </dgm:shape>
              <dgm:presOf axis="ch des"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23"/>
        </dgm:choose>
        <dgm:layoutNode name="ParentText1" styleLbl="revTx">
          <dgm:varLst>
            <dgm:chMax val="1"/>
            <dgm:chPref val="1"/>
          </dgm:varLst>
          <dgm:choose name="Name24">
            <dgm:if name="Name25" func="var" arg="dir" op="equ" val="norm">
              <dgm:alg type="tx">
                <dgm:param type="parTxLTRAlign" val="r"/>
                <dgm:param type="shpTxLTRAlignCh" val="r"/>
                <dgm:param type="txAnchorVertCh" val="mid"/>
                <dgm:param type="autoTxRot" val="grav"/>
              </dgm:alg>
            </dgm:if>
            <dgm:else name="Name26">
              <dgm:alg type="tx">
                <dgm:param type="parTxLTRAlign" val="l"/>
                <dgm:param type="shpTxLTRAlignCh" val="r"/>
                <dgm:param type="txAnchorVertCh" val="mid"/>
                <dgm:param type="autoTxRot" val="grav"/>
              </dgm:alg>
            </dgm:else>
          </dgm:choose>
          <dgm:choose name="Name27">
            <dgm:if name="Name28" func="var" arg="dir" op="equ" val="norm">
              <dgm:shape xmlns:r="http://schemas.openxmlformats.org/officeDocument/2006/relationships" rot="-90" type="rightArrow" r:blip="" hideGeom="1">
                <dgm:adjLst>
                  <dgm:adj idx="1" val="0.4983"/>
                  <dgm:adj idx="2" val="0.6066"/>
                </dgm:adjLst>
              </dgm:shape>
            </dgm:if>
            <dgm:else name="Name29">
              <dgm:shape xmlns:r="http://schemas.openxmlformats.org/officeDocument/2006/relationships" rot="90" type="leftArrow" r:blip="" hideGeom="1">
                <dgm:adjLst>
                  <dgm:adj idx="1" val="0.4983"/>
                  <dgm:adj idx="2" val="0.6066"/>
                </dgm:adjLst>
              </dgm:shape>
            </dgm:else>
          </dgm:choose>
          <dgm:presOf axis="ch 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ParentShape1" styleLbl="alignImgPlace1">
          <dgm:varLst/>
          <dgm:alg type="sp"/>
          <dgm:presOf axis="ch self" ptType="node node" st="1 1" cnt="1 0"/>
          <dgm:choose name="Name30">
            <dgm:if name="Name31" func="var" arg="dir" op="equ" val="norm">
              <dgm:shape xmlns:r="http://schemas.openxmlformats.org/officeDocument/2006/relationships" rot="-90" type="rightArrow" r:blip="">
                <dgm:adjLst>
                  <dgm:adj idx="1" val="0.4983"/>
                  <dgm:adj idx="2" val="0.6066"/>
                </dgm:adjLst>
              </dgm:shape>
            </dgm:if>
            <dgm:else name="Name32">
              <dgm:shape xmlns:r="http://schemas.openxmlformats.org/officeDocument/2006/relationships" rot="90" type="leftArrow" r:blip="">
                <dgm:adjLst>
                  <dgm:adj idx="1" val="0.4983"/>
                  <dgm:adj idx="2" val="0.6066"/>
                </dgm:adjLst>
              </dgm:shape>
            </dgm:else>
          </dgm:choose>
        </dgm:layoutNode>
        <dgm:choose name="Name33">
          <dgm:if name="Name34" axis="ch" ptType="node" func="cnt" op="gte" val="2">
            <dgm:layoutNode name="ParentText2" styleLbl="revTx">
              <dgm:varLst>
                <dgm:chMax val="1"/>
                <dgm:chPref val="1"/>
              </dgm:varLst>
              <dgm:choose name="Name35">
                <dgm:if name="Name36" func="var" arg="dir" op="equ" val="norm">
                  <dgm:alg type="tx">
                    <dgm:param type="parTxLTRAlign" val="r"/>
                    <dgm:param type="shpTxLTRAlignCh" val="r"/>
                    <dgm:param type="txAnchorVertCh" val="mid"/>
                    <dgm:param type="autoTxRot" val="grav"/>
                  </dgm:alg>
                </dgm:if>
                <dgm:else name="Name37">
                  <dgm:alg type="tx">
                    <dgm:param type="parTxLTRAlign" val="l"/>
                    <dgm:param type="shpTxLTRAlignCh" val="r"/>
                    <dgm:param type="txAnchorVertCh" val="mid"/>
                    <dgm:param type="autoTxRot" val="grav"/>
                  </dgm:alg>
                </dgm:else>
              </dgm:choose>
              <dgm:choose name="Name38">
                <dgm:if name="Name39" func="var" arg="dir" op="equ" val="norm">
                  <dgm:shape xmlns:r="http://schemas.openxmlformats.org/officeDocument/2006/relationships" rot="90" type="rightArrow" r:blip="" hideGeom="1">
                    <dgm:adjLst>
                      <dgm:adj idx="1" val="0.4983"/>
                      <dgm:adj idx="2" val="0.6066"/>
                    </dgm:adjLst>
                  </dgm:shape>
                </dgm:if>
                <dgm:else name="Name40">
                  <dgm:shape xmlns:r="http://schemas.openxmlformats.org/officeDocument/2006/relationships" rot="-90" type="leftArrow" r:blip="" hideGeom="1">
                    <dgm:adjLst>
                      <dgm:adj idx="1" val="0.4983"/>
                      <dgm:adj idx="2" val="0.6066"/>
                    </dgm:adjLst>
                  </dgm:shape>
                </dgm:else>
              </dgm:choose>
              <dgm:presOf axis="ch 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ParentShape2" styleLbl="alignImgPlace1">
              <dgm:varLst/>
              <dgm:alg type="sp"/>
              <dgm:choose name="Name41">
                <dgm:if name="Name42" func="var" arg="dir" op="equ" val="norm">
                  <dgm:shape xmlns:r="http://schemas.openxmlformats.org/officeDocument/2006/relationships" rot="90" type="rightArrow" r:blip="">
                    <dgm:adjLst>
                      <dgm:adj idx="1" val="0.4983"/>
                      <dgm:adj idx="2" val="0.6066"/>
                    </dgm:adjLst>
                  </dgm:shape>
                </dgm:if>
                <dgm:else name="Name43">
                  <dgm:shape xmlns:r="http://schemas.openxmlformats.org/officeDocument/2006/relationships" rot="-90" type="leftArrow" r:blip="">
                    <dgm:adjLst>
                      <dgm:adj idx="1" val="0.4983"/>
                      <dgm:adj idx="2" val="0.6066"/>
                    </dgm:adjLst>
                  </dgm:shape>
                </dgm:else>
              </dgm:choose>
              <dgm:presOf axis="ch self" ptType="node node" st="2 1" cnt="1 0"/>
            </dgm:layoutNode>
          </dgm:if>
          <dgm:else name="Name44"/>
        </dgm:choose>
      </dgm:if>
      <dgm:else name="Name45"/>
    </dgm:choose>
  </dgm:layoutNode>
</dgm:layoutDef>
</file>

<file path=xl/diagrams/layout3.xml><?xml version="1.0" encoding="utf-8"?>
<dgm:layoutDef xmlns:dgm="http://schemas.openxmlformats.org/drawingml/2006/diagram" xmlns:a="http://schemas.openxmlformats.org/drawingml/2006/main" uniqueId="urn:microsoft.com/office/officeart/2005/8/layout/equation1">
  <dgm:title val=""/>
  <dgm:desc val=""/>
  <dgm:catLst>
    <dgm:cat type="relationship" pri="17000"/>
    <dgm:cat type="process" pri="2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choose name="Name0">
      <dgm:if name="Name1" func="var" arg="dir" op="equ" val="norm">
        <dgm:alg type="lin">
          <dgm:param type="fallback" val="2D"/>
        </dgm:alg>
      </dgm:if>
      <dgm:else name="Name2">
        <dgm:alg type="lin">
          <dgm:param type="linDir" val="fromR"/>
          <dgm:param type="fallback" val="2D"/>
        </dgm:alg>
      </dgm:else>
    </dgm:choose>
    <dgm:shape xmlns:r="http://schemas.openxmlformats.org/officeDocument/2006/relationships" r:blip="">
      <dgm:adjLst/>
    </dgm:shape>
    <dgm:presOf/>
    <dgm:constrLst>
      <dgm:constr type="w" for="ch" ptType="node" refType="w"/>
      <dgm:constr type="w" for="ch" ptType="sibTrans" refType="w" refFor="ch" refPtType="node" fact="0.58"/>
      <dgm:constr type="primFontSz" for="ch" ptType="node" op="equ" val="65"/>
      <dgm:constr type="primFontSz" for="ch" ptType="sibTrans" op="equ" val="55"/>
      <dgm:constr type="primFontSz" for="ch" ptType="sibTrans" refType="primFontSz" refFor="ch" refPtType="node" op="lte" fact="0.8"/>
      <dgm:constr type="w" for="ch" forName="spacerL" refType="w" refFor="ch" refPtType="sibTrans" fact="0.14"/>
      <dgm:constr type="w" for="ch" forName="spacerR" refType="w" refFor="ch" refPtType="sibTrans" fact="0.14"/>
    </dgm:constrLst>
    <dgm:ruleLst/>
    <dgm:forEach name="nodesForEach" axis="ch" ptType="node">
      <dgm:layoutNode name="node">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sibTransForEach" axis="followSib" ptType="sibTrans" cnt="1">
        <dgm:layoutNode name="spacerL">
          <dgm:alg type="sp"/>
          <dgm:shape xmlns:r="http://schemas.openxmlformats.org/officeDocument/2006/relationships" r:blip="">
            <dgm:adjLst/>
          </dgm:shape>
          <dgm:presOf/>
          <dgm:constrLst/>
          <dgm:ruleLst/>
        </dgm:layoutNode>
        <dgm:layoutNode name="sibTrans">
          <dgm:alg type="tx"/>
          <dgm:choose name="Name3">
            <dgm:if name="Name4" axis="followSib" ptType="sibTrans" func="cnt" op="equ" val="0">
              <dgm:shape xmlns:r="http://schemas.openxmlformats.org/officeDocument/2006/relationships" type="mathEqual" r:blip="">
                <dgm:adjLst/>
              </dgm:shape>
            </dgm:if>
            <dgm:else name="Name5">
              <dgm:shape xmlns:r="http://schemas.openxmlformats.org/officeDocument/2006/relationships" type="mathPlus" r:blip="">
                <dgm:adjLst/>
              </dgm:shape>
            </dgm:else>
          </dgm:choose>
          <dgm:presOf axis="self"/>
          <dgm:constrLst>
            <dgm:constr type="h" refType="w"/>
            <dgm:constr type="lMarg"/>
            <dgm:constr type="rMarg"/>
            <dgm:constr type="tMarg"/>
            <dgm:constr type="bMarg"/>
          </dgm:constrLst>
          <dgm:ruleLst>
            <dgm:rule type="primFontSz" val="5" fact="NaN" max="NaN"/>
          </dgm:ruleLst>
        </dgm:layoutNode>
        <dgm:layoutNode name="spacerR">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3" Type="http://schemas.openxmlformats.org/officeDocument/2006/relationships/diagramQuickStyle" Target="../diagrams/quickStyle1.xml"/><Relationship Id="rId7" Type="http://schemas.openxmlformats.org/officeDocument/2006/relationships/diagramLayout" Target="../diagrams/layout2.xml"/><Relationship Id="rId12" Type="http://schemas.openxmlformats.org/officeDocument/2006/relationships/diagramLayout" Target="../diagrams/layout3.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219074</xdr:colOff>
      <xdr:row>0</xdr:row>
      <xdr:rowOff>95250</xdr:rowOff>
    </xdr:from>
    <xdr:to>
      <xdr:col>7</xdr:col>
      <xdr:colOff>723899</xdr:colOff>
      <xdr:row>30</xdr:row>
      <xdr:rowOff>132848</xdr:rowOff>
    </xdr:to>
    <xdr:pic>
      <xdr:nvPicPr>
        <xdr:cNvPr id="2" name="Imagen 1">
          <a:extLst>
            <a:ext uri="{FF2B5EF4-FFF2-40B4-BE49-F238E27FC236}">
              <a16:creationId xmlns:a16="http://schemas.microsoft.com/office/drawing/2014/main" id="{3AAA058A-45F1-D0A5-E644-4769529DBAC8}"/>
            </a:ext>
          </a:extLst>
        </xdr:cNvPr>
        <xdr:cNvPicPr>
          <a:picLocks noChangeAspect="1"/>
        </xdr:cNvPicPr>
      </xdr:nvPicPr>
      <xdr:blipFill>
        <a:blip xmlns:r="http://schemas.openxmlformats.org/officeDocument/2006/relationships" r:embed="rId1"/>
        <a:stretch>
          <a:fillRect/>
        </a:stretch>
      </xdr:blipFill>
      <xdr:spPr>
        <a:xfrm>
          <a:off x="219074" y="95250"/>
          <a:ext cx="5838825" cy="5752598"/>
        </a:xfrm>
        <a:prstGeom prst="rect">
          <a:avLst/>
        </a:prstGeom>
      </xdr:spPr>
    </xdr:pic>
    <xdr:clientData/>
  </xdr:twoCellAnchor>
  <xdr:twoCellAnchor>
    <xdr:from>
      <xdr:col>10</xdr:col>
      <xdr:colOff>150812</xdr:colOff>
      <xdr:row>7</xdr:row>
      <xdr:rowOff>174625</xdr:rowOff>
    </xdr:from>
    <xdr:to>
      <xdr:col>10</xdr:col>
      <xdr:colOff>381000</xdr:colOff>
      <xdr:row>9</xdr:row>
      <xdr:rowOff>15875</xdr:rowOff>
    </xdr:to>
    <xdr:sp macro="" textlink="">
      <xdr:nvSpPr>
        <xdr:cNvPr id="3" name="Elipse 2">
          <a:extLst>
            <a:ext uri="{FF2B5EF4-FFF2-40B4-BE49-F238E27FC236}">
              <a16:creationId xmlns:a16="http://schemas.microsoft.com/office/drawing/2014/main" id="{A9089D06-F492-24CA-3CA2-838944025D97}"/>
            </a:ext>
          </a:extLst>
        </xdr:cNvPr>
        <xdr:cNvSpPr/>
      </xdr:nvSpPr>
      <xdr:spPr>
        <a:xfrm>
          <a:off x="8636000" y="1508125"/>
          <a:ext cx="230188" cy="222250"/>
        </a:xfrm>
        <a:prstGeom prst="ellipse">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t>1</a:t>
          </a:r>
        </a:p>
      </xdr:txBody>
    </xdr:sp>
    <xdr:clientData/>
  </xdr:twoCellAnchor>
  <xdr:twoCellAnchor>
    <xdr:from>
      <xdr:col>6</xdr:col>
      <xdr:colOff>317500</xdr:colOff>
      <xdr:row>2</xdr:row>
      <xdr:rowOff>166688</xdr:rowOff>
    </xdr:from>
    <xdr:to>
      <xdr:col>6</xdr:col>
      <xdr:colOff>547688</xdr:colOff>
      <xdr:row>4</xdr:row>
      <xdr:rowOff>7938</xdr:rowOff>
    </xdr:to>
    <xdr:sp macro="" textlink="">
      <xdr:nvSpPr>
        <xdr:cNvPr id="4" name="Elipse 3">
          <a:extLst>
            <a:ext uri="{FF2B5EF4-FFF2-40B4-BE49-F238E27FC236}">
              <a16:creationId xmlns:a16="http://schemas.microsoft.com/office/drawing/2014/main" id="{FAE82A57-6375-4F26-B59C-2C1C038D0D16}"/>
            </a:ext>
          </a:extLst>
        </xdr:cNvPr>
        <xdr:cNvSpPr/>
      </xdr:nvSpPr>
      <xdr:spPr>
        <a:xfrm>
          <a:off x="4889500" y="547688"/>
          <a:ext cx="230188" cy="222250"/>
        </a:xfrm>
        <a:prstGeom prst="ellipse">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t>1</a:t>
          </a:r>
        </a:p>
      </xdr:txBody>
    </xdr:sp>
    <xdr:clientData/>
  </xdr:twoCellAnchor>
  <xdr:twoCellAnchor>
    <xdr:from>
      <xdr:col>10</xdr:col>
      <xdr:colOff>182563</xdr:colOff>
      <xdr:row>10</xdr:row>
      <xdr:rowOff>166688</xdr:rowOff>
    </xdr:from>
    <xdr:to>
      <xdr:col>10</xdr:col>
      <xdr:colOff>412751</xdr:colOff>
      <xdr:row>12</xdr:row>
      <xdr:rowOff>7938</xdr:rowOff>
    </xdr:to>
    <xdr:sp macro="" textlink="">
      <xdr:nvSpPr>
        <xdr:cNvPr id="5" name="Elipse 4">
          <a:extLst>
            <a:ext uri="{FF2B5EF4-FFF2-40B4-BE49-F238E27FC236}">
              <a16:creationId xmlns:a16="http://schemas.microsoft.com/office/drawing/2014/main" id="{262309C9-C7F9-4DF3-BC50-F852F5037E17}"/>
            </a:ext>
          </a:extLst>
        </xdr:cNvPr>
        <xdr:cNvSpPr/>
      </xdr:nvSpPr>
      <xdr:spPr>
        <a:xfrm>
          <a:off x="8667751" y="2071688"/>
          <a:ext cx="230188" cy="222250"/>
        </a:xfrm>
        <a:prstGeom prst="ellipse">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chemeClr val="tx1"/>
              </a:solidFill>
            </a:rPr>
            <a:t>2</a:t>
          </a:r>
        </a:p>
      </xdr:txBody>
    </xdr:sp>
    <xdr:clientData/>
  </xdr:twoCellAnchor>
  <xdr:twoCellAnchor>
    <xdr:from>
      <xdr:col>7</xdr:col>
      <xdr:colOff>404813</xdr:colOff>
      <xdr:row>5</xdr:row>
      <xdr:rowOff>0</xdr:rowOff>
    </xdr:from>
    <xdr:to>
      <xdr:col>7</xdr:col>
      <xdr:colOff>635001</xdr:colOff>
      <xdr:row>6</xdr:row>
      <xdr:rowOff>31750</xdr:rowOff>
    </xdr:to>
    <xdr:sp macro="" textlink="">
      <xdr:nvSpPr>
        <xdr:cNvPr id="6" name="Elipse 5">
          <a:extLst>
            <a:ext uri="{FF2B5EF4-FFF2-40B4-BE49-F238E27FC236}">
              <a16:creationId xmlns:a16="http://schemas.microsoft.com/office/drawing/2014/main" id="{569C6117-6455-4B16-BD4C-52FC1E575820}"/>
            </a:ext>
          </a:extLst>
        </xdr:cNvPr>
        <xdr:cNvSpPr/>
      </xdr:nvSpPr>
      <xdr:spPr>
        <a:xfrm>
          <a:off x="5738813" y="952500"/>
          <a:ext cx="230188" cy="222250"/>
        </a:xfrm>
        <a:prstGeom prst="ellipse">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chemeClr val="tx1"/>
              </a:solidFill>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4</xdr:row>
      <xdr:rowOff>52387</xdr:rowOff>
    </xdr:from>
    <xdr:to>
      <xdr:col>10</xdr:col>
      <xdr:colOff>723900</xdr:colOff>
      <xdr:row>22</xdr:row>
      <xdr:rowOff>180975</xdr:rowOff>
    </xdr:to>
    <xdr:graphicFrame macro="">
      <xdr:nvGraphicFramePr>
        <xdr:cNvPr id="2" name="Diagrama 1">
          <a:extLst>
            <a:ext uri="{FF2B5EF4-FFF2-40B4-BE49-F238E27FC236}">
              <a16:creationId xmlns:a16="http://schemas.microsoft.com/office/drawing/2014/main" id="{92BE9D0D-9A87-D2F8-80F8-FD0BE4D4784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371475</xdr:colOff>
      <xdr:row>26</xdr:row>
      <xdr:rowOff>14286</xdr:rowOff>
    </xdr:from>
    <xdr:to>
      <xdr:col>10</xdr:col>
      <xdr:colOff>371475</xdr:colOff>
      <xdr:row>47</xdr:row>
      <xdr:rowOff>152399</xdr:rowOff>
    </xdr:to>
    <xdr:graphicFrame macro="">
      <xdr:nvGraphicFramePr>
        <xdr:cNvPr id="3" name="Diagrama 2">
          <a:extLst>
            <a:ext uri="{FF2B5EF4-FFF2-40B4-BE49-F238E27FC236}">
              <a16:creationId xmlns:a16="http://schemas.microsoft.com/office/drawing/2014/main" id="{8680A072-AFDF-5781-13CE-5F4F83243ED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2</xdr:col>
      <xdr:colOff>133349</xdr:colOff>
      <xdr:row>49</xdr:row>
      <xdr:rowOff>80961</xdr:rowOff>
    </xdr:from>
    <xdr:to>
      <xdr:col>10</xdr:col>
      <xdr:colOff>114300</xdr:colOff>
      <xdr:row>69</xdr:row>
      <xdr:rowOff>9524</xdr:rowOff>
    </xdr:to>
    <xdr:graphicFrame macro="">
      <xdr:nvGraphicFramePr>
        <xdr:cNvPr id="4" name="Diagrama 3">
          <a:extLst>
            <a:ext uri="{FF2B5EF4-FFF2-40B4-BE49-F238E27FC236}">
              <a16:creationId xmlns:a16="http://schemas.microsoft.com/office/drawing/2014/main" id="{8DB11209-9C5E-9941-6480-827394158B3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666750</xdr:colOff>
      <xdr:row>36</xdr:row>
      <xdr:rowOff>124380</xdr:rowOff>
    </xdr:from>
    <xdr:to>
      <xdr:col>7</xdr:col>
      <xdr:colOff>523875</xdr:colOff>
      <xdr:row>55</xdr:row>
      <xdr:rowOff>118968</xdr:rowOff>
    </xdr:to>
    <xdr:pic>
      <xdr:nvPicPr>
        <xdr:cNvPr id="2" name="Imagen 1">
          <a:extLst>
            <a:ext uri="{FF2B5EF4-FFF2-40B4-BE49-F238E27FC236}">
              <a16:creationId xmlns:a16="http://schemas.microsoft.com/office/drawing/2014/main" id="{A558A56B-AD62-45A6-D744-72196889E1B2}"/>
            </a:ext>
          </a:extLst>
        </xdr:cNvPr>
        <xdr:cNvPicPr>
          <a:picLocks noChangeAspect="1"/>
        </xdr:cNvPicPr>
      </xdr:nvPicPr>
      <xdr:blipFill>
        <a:blip xmlns:r="http://schemas.openxmlformats.org/officeDocument/2006/relationships" r:embed="rId1"/>
        <a:stretch>
          <a:fillRect/>
        </a:stretch>
      </xdr:blipFill>
      <xdr:spPr>
        <a:xfrm>
          <a:off x="666750" y="8336291"/>
          <a:ext cx="5769429" cy="36140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3A837-147E-4C8E-92F8-0EEF17CF9FF5}">
  <dimension ref="B3:L17"/>
  <sheetViews>
    <sheetView zoomScale="160" zoomScaleNormal="160" workbookViewId="0">
      <selection activeCell="B5" sqref="B5"/>
    </sheetView>
  </sheetViews>
  <sheetFormatPr baseColWidth="10" defaultRowHeight="15" x14ac:dyDescent="0.25"/>
  <cols>
    <col min="1" max="1" width="6" customWidth="1"/>
    <col min="2" max="2" width="19.42578125" customWidth="1"/>
    <col min="3" max="3" width="12.85546875" customWidth="1"/>
    <col min="4" max="4" width="20.28515625" customWidth="1"/>
    <col min="5" max="7" width="12.7109375" customWidth="1"/>
    <col min="8" max="8" width="12.140625" customWidth="1"/>
  </cols>
  <sheetData>
    <row r="3" spans="2:12" ht="30" x14ac:dyDescent="0.25">
      <c r="C3" s="3" t="s">
        <v>7</v>
      </c>
      <c r="D3" s="4" t="s">
        <v>2</v>
      </c>
      <c r="E3" s="4" t="s">
        <v>11</v>
      </c>
      <c r="F3" s="3" t="s">
        <v>12</v>
      </c>
      <c r="G3" s="3" t="s">
        <v>14</v>
      </c>
      <c r="H3" s="4" t="s">
        <v>3</v>
      </c>
      <c r="I3" s="4" t="s">
        <v>4</v>
      </c>
      <c r="J3" s="4" t="s">
        <v>5</v>
      </c>
      <c r="K3" s="4" t="s">
        <v>6</v>
      </c>
      <c r="L3" s="3" t="s">
        <v>16</v>
      </c>
    </row>
    <row r="4" spans="2:12" x14ac:dyDescent="0.25">
      <c r="B4" s="2" t="s">
        <v>0</v>
      </c>
      <c r="C4" s="5" t="s">
        <v>8</v>
      </c>
      <c r="D4" s="1" t="s">
        <v>10</v>
      </c>
      <c r="E4" s="1">
        <v>10</v>
      </c>
      <c r="F4" s="1" t="s">
        <v>13</v>
      </c>
      <c r="G4" s="9">
        <v>817.77</v>
      </c>
      <c r="H4" s="10">
        <f>ROUND(E4*G4,2)</f>
        <v>8177.7</v>
      </c>
      <c r="I4" s="10">
        <f>ROUND(H4*0.265,2)</f>
        <v>2167.09</v>
      </c>
      <c r="J4" s="10">
        <f>ROUND((H4+I4)*0.16,2)</f>
        <v>1655.17</v>
      </c>
      <c r="K4" s="10">
        <f>SUM(H4:J4)</f>
        <v>11999.960000000001</v>
      </c>
      <c r="L4" s="6" t="s">
        <v>17</v>
      </c>
    </row>
    <row r="5" spans="2:12" x14ac:dyDescent="0.25">
      <c r="B5" s="2" t="s">
        <v>1</v>
      </c>
      <c r="C5" s="5" t="s">
        <v>9</v>
      </c>
      <c r="D5" s="1" t="s">
        <v>10</v>
      </c>
      <c r="E5" s="1">
        <v>10</v>
      </c>
      <c r="F5" s="1" t="s">
        <v>13</v>
      </c>
      <c r="G5" s="8">
        <v>1034.48</v>
      </c>
      <c r="H5" s="10">
        <f>E5*G5</f>
        <v>10344.799999999999</v>
      </c>
      <c r="I5" s="11"/>
      <c r="J5" s="10">
        <f>(H5+I5)*0.16</f>
        <v>1655.1679999999999</v>
      </c>
      <c r="K5" s="10">
        <f>SUM(H5:J5)</f>
        <v>11999.967999999999</v>
      </c>
      <c r="L5" s="6" t="s">
        <v>17</v>
      </c>
    </row>
    <row r="6" spans="2:12" ht="30" x14ac:dyDescent="0.25">
      <c r="H6" s="12" t="s">
        <v>15</v>
      </c>
    </row>
    <row r="7" spans="2:12" x14ac:dyDescent="0.25">
      <c r="B7" t="s">
        <v>18</v>
      </c>
    </row>
    <row r="8" spans="2:12" x14ac:dyDescent="0.25">
      <c r="B8" s="15" t="s">
        <v>19</v>
      </c>
      <c r="C8" s="16" t="s">
        <v>3</v>
      </c>
      <c r="D8" s="16" t="s">
        <v>4</v>
      </c>
      <c r="E8" s="16" t="s">
        <v>5</v>
      </c>
      <c r="F8" s="16" t="s">
        <v>6</v>
      </c>
    </row>
    <row r="9" spans="2:12" x14ac:dyDescent="0.25">
      <c r="B9" s="13" t="s">
        <v>0</v>
      </c>
      <c r="C9" s="7">
        <v>8177.7</v>
      </c>
      <c r="D9" s="7">
        <v>2167.09</v>
      </c>
      <c r="E9" s="7">
        <v>1655.17</v>
      </c>
      <c r="F9" s="7">
        <v>11999.960000000001</v>
      </c>
    </row>
    <row r="10" spans="2:12" x14ac:dyDescent="0.25">
      <c r="B10" s="2" t="s">
        <v>1</v>
      </c>
      <c r="C10" s="7">
        <f>((K5/1.16)/1.265)</f>
        <v>8177.707509881423</v>
      </c>
      <c r="D10" s="7">
        <f>C10*0.265</f>
        <v>2167.0924901185772</v>
      </c>
      <c r="E10" s="10">
        <f>ROUND((C10+D10)*0.16,2)</f>
        <v>1655.17</v>
      </c>
      <c r="F10" s="7">
        <f>SUM(C10:E10)</f>
        <v>11999.97</v>
      </c>
    </row>
    <row r="11" spans="2:12" x14ac:dyDescent="0.25">
      <c r="B11" s="18" t="s">
        <v>6</v>
      </c>
      <c r="C11" s="17">
        <f>SUM(C9:C10)</f>
        <v>16355.407509881423</v>
      </c>
      <c r="D11" s="19">
        <f t="shared" ref="D11:F11" si="0">SUM(D9:D10)</f>
        <v>4334.1824901185773</v>
      </c>
      <c r="E11" s="17">
        <f t="shared" si="0"/>
        <v>3310.34</v>
      </c>
      <c r="F11" s="17">
        <f t="shared" si="0"/>
        <v>23999.93</v>
      </c>
    </row>
    <row r="14" spans="2:12" ht="30" x14ac:dyDescent="0.25">
      <c r="C14" s="20" t="s">
        <v>7</v>
      </c>
      <c r="D14" s="21" t="s">
        <v>2</v>
      </c>
      <c r="E14" s="21" t="s">
        <v>11</v>
      </c>
      <c r="F14" s="20" t="s">
        <v>12</v>
      </c>
      <c r="G14" s="20" t="s">
        <v>14</v>
      </c>
      <c r="H14" s="21" t="s">
        <v>3</v>
      </c>
      <c r="I14" s="21" t="s">
        <v>4</v>
      </c>
      <c r="J14" s="21" t="s">
        <v>5</v>
      </c>
      <c r="K14" s="21" t="s">
        <v>6</v>
      </c>
      <c r="L14" s="20" t="s">
        <v>16</v>
      </c>
    </row>
    <row r="15" spans="2:12" x14ac:dyDescent="0.25">
      <c r="B15" s="2" t="s">
        <v>0</v>
      </c>
      <c r="C15" s="5" t="s">
        <v>8</v>
      </c>
      <c r="D15" s="1" t="s">
        <v>20</v>
      </c>
      <c r="E15" s="1">
        <v>2</v>
      </c>
      <c r="F15" s="1" t="s">
        <v>13</v>
      </c>
      <c r="G15" s="8">
        <v>500</v>
      </c>
      <c r="H15" s="10">
        <f>ROUND(E15*G15,2)</f>
        <v>1000</v>
      </c>
      <c r="I15" s="10">
        <f>ROUND(H15*0.08,2)</f>
        <v>80</v>
      </c>
      <c r="J15" s="10">
        <f>ROUND((H15+I15)*0.16,2)</f>
        <v>172.8</v>
      </c>
      <c r="K15" s="10">
        <f>SUM(H15:J15)</f>
        <v>1252.8</v>
      </c>
      <c r="L15" s="6" t="s">
        <v>17</v>
      </c>
    </row>
    <row r="16" spans="2:12" x14ac:dyDescent="0.25">
      <c r="B16" s="2" t="s">
        <v>1</v>
      </c>
      <c r="C16" s="5" t="s">
        <v>9</v>
      </c>
      <c r="D16" s="1" t="s">
        <v>20</v>
      </c>
      <c r="E16" s="1">
        <v>2</v>
      </c>
      <c r="F16" s="1" t="s">
        <v>13</v>
      </c>
      <c r="G16" s="8">
        <v>540</v>
      </c>
      <c r="H16" s="10">
        <f>E16*G16</f>
        <v>1080</v>
      </c>
      <c r="I16" s="11"/>
      <c r="J16" s="10">
        <f>(H16+I16)*0.16</f>
        <v>172.8</v>
      </c>
      <c r="K16" s="10">
        <f>SUM(H16:J16)</f>
        <v>1252.8</v>
      </c>
      <c r="L16" s="6" t="s">
        <v>17</v>
      </c>
    </row>
    <row r="17" spans="8:8" ht="30" x14ac:dyDescent="0.25">
      <c r="H17" s="12" t="s">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5F60-C738-4099-BF36-ABC0BF217D31}">
  <dimension ref="I3:P13"/>
  <sheetViews>
    <sheetView showGridLines="0" zoomScale="120" zoomScaleNormal="120" workbookViewId="0">
      <selection activeCell="I3" sqref="I3:P6"/>
    </sheetView>
  </sheetViews>
  <sheetFormatPr baseColWidth="10" defaultRowHeight="15" x14ac:dyDescent="0.25"/>
  <cols>
    <col min="9" max="9" width="30.140625" customWidth="1"/>
  </cols>
  <sheetData>
    <row r="3" spans="9:16" ht="15" customHeight="1" x14ac:dyDescent="0.25">
      <c r="I3" s="24" t="s">
        <v>21</v>
      </c>
      <c r="J3" s="24"/>
      <c r="K3" s="24"/>
      <c r="L3" s="24"/>
      <c r="M3" s="24"/>
      <c r="N3" s="24"/>
      <c r="O3" s="24"/>
      <c r="P3" s="24"/>
    </row>
    <row r="4" spans="9:16" x14ac:dyDescent="0.25">
      <c r="I4" s="24"/>
      <c r="J4" s="24"/>
      <c r="K4" s="24"/>
      <c r="L4" s="24"/>
      <c r="M4" s="24"/>
      <c r="N4" s="24"/>
      <c r="O4" s="24"/>
      <c r="P4" s="24"/>
    </row>
    <row r="5" spans="9:16" x14ac:dyDescent="0.25">
      <c r="I5" s="24"/>
      <c r="J5" s="24"/>
      <c r="K5" s="24"/>
      <c r="L5" s="24"/>
      <c r="M5" s="24"/>
      <c r="N5" s="24"/>
      <c r="O5" s="24"/>
      <c r="P5" s="24"/>
    </row>
    <row r="6" spans="9:16" x14ac:dyDescent="0.25">
      <c r="I6" s="24"/>
      <c r="J6" s="24"/>
      <c r="K6" s="24"/>
      <c r="L6" s="24"/>
      <c r="M6" s="24"/>
      <c r="N6" s="24"/>
      <c r="O6" s="24"/>
      <c r="P6" s="24"/>
    </row>
    <row r="9" spans="9:16" x14ac:dyDescent="0.25">
      <c r="I9" t="s">
        <v>22</v>
      </c>
      <c r="J9">
        <v>434</v>
      </c>
    </row>
    <row r="10" spans="9:16" x14ac:dyDescent="0.25">
      <c r="I10" t="s">
        <v>23</v>
      </c>
      <c r="J10">
        <v>100</v>
      </c>
    </row>
    <row r="11" spans="9:16" x14ac:dyDescent="0.25">
      <c r="I11" t="s">
        <v>24</v>
      </c>
      <c r="J11" s="14">
        <f>ROUND(J9*J10,2)</f>
        <v>43400</v>
      </c>
    </row>
    <row r="12" spans="9:16" x14ac:dyDescent="0.25">
      <c r="I12" t="s">
        <v>25</v>
      </c>
      <c r="J12">
        <v>52.5</v>
      </c>
    </row>
    <row r="13" spans="9:16" x14ac:dyDescent="0.25">
      <c r="I13" s="23" t="s">
        <v>26</v>
      </c>
      <c r="J13" s="17">
        <f>ROUND(J11/J12,2)</f>
        <v>826.67</v>
      </c>
    </row>
  </sheetData>
  <mergeCells count="1">
    <mergeCell ref="I3:P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21904-055A-4275-A664-354DAF156FC1}">
  <dimension ref="A1"/>
  <sheetViews>
    <sheetView showGridLines="0" workbookViewId="0">
      <selection activeCell="H49" sqref="H49"/>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7E636-F460-49B9-80AF-D4A66319188C}">
  <dimension ref="A3:K80"/>
  <sheetViews>
    <sheetView showGridLines="0" tabSelected="1" topLeftCell="A66" zoomScale="140" zoomScaleNormal="140" workbookViewId="0">
      <selection activeCell="C80" sqref="C80"/>
    </sheetView>
  </sheetViews>
  <sheetFormatPr baseColWidth="10" defaultRowHeight="15" x14ac:dyDescent="0.25"/>
  <cols>
    <col min="2" max="2" width="18.7109375" customWidth="1"/>
    <col min="4" max="4" width="12.85546875" customWidth="1"/>
    <col min="8" max="8" width="39.5703125" customWidth="1"/>
    <col min="9" max="9" width="17" customWidth="1"/>
  </cols>
  <sheetData>
    <row r="3" spans="1:11" x14ac:dyDescent="0.25">
      <c r="B3" s="23" t="s">
        <v>28</v>
      </c>
      <c r="E3" s="24" t="s">
        <v>37</v>
      </c>
      <c r="F3" s="27"/>
      <c r="G3" s="27"/>
      <c r="H3" s="27"/>
      <c r="I3" s="27"/>
    </row>
    <row r="4" spans="1:11" x14ac:dyDescent="0.25">
      <c r="B4" s="23" t="s">
        <v>32</v>
      </c>
      <c r="E4" s="27"/>
      <c r="F4" s="27"/>
      <c r="G4" s="27"/>
      <c r="H4" s="27"/>
      <c r="I4" s="27"/>
    </row>
    <row r="5" spans="1:11" x14ac:dyDescent="0.25">
      <c r="B5" t="s">
        <v>29</v>
      </c>
      <c r="C5" s="25">
        <v>45899</v>
      </c>
      <c r="D5" t="s">
        <v>31</v>
      </c>
      <c r="E5" s="27"/>
      <c r="F5" s="27"/>
      <c r="G5" s="27"/>
      <c r="H5" s="27"/>
      <c r="I5" s="27"/>
    </row>
    <row r="6" spans="1:11" x14ac:dyDescent="0.25">
      <c r="B6" t="s">
        <v>27</v>
      </c>
      <c r="C6" s="26" t="s">
        <v>30</v>
      </c>
      <c r="E6" s="27"/>
      <c r="F6" s="27"/>
      <c r="G6" s="27"/>
      <c r="H6" s="27"/>
      <c r="I6" s="27"/>
    </row>
    <row r="7" spans="1:11" x14ac:dyDescent="0.25">
      <c r="B7" t="s">
        <v>33</v>
      </c>
      <c r="C7" s="14">
        <v>158000</v>
      </c>
      <c r="D7" s="29">
        <v>45899</v>
      </c>
      <c r="E7" s="27"/>
      <c r="F7" s="27"/>
      <c r="G7" s="27"/>
      <c r="H7" s="27"/>
      <c r="I7" s="27"/>
    </row>
    <row r="9" spans="1:11" x14ac:dyDescent="0.25">
      <c r="B9" s="23" t="s">
        <v>34</v>
      </c>
      <c r="E9" s="24" t="s">
        <v>36</v>
      </c>
      <c r="F9" s="27"/>
      <c r="G9" s="27"/>
      <c r="H9" s="27"/>
      <c r="I9" s="27"/>
    </row>
    <row r="10" spans="1:11" x14ac:dyDescent="0.25">
      <c r="B10" t="s">
        <v>35</v>
      </c>
      <c r="C10" s="25">
        <v>45901</v>
      </c>
      <c r="E10" s="27"/>
      <c r="F10" s="27"/>
      <c r="G10" s="27"/>
      <c r="H10" s="27"/>
      <c r="I10" s="27"/>
    </row>
    <row r="11" spans="1:11" x14ac:dyDescent="0.25">
      <c r="B11" t="s">
        <v>33</v>
      </c>
      <c r="C11" s="14">
        <v>158000</v>
      </c>
      <c r="D11" s="29">
        <v>45901</v>
      </c>
      <c r="E11" s="27"/>
      <c r="F11" s="27"/>
      <c r="G11" s="27"/>
      <c r="H11" s="27"/>
      <c r="I11" s="27"/>
    </row>
    <row r="12" spans="1:11" x14ac:dyDescent="0.25">
      <c r="E12" s="27"/>
      <c r="F12" s="27"/>
      <c r="G12" s="27"/>
      <c r="H12" s="27"/>
      <c r="I12" s="27"/>
    </row>
    <row r="13" spans="1:11" ht="121.5" customHeight="1" x14ac:dyDescent="0.25">
      <c r="E13" s="27"/>
      <c r="F13" s="27"/>
      <c r="G13" s="27"/>
      <c r="H13" s="27"/>
      <c r="I13" s="27"/>
    </row>
    <row r="16" spans="1:11" x14ac:dyDescent="0.25">
      <c r="A16" s="30"/>
      <c r="B16" s="30"/>
      <c r="C16" s="30"/>
      <c r="D16" s="30"/>
      <c r="E16" s="30"/>
      <c r="F16" s="30"/>
      <c r="G16" s="30"/>
      <c r="H16" s="30"/>
      <c r="I16" s="30"/>
      <c r="J16" s="30"/>
      <c r="K16" s="30"/>
    </row>
    <row r="18" spans="2:4" x14ac:dyDescent="0.25">
      <c r="B18" t="s">
        <v>29</v>
      </c>
      <c r="C18" s="25">
        <v>45848</v>
      </c>
    </row>
    <row r="19" spans="2:4" x14ac:dyDescent="0.25">
      <c r="B19" t="s">
        <v>16</v>
      </c>
      <c r="C19" t="s">
        <v>17</v>
      </c>
    </row>
    <row r="20" spans="2:4" x14ac:dyDescent="0.25">
      <c r="B20" t="s">
        <v>27</v>
      </c>
      <c r="C20" s="26" t="s">
        <v>30</v>
      </c>
    </row>
    <row r="21" spans="2:4" x14ac:dyDescent="0.25">
      <c r="B21" t="s">
        <v>3</v>
      </c>
      <c r="C21" s="14">
        <v>100000</v>
      </c>
    </row>
    <row r="22" spans="2:4" x14ac:dyDescent="0.25">
      <c r="B22" t="s">
        <v>5</v>
      </c>
      <c r="C22" s="14">
        <f>C21*0.16</f>
        <v>16000</v>
      </c>
    </row>
    <row r="23" spans="2:4" x14ac:dyDescent="0.25">
      <c r="B23" t="s">
        <v>38</v>
      </c>
      <c r="C23" s="14">
        <f>C21*0.1</f>
        <v>10000</v>
      </c>
    </row>
    <row r="24" spans="2:4" x14ac:dyDescent="0.25">
      <c r="B24" t="s">
        <v>39</v>
      </c>
      <c r="C24" s="14">
        <f>C21*0.1066667</f>
        <v>10666.67</v>
      </c>
    </row>
    <row r="25" spans="2:4" x14ac:dyDescent="0.25">
      <c r="B25" s="23" t="s">
        <v>6</v>
      </c>
      <c r="C25" s="17">
        <f>C21+C22-C23-C24</f>
        <v>95333.33</v>
      </c>
    </row>
    <row r="27" spans="2:4" x14ac:dyDescent="0.25">
      <c r="B27" t="s">
        <v>40</v>
      </c>
      <c r="D27" s="25">
        <v>45870</v>
      </c>
    </row>
    <row r="28" spans="2:4" x14ac:dyDescent="0.25">
      <c r="B28" t="s">
        <v>16</v>
      </c>
      <c r="C28" t="s">
        <v>17</v>
      </c>
    </row>
    <row r="29" spans="2:4" x14ac:dyDescent="0.25">
      <c r="B29" t="s">
        <v>27</v>
      </c>
      <c r="C29" s="26" t="s">
        <v>30</v>
      </c>
    </row>
    <row r="30" spans="2:4" x14ac:dyDescent="0.25">
      <c r="B30" t="s">
        <v>3</v>
      </c>
      <c r="C30" s="14">
        <v>100000</v>
      </c>
    </row>
    <row r="31" spans="2:4" x14ac:dyDescent="0.25">
      <c r="B31" t="s">
        <v>5</v>
      </c>
      <c r="C31" s="14">
        <f>C30*0.16</f>
        <v>16000</v>
      </c>
    </row>
    <row r="32" spans="2:4" x14ac:dyDescent="0.25">
      <c r="B32" t="s">
        <v>38</v>
      </c>
      <c r="C32" s="14">
        <f>C30*0.1</f>
        <v>10000</v>
      </c>
    </row>
    <row r="33" spans="2:3" x14ac:dyDescent="0.25">
      <c r="B33" t="s">
        <v>39</v>
      </c>
      <c r="C33" s="14">
        <f>C30*0.1066667</f>
        <v>10666.67</v>
      </c>
    </row>
    <row r="34" spans="2:3" x14ac:dyDescent="0.25">
      <c r="B34" s="23" t="s">
        <v>6</v>
      </c>
      <c r="C34" s="17">
        <f>C30+C31-C32-C33</f>
        <v>95333.33</v>
      </c>
    </row>
    <row r="36" spans="2:3" x14ac:dyDescent="0.25">
      <c r="B36" s="23" t="s">
        <v>41</v>
      </c>
    </row>
    <row r="57" spans="1:10" ht="136.5" customHeight="1" x14ac:dyDescent="0.25">
      <c r="B57" s="31" t="s">
        <v>42</v>
      </c>
      <c r="C57" s="32"/>
      <c r="D57" s="32"/>
      <c r="E57" s="32"/>
      <c r="F57" s="32"/>
      <c r="G57" s="32"/>
    </row>
    <row r="58" spans="1:10" ht="262.5" customHeight="1" x14ac:dyDescent="0.25">
      <c r="B58" s="22" t="s">
        <v>43</v>
      </c>
      <c r="C58" s="28"/>
      <c r="D58" s="28"/>
      <c r="E58" s="28"/>
      <c r="F58" s="28"/>
      <c r="G58" s="28"/>
      <c r="H58" s="28"/>
    </row>
    <row r="61" spans="1:10" x14ac:dyDescent="0.25">
      <c r="A61" s="33"/>
      <c r="B61" s="33"/>
      <c r="C61" s="33"/>
      <c r="D61" s="33"/>
      <c r="E61" s="33"/>
      <c r="F61" s="33"/>
      <c r="G61" s="33"/>
      <c r="H61" s="33"/>
      <c r="I61" s="33"/>
      <c r="J61" s="33"/>
    </row>
    <row r="63" spans="1:10" x14ac:dyDescent="0.25">
      <c r="B63" s="23" t="s">
        <v>44</v>
      </c>
    </row>
    <row r="64" spans="1:10" ht="125.25" customHeight="1" x14ac:dyDescent="0.25">
      <c r="B64" s="22" t="s">
        <v>45</v>
      </c>
      <c r="C64" s="28"/>
      <c r="D64" s="28"/>
      <c r="E64" s="28"/>
      <c r="F64" s="28"/>
      <c r="G64" s="28"/>
      <c r="H64" s="28"/>
    </row>
    <row r="67" spans="1:11" x14ac:dyDescent="0.25">
      <c r="A67" s="33"/>
      <c r="B67" s="33"/>
      <c r="C67" s="33"/>
      <c r="D67" s="33"/>
      <c r="E67" s="33"/>
      <c r="F67" s="33"/>
      <c r="G67" s="33"/>
      <c r="H67" s="33"/>
      <c r="I67" s="33"/>
      <c r="J67" s="33"/>
      <c r="K67" s="33"/>
    </row>
    <row r="69" spans="1:11" x14ac:dyDescent="0.25">
      <c r="B69" s="23" t="s">
        <v>46</v>
      </c>
    </row>
    <row r="70" spans="1:11" x14ac:dyDescent="0.25">
      <c r="B70" t="s">
        <v>47</v>
      </c>
      <c r="C70" s="14">
        <v>3500</v>
      </c>
    </row>
    <row r="72" spans="1:11" x14ac:dyDescent="0.25">
      <c r="B72" t="s">
        <v>48</v>
      </c>
      <c r="C72" s="14">
        <f>C70*0.16</f>
        <v>560</v>
      </c>
    </row>
    <row r="74" spans="1:11" x14ac:dyDescent="0.25">
      <c r="A74" s="33"/>
      <c r="B74" s="33"/>
      <c r="C74" s="33"/>
      <c r="D74" s="33"/>
      <c r="E74" s="33"/>
      <c r="F74" s="33"/>
      <c r="G74" s="33"/>
      <c r="H74" s="33"/>
      <c r="I74" s="33"/>
      <c r="J74" s="33"/>
      <c r="K74" s="33"/>
    </row>
    <row r="76" spans="1:11" x14ac:dyDescent="0.25">
      <c r="B76" t="s">
        <v>49</v>
      </c>
    </row>
    <row r="78" spans="1:11" x14ac:dyDescent="0.25">
      <c r="B78" t="s">
        <v>50</v>
      </c>
      <c r="D78" t="s">
        <v>52</v>
      </c>
    </row>
    <row r="79" spans="1:11" x14ac:dyDescent="0.25">
      <c r="B79" t="s">
        <v>51</v>
      </c>
      <c r="C79" s="14">
        <v>15800</v>
      </c>
    </row>
    <row r="80" spans="1:11" x14ac:dyDescent="0.25">
      <c r="B80" t="s">
        <v>5</v>
      </c>
      <c r="C80" s="14">
        <f>(C79*0.25)*0.16</f>
        <v>632</v>
      </c>
    </row>
  </sheetData>
  <mergeCells count="5">
    <mergeCell ref="E9:I13"/>
    <mergeCell ref="E3:I7"/>
    <mergeCell ref="B57:G57"/>
    <mergeCell ref="B58:H58"/>
    <mergeCell ref="B64:H6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VINOS</vt:lpstr>
      <vt:lpstr>ALIMENTODC</vt:lpstr>
      <vt:lpstr>ACREDITAMIENTO</vt:lpstr>
      <vt:lpstr>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2025-07-10T21:17:31Z</dcterms:created>
  <dcterms:modified xsi:type="dcterms:W3CDTF">2025-07-11T01:38:45Z</dcterms:modified>
</cp:coreProperties>
</file>