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AMS\KINGSTON NEGRA\CURSOS\COFIDE\2026\16-10-2026 FUNDAMENTOS COPILOT\"/>
    </mc:Choice>
  </mc:AlternateContent>
  <xr:revisionPtr revIDLastSave="0" documentId="13_ncr:1_{479E388C-C50D-4B9A-97B5-051F8850FE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JERCICIO_GUIADO" sheetId="3" r:id="rId1"/>
    <sheet name="CFDI" sheetId="2" r:id="rId2"/>
    <sheet name="POLIZAS" sheetId="4" r:id="rId3"/>
    <sheet name="CONCILIACION" sheetId="5" r:id="rId4"/>
  </sheets>
  <definedNames>
    <definedName name="_xlnm._FilterDatabase" localSheetId="2" hidden="1">POLIZAS!$A$1:$L$33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" i="5" l="1"/>
  <c r="E11" i="5"/>
  <c r="B11" i="5"/>
  <c r="A11" i="5"/>
  <c r="E10" i="5"/>
  <c r="B10" i="5"/>
  <c r="A10" i="5"/>
  <c r="E9" i="5"/>
  <c r="B9" i="5"/>
  <c r="A9" i="5"/>
  <c r="E8" i="5"/>
  <c r="F8" i="5" s="1"/>
  <c r="G8" i="5" s="1"/>
  <c r="B8" i="5"/>
  <c r="A8" i="5"/>
  <c r="E7" i="5"/>
  <c r="B7" i="5"/>
  <c r="A7" i="5"/>
  <c r="E6" i="5"/>
  <c r="B6" i="5"/>
  <c r="A6" i="5"/>
  <c r="E5" i="5"/>
  <c r="B5" i="5"/>
  <c r="A5" i="5"/>
  <c r="E4" i="5"/>
  <c r="B4" i="5"/>
  <c r="A4" i="5"/>
  <c r="E3" i="5"/>
  <c r="B3" i="5"/>
  <c r="A3" i="5"/>
  <c r="E2" i="5"/>
  <c r="B2" i="5"/>
  <c r="A2" i="5"/>
  <c r="M11" i="2"/>
  <c r="M10" i="2"/>
  <c r="M9" i="2"/>
  <c r="M8" i="2"/>
  <c r="M7" i="2"/>
  <c r="M6" i="2"/>
  <c r="M5" i="2"/>
  <c r="M4" i="2"/>
  <c r="M3" i="2"/>
  <c r="M2" i="2"/>
  <c r="D4" i="5" l="1"/>
  <c r="F2" i="5"/>
  <c r="G2" i="5" s="1"/>
  <c r="F11" i="5"/>
  <c r="G11" i="5" s="1"/>
  <c r="D3" i="5"/>
  <c r="D11" i="5"/>
  <c r="D10" i="5"/>
  <c r="D9" i="5"/>
  <c r="D8" i="5"/>
  <c r="D7" i="5"/>
  <c r="F7" i="5" s="1"/>
  <c r="G7" i="5" s="1"/>
  <c r="F9" i="5"/>
  <c r="G9" i="5" s="1"/>
  <c r="D6" i="5"/>
  <c r="F6" i="5" s="1"/>
  <c r="G6" i="5" s="1"/>
  <c r="F5" i="5"/>
  <c r="G5" i="5" s="1"/>
  <c r="F4" i="5"/>
  <c r="G4" i="5" s="1"/>
  <c r="F10" i="5"/>
  <c r="G10" i="5" s="1"/>
  <c r="F3" i="5"/>
  <c r="G3" i="5" s="1"/>
  <c r="D2" i="5"/>
</calcChain>
</file>

<file path=xl/sharedStrings.xml><?xml version="1.0" encoding="utf-8"?>
<sst xmlns="http://schemas.openxmlformats.org/spreadsheetml/2006/main" count="364" uniqueCount="142">
  <si>
    <t>Fecha</t>
  </si>
  <si>
    <t>Tipo</t>
  </si>
  <si>
    <t>UUID</t>
  </si>
  <si>
    <t>RFC</t>
  </si>
  <si>
    <t>Proveedor / Cliente</t>
  </si>
  <si>
    <t>Concepto</t>
  </si>
  <si>
    <t>Subtotal</t>
  </si>
  <si>
    <t>IVA</t>
  </si>
  <si>
    <t>Total CFDI</t>
  </si>
  <si>
    <t>Cuenta</t>
  </si>
  <si>
    <t>Importe contable</t>
  </si>
  <si>
    <t>Estatus CFDI</t>
  </si>
  <si>
    <t>Riesgo IA</t>
  </si>
  <si>
    <t>Compra</t>
  </si>
  <si>
    <t>A1-001</t>
  </si>
  <si>
    <t>AAA010101AAA</t>
  </si>
  <si>
    <t>Servicios Delta</t>
  </si>
  <si>
    <t>Honorarios</t>
  </si>
  <si>
    <t>601-01</t>
  </si>
  <si>
    <t>Vigente</t>
  </si>
  <si>
    <t>A1-002</t>
  </si>
  <si>
    <t>BBB020202BBB</t>
  </si>
  <si>
    <t>Papelería Centro</t>
  </si>
  <si>
    <t>Papelería</t>
  </si>
  <si>
    <t>603-01</t>
  </si>
  <si>
    <t>Venta</t>
  </si>
  <si>
    <t>A1-003</t>
  </si>
  <si>
    <t>CCC030303CCC</t>
  </si>
  <si>
    <t>Cliente Norte</t>
  </si>
  <si>
    <t>Asesoría</t>
  </si>
  <si>
    <t>401-01</t>
  </si>
  <si>
    <t>A1-004</t>
  </si>
  <si>
    <t>DDD040404DDD</t>
  </si>
  <si>
    <t>Tecnología MX</t>
  </si>
  <si>
    <t>Equipo de cómputo</t>
  </si>
  <si>
    <t>150-01</t>
  </si>
  <si>
    <t>A1-005</t>
  </si>
  <si>
    <t>EEE050505EEE</t>
  </si>
  <si>
    <t>A1-006</t>
  </si>
  <si>
    <t>FFF060606FFF</t>
  </si>
  <si>
    <t>Cliente Sur</t>
  </si>
  <si>
    <t>Consultoría</t>
  </si>
  <si>
    <t>A1-007</t>
  </si>
  <si>
    <t>GGG070707GGG</t>
  </si>
  <si>
    <t>Arrendadora Uno</t>
  </si>
  <si>
    <t>Renta oficina</t>
  </si>
  <si>
    <t>602-01</t>
  </si>
  <si>
    <t>Cancelado</t>
  </si>
  <si>
    <t>A1-008</t>
  </si>
  <si>
    <t>HHH080808HHH</t>
  </si>
  <si>
    <t>A1-009</t>
  </si>
  <si>
    <t>III090909III</t>
  </si>
  <si>
    <t>A1-010</t>
  </si>
  <si>
    <t>JJJ101010JJJ</t>
  </si>
  <si>
    <t>Cliente Centro</t>
  </si>
  <si>
    <t>EJERCICIO: CONCILIAR CFDI CONTRA PÓLIZAS</t>
  </si>
  <si>
    <t>1</t>
  </si>
  <si>
    <t>Revisa la hoja CFDI</t>
  </si>
  <si>
    <t>Contiene 10 comprobantes. Uno está cancelado y otro tiene una diferencia intencional con contabilidad.</t>
  </si>
  <si>
    <t>2</t>
  </si>
  <si>
    <t>Revisa la hoja POLIZAS</t>
  </si>
  <si>
    <t>Cada CFDI se registra en varias líneas contables. El campo UUID relacionado permite vincular ambas fuentes.</t>
  </si>
  <si>
    <t>3</t>
  </si>
  <si>
    <t>Ejecuta el prompt</t>
  </si>
  <si>
    <t>“Concilia la hoja CFDI contra la hoja POLIZAS utilizando el UUID como llave...”</t>
  </si>
  <si>
    <t>4</t>
  </si>
  <si>
    <t>Compara con CONCILIACION</t>
  </si>
  <si>
    <t>La hoja calcula Total CFDI vs. Total póliza y marca OK, diferencia, cancelado o sin póliza.</t>
  </si>
  <si>
    <t>5</t>
  </si>
  <si>
    <t>Haz control inverso</t>
  </si>
  <si>
    <t>También debe buscarse si existen pólizas sin CFDI; se dejó un ejemplo intencional.</t>
  </si>
  <si>
    <t>6</t>
  </si>
  <si>
    <t>Valida profesionalmente</t>
  </si>
  <si>
    <t>La IA ayuda a detectar y explicar; la conclusión requiere revisar XML, póliza, auxiliares y fundamento aplicable.</t>
  </si>
  <si>
    <t>Tipo póliza</t>
  </si>
  <si>
    <t>No. póliza</t>
  </si>
  <si>
    <t>Nombre cuenta</t>
  </si>
  <si>
    <t>Debe</t>
  </si>
  <si>
    <t>Haber</t>
  </si>
  <si>
    <t>Importe póliza</t>
  </si>
  <si>
    <t>Referencia</t>
  </si>
  <si>
    <t>Observación</t>
  </si>
  <si>
    <t>Diario</t>
  </si>
  <si>
    <t>D-0902-01</t>
  </si>
  <si>
    <t>Registro honorarios Servicios Delta</t>
  </si>
  <si>
    <t>FAC A1-001</t>
  </si>
  <si>
    <t>118-01</t>
  </si>
  <si>
    <t>IVA acreditable</t>
  </si>
  <si>
    <t>IVA CFDI A1-001</t>
  </si>
  <si>
    <t>201-01</t>
  </si>
  <si>
    <t>Proveedores</t>
  </si>
  <si>
    <t>D-0903-01</t>
  </si>
  <si>
    <t>Compra papelería</t>
  </si>
  <si>
    <t>FAC A1-002</t>
  </si>
  <si>
    <t>IVA CFDI A1-002</t>
  </si>
  <si>
    <t>Ingresos</t>
  </si>
  <si>
    <t>I-0905-01</t>
  </si>
  <si>
    <t>105-01</t>
  </si>
  <si>
    <t>Clientes</t>
  </si>
  <si>
    <t>FAC A1-003</t>
  </si>
  <si>
    <t>Ingresos por servicios</t>
  </si>
  <si>
    <t>208-01</t>
  </si>
  <si>
    <t>IVA trasladado</t>
  </si>
  <si>
    <t>IVA A1-003</t>
  </si>
  <si>
    <t>D-0908-01</t>
  </si>
  <si>
    <t>Compra equipo</t>
  </si>
  <si>
    <t>FAC A1-004</t>
  </si>
  <si>
    <t>IVA A1-004</t>
  </si>
  <si>
    <t>D-0910-01</t>
  </si>
  <si>
    <t>Registro con diferencia intencional</t>
  </si>
  <si>
    <t>FAC A1-005</t>
  </si>
  <si>
    <t>REVISAR: póliza no coincide con CFDI</t>
  </si>
  <si>
    <t>I-0912-01</t>
  </si>
  <si>
    <t>FAC A1-006</t>
  </si>
  <si>
    <t>D-0915-01</t>
  </si>
  <si>
    <t>Rentas</t>
  </si>
  <si>
    <t>FAC A1-007</t>
  </si>
  <si>
    <t>REVISAR: CFDI cancelado</t>
  </si>
  <si>
    <t>D-0918-01</t>
  </si>
  <si>
    <t>FAC A1-008</t>
  </si>
  <si>
    <t>D-0922-01</t>
  </si>
  <si>
    <t>FAC A1-009</t>
  </si>
  <si>
    <t>I-0925-01</t>
  </si>
  <si>
    <t>FAC A1-010</t>
  </si>
  <si>
    <t>D-0928-01</t>
  </si>
  <si>
    <t>605-01</t>
  </si>
  <si>
    <t>Gastos varios</t>
  </si>
  <si>
    <t>Póliza sin UUID relacionado</t>
  </si>
  <si>
    <t>SIN CFDI</t>
  </si>
  <si>
    <t>REVISAR: póliza sin CFDI</t>
  </si>
  <si>
    <t>102-01</t>
  </si>
  <si>
    <t>Bancos</t>
  </si>
  <si>
    <t>Pago</t>
  </si>
  <si>
    <t>Total póliza</t>
  </si>
  <si>
    <t>Diferencia</t>
  </si>
  <si>
    <t>Resultado</t>
  </si>
  <si>
    <t>Acción sugerida</t>
  </si>
  <si>
    <t>Revisión profesional</t>
  </si>
  <si>
    <t>CONTROL INVERSO: PÓLIZAS SIN CFDI</t>
  </si>
  <si>
    <t>Pendiente</t>
  </si>
  <si>
    <t>Importe</t>
  </si>
  <si>
    <t>PÓLIZA SIN CFDI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</si>
</sst>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"/>
  </numFmts>
  <fonts count="5">
    <font>
      <sz val="11"/>
      <name val="Carlito"/>
    </font>
    <font>
      <b/>
      <sz val="11"/>
      <color rgb="FFFFFFFF"/>
      <name val="Carlito"/>
    </font>
    <font>
      <b/>
      <sz val="11"/>
      <color rgb="FFFFFFFF"/>
      <name val="Carlito"/>
    </font>
    <font>
      <b/>
      <sz val="18"/>
      <color rgb="FFFFFFFF"/>
      <name val="Carlito"/>
    </font>
    <font>
      <b/>
      <sz val="11"/>
      <color rgb="FF263238"/>
      <name val="Carlito"/>
    </font>
  </fonts>
  <fills count="6">
    <fill>
      <patternFill patternType="none"/>
    </fill>
    <fill>
      <patternFill patternType="gray125"/>
    </fill>
    <fill>
      <patternFill patternType="solid">
        <fgColor rgb="FF0B6B57"/>
      </patternFill>
    </fill>
    <fill>
      <patternFill patternType="solid">
        <fgColor rgb="FF0B6B57"/>
      </patternFill>
    </fill>
    <fill>
      <patternFill patternType="solid">
        <fgColor rgb="FF2474B5"/>
      </patternFill>
    </fill>
    <fill>
      <patternFill patternType="solid">
        <fgColor rgb="FF159477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D9E3E0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1"/>
  </cellStyleXfs>
  <cellXfs count="17">
    <xf numFmtId="0" fontId="0" fillId="0" borderId="0" xfId="0" applyBorder="1"/>
    <xf numFmtId="0" fontId="1" fillId="2" borderId="0" xfId="0" applyFont="1" applyFill="1" applyBorder="1" applyAlignment="1">
      <alignment horizontal="center" wrapText="1"/>
    </xf>
    <xf numFmtId="14" fontId="0" fillId="0" borderId="0" xfId="0" applyNumberFormat="1" applyBorder="1"/>
    <xf numFmtId="164" fontId="0" fillId="0" borderId="0" xfId="0" applyNumberFormat="1" applyBorder="1"/>
    <xf numFmtId="0" fontId="2" fillId="5" borderId="0" xfId="0" applyFont="1" applyFill="1" applyBorder="1" applyAlignment="1">
      <alignment horizontal="center"/>
    </xf>
    <xf numFmtId="0" fontId="4" fillId="0" borderId="0" xfId="0" applyFont="1" applyBorder="1"/>
    <xf numFmtId="0" fontId="2" fillId="3" borderId="0" xfId="0" applyFont="1" applyFill="1" applyBorder="1" applyAlignment="1">
      <alignment horizontal="center" vertical="center" wrapText="1"/>
    </xf>
    <xf numFmtId="14" fontId="0" fillId="0" borderId="2" xfId="0" applyNumberFormat="1" applyBorder="1"/>
    <xf numFmtId="0" fontId="0" fillId="0" borderId="2" xfId="0" applyBorder="1"/>
    <xf numFmtId="164" fontId="0" fillId="0" borderId="2" xfId="0" applyNumberFormat="1" applyBorder="1"/>
    <xf numFmtId="0" fontId="2" fillId="3" borderId="0" xfId="0" applyFont="1" applyFill="1" applyBorder="1" applyAlignment="1">
      <alignment horizontal="center" wrapText="1"/>
    </xf>
    <xf numFmtId="0" fontId="2" fillId="4" borderId="0" xfId="0" applyFont="1" applyFill="1" applyBorder="1"/>
    <xf numFmtId="0" fontId="2" fillId="5" borderId="0" xfId="0" applyFont="1" applyFill="1" applyBorder="1"/>
    <xf numFmtId="0" fontId="0" fillId="0" borderId="1" xfId="0"/>
    <xf numFmtId="0" fontId="3" fillId="3" borderId="1" xfId="0" applyFont="1" applyFill="1" applyAlignment="1">
      <alignment horizontal="center"/>
    </xf>
    <xf numFmtId="0" fontId="0" fillId="0" borderId="1" xfId="0" applyAlignment="1">
      <alignment vertical="top" wrapText="1"/>
    </xf>
    <xf numFmtId="0" fontId="1" fillId="3" borderId="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BaseOperaciones" displayName="BaseOperaciones" ref="A1:M11" totalsRowShown="0">
  <tableColumns count="13">
    <tableColumn id="1" xr3:uid="{00000000-0010-0000-0000-000001000000}" name="Fecha"/>
    <tableColumn id="2" xr3:uid="{00000000-0010-0000-0000-000002000000}" name="Tipo"/>
    <tableColumn id="3" xr3:uid="{00000000-0010-0000-0000-000003000000}" name="UUID"/>
    <tableColumn id="4" xr3:uid="{00000000-0010-0000-0000-000004000000}" name="RFC"/>
    <tableColumn id="5" xr3:uid="{00000000-0010-0000-0000-000005000000}" name="Proveedor / Cliente"/>
    <tableColumn id="6" xr3:uid="{00000000-0010-0000-0000-000006000000}" name="Concepto"/>
    <tableColumn id="7" xr3:uid="{00000000-0010-0000-0000-000007000000}" name="Subtotal"/>
    <tableColumn id="8" xr3:uid="{00000000-0010-0000-0000-000008000000}" name="IVA"/>
    <tableColumn id="9" xr3:uid="{00000000-0010-0000-0000-000009000000}" name="Total CFDI"/>
    <tableColumn id="10" xr3:uid="{00000000-0010-0000-0000-00000A000000}" name="Cuenta"/>
    <tableColumn id="11" xr3:uid="{00000000-0010-0000-0000-00000B000000}" name="Importe contable"/>
    <tableColumn id="12" xr3:uid="{00000000-0010-0000-0000-00000C000000}" name="Estatus CFDI"/>
    <tableColumn id="13" xr3:uid="{00000000-0010-0000-0000-00000D000000}" name="Riesgo I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H15"/>
  <sheetViews>
    <sheetView tabSelected="1" workbookViewId="0">
      <selection activeCell="G27" sqref="G27"/>
    </sheetView>
  </sheetViews>
  <sheetFormatPr baseColWidth="10" defaultColWidth="9" defaultRowHeight="14.25"/>
  <cols>
    <col min="2" max="2" width="8" customWidth="1"/>
    <col min="3" max="3" width="28" customWidth="1"/>
    <col min="4" max="4" width="20" customWidth="1"/>
    <col min="5" max="8" width="16" customWidth="1"/>
  </cols>
  <sheetData>
    <row r="2" spans="2:8">
      <c r="B2" s="14" t="s">
        <v>55</v>
      </c>
      <c r="C2" s="13"/>
      <c r="D2" s="13"/>
      <c r="E2" s="13"/>
      <c r="F2" s="13"/>
      <c r="G2" s="13"/>
      <c r="H2" s="13"/>
    </row>
    <row r="3" spans="2:8">
      <c r="B3" s="13"/>
      <c r="C3" s="13"/>
      <c r="D3" s="13"/>
      <c r="E3" s="13"/>
      <c r="F3" s="13"/>
      <c r="G3" s="13"/>
      <c r="H3" s="13"/>
    </row>
    <row r="5" spans="2:8" ht="15">
      <c r="B5" s="4" t="s">
        <v>56</v>
      </c>
      <c r="C5" s="5" t="s">
        <v>57</v>
      </c>
      <c r="D5" s="15" t="s">
        <v>58</v>
      </c>
      <c r="E5" s="13"/>
      <c r="F5" s="13"/>
      <c r="G5" s="13"/>
      <c r="H5" s="13"/>
    </row>
    <row r="7" spans="2:8" ht="15">
      <c r="B7" s="4" t="s">
        <v>59</v>
      </c>
      <c r="C7" s="5" t="s">
        <v>60</v>
      </c>
      <c r="D7" s="15" t="s">
        <v>61</v>
      </c>
      <c r="E7" s="13"/>
      <c r="F7" s="13"/>
      <c r="G7" s="13"/>
      <c r="H7" s="13"/>
    </row>
    <row r="9" spans="2:8" ht="15">
      <c r="B9" s="4" t="s">
        <v>62</v>
      </c>
      <c r="C9" s="5" t="s">
        <v>63</v>
      </c>
      <c r="D9" s="15" t="s">
        <v>64</v>
      </c>
      <c r="E9" s="13"/>
      <c r="F9" s="13"/>
      <c r="G9" s="13"/>
      <c r="H9" s="13"/>
    </row>
    <row r="11" spans="2:8" ht="15">
      <c r="B11" s="4" t="s">
        <v>65</v>
      </c>
      <c r="C11" s="5" t="s">
        <v>66</v>
      </c>
      <c r="D11" s="15" t="s">
        <v>67</v>
      </c>
      <c r="E11" s="13"/>
      <c r="F11" s="13"/>
      <c r="G11" s="13"/>
      <c r="H11" s="13"/>
    </row>
    <row r="13" spans="2:8" ht="15">
      <c r="B13" s="4" t="s">
        <v>68</v>
      </c>
      <c r="C13" s="5" t="s">
        <v>69</v>
      </c>
      <c r="D13" s="15" t="s">
        <v>70</v>
      </c>
      <c r="E13" s="13"/>
      <c r="F13" s="13"/>
      <c r="G13" s="13"/>
      <c r="H13" s="13"/>
    </row>
    <row r="15" spans="2:8" ht="15">
      <c r="B15" s="4" t="s">
        <v>71</v>
      </c>
      <c r="C15" s="5" t="s">
        <v>72</v>
      </c>
      <c r="D15" s="15" t="s">
        <v>73</v>
      </c>
      <c r="E15" s="13"/>
      <c r="F15" s="13"/>
      <c r="G15" s="13"/>
      <c r="H15" s="13"/>
    </row>
  </sheetData>
  <mergeCells count="7">
    <mergeCell ref="B2:H3"/>
    <mergeCell ref="D9:H9"/>
    <mergeCell ref="D7:H7"/>
    <mergeCell ref="D15:H15"/>
    <mergeCell ref="D11:H11"/>
    <mergeCell ref="D13:H13"/>
    <mergeCell ref="D5:H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1"/>
  <sheetViews>
    <sheetView workbookViewId="0">
      <selection activeCell="C1" sqref="C1"/>
    </sheetView>
  </sheetViews>
  <sheetFormatPr baseColWidth="10" defaultColWidth="9" defaultRowHeight="14.25"/>
  <cols>
    <col min="1" max="1" width="12" customWidth="1"/>
    <col min="2" max="2" width="11" customWidth="1"/>
    <col min="3" max="3" width="14" customWidth="1"/>
    <col min="4" max="4" width="16" customWidth="1"/>
    <col min="5" max="5" width="22" customWidth="1"/>
    <col min="6" max="6" width="20" customWidth="1"/>
    <col min="7" max="7" width="14" customWidth="1"/>
    <col min="8" max="8" width="12" customWidth="1"/>
    <col min="9" max="9" width="14" customWidth="1"/>
    <col min="10" max="10" width="13" customWidth="1"/>
    <col min="11" max="11" width="16" customWidth="1"/>
    <col min="12" max="12" width="14" customWidth="1"/>
    <col min="13" max="13" width="24" customWidth="1"/>
  </cols>
  <sheetData>
    <row r="1" spans="1:13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>
        <v>46267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s="3">
        <v>15000</v>
      </c>
      <c r="H2" s="3">
        <v>2400</v>
      </c>
      <c r="I2" s="3">
        <v>17400</v>
      </c>
      <c r="J2" s="3" t="s">
        <v>18</v>
      </c>
      <c r="K2" s="3">
        <v>17400</v>
      </c>
      <c r="L2" t="s">
        <v>19</v>
      </c>
      <c r="M2" t="str">
        <f t="shared" ref="M2:M11" si="0">IF(L2="Cancelado","REVISAR CFDI CANCELADO",IF(ABS(I2-K2)&gt;1,"DIFERENCIA CONTABLE",IF(I2&gt;50000,"OPERACIÓN ALTA","NORMAL")))</f>
        <v>NORMAL</v>
      </c>
    </row>
    <row r="3" spans="1:13">
      <c r="A3" s="2">
        <v>46268</v>
      </c>
      <c r="B3" t="s">
        <v>13</v>
      </c>
      <c r="C3" t="s">
        <v>20</v>
      </c>
      <c r="D3" t="s">
        <v>21</v>
      </c>
      <c r="E3" t="s">
        <v>22</v>
      </c>
      <c r="F3" t="s">
        <v>23</v>
      </c>
      <c r="G3" s="3">
        <v>4200</v>
      </c>
      <c r="H3" s="3">
        <v>672</v>
      </c>
      <c r="I3" s="3">
        <v>4872</v>
      </c>
      <c r="J3" s="3" t="s">
        <v>24</v>
      </c>
      <c r="K3" s="3">
        <v>4872</v>
      </c>
      <c r="L3" t="s">
        <v>19</v>
      </c>
      <c r="M3" t="str">
        <f t="shared" si="0"/>
        <v>NORMAL</v>
      </c>
    </row>
    <row r="4" spans="1:13">
      <c r="A4" s="2">
        <v>46270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s="3">
        <v>28000</v>
      </c>
      <c r="H4" s="3">
        <v>4480</v>
      </c>
      <c r="I4" s="3">
        <v>32480</v>
      </c>
      <c r="J4" s="3" t="s">
        <v>30</v>
      </c>
      <c r="K4" s="3">
        <v>32480</v>
      </c>
      <c r="L4" t="s">
        <v>19</v>
      </c>
      <c r="M4" t="str">
        <f t="shared" si="0"/>
        <v>NORMAL</v>
      </c>
    </row>
    <row r="5" spans="1:13">
      <c r="A5" s="2">
        <v>46273</v>
      </c>
      <c r="B5" t="s">
        <v>13</v>
      </c>
      <c r="C5" t="s">
        <v>31</v>
      </c>
      <c r="D5" t="s">
        <v>32</v>
      </c>
      <c r="E5" t="s">
        <v>33</v>
      </c>
      <c r="F5" t="s">
        <v>34</v>
      </c>
      <c r="G5" s="3">
        <v>38000</v>
      </c>
      <c r="H5" s="3">
        <v>6080</v>
      </c>
      <c r="I5" s="3">
        <v>44080</v>
      </c>
      <c r="J5" s="3" t="s">
        <v>35</v>
      </c>
      <c r="K5" s="3">
        <v>44080</v>
      </c>
      <c r="L5" t="s">
        <v>19</v>
      </c>
      <c r="M5" t="str">
        <f t="shared" si="0"/>
        <v>NORMAL</v>
      </c>
    </row>
    <row r="6" spans="1:13">
      <c r="A6" s="2">
        <v>46275</v>
      </c>
      <c r="B6" t="s">
        <v>13</v>
      </c>
      <c r="C6" t="s">
        <v>36</v>
      </c>
      <c r="D6" t="s">
        <v>37</v>
      </c>
      <c r="E6" t="s">
        <v>16</v>
      </c>
      <c r="F6" t="s">
        <v>17</v>
      </c>
      <c r="G6" s="3">
        <v>15000</v>
      </c>
      <c r="H6" s="3">
        <v>2400</v>
      </c>
      <c r="I6" s="3">
        <v>17400</v>
      </c>
      <c r="J6" s="3" t="s">
        <v>18</v>
      </c>
      <c r="K6" s="3">
        <v>17000</v>
      </c>
      <c r="L6" t="s">
        <v>19</v>
      </c>
      <c r="M6" t="str">
        <f t="shared" si="0"/>
        <v>DIFERENCIA CONTABLE</v>
      </c>
    </row>
    <row r="7" spans="1:13">
      <c r="A7" s="2">
        <v>46277</v>
      </c>
      <c r="B7" t="s">
        <v>25</v>
      </c>
      <c r="C7" t="s">
        <v>38</v>
      </c>
      <c r="D7" t="s">
        <v>39</v>
      </c>
      <c r="E7" t="s">
        <v>40</v>
      </c>
      <c r="F7" t="s">
        <v>41</v>
      </c>
      <c r="G7" s="3">
        <v>45000</v>
      </c>
      <c r="H7" s="3">
        <v>7200</v>
      </c>
      <c r="I7" s="3">
        <v>52200</v>
      </c>
      <c r="J7" s="3" t="s">
        <v>30</v>
      </c>
      <c r="K7" s="3">
        <v>52200</v>
      </c>
      <c r="L7" t="s">
        <v>19</v>
      </c>
      <c r="M7" t="str">
        <f t="shared" si="0"/>
        <v>OPERACIÓN ALTA</v>
      </c>
    </row>
    <row r="8" spans="1:13">
      <c r="A8" s="2">
        <v>46280</v>
      </c>
      <c r="B8" t="s">
        <v>13</v>
      </c>
      <c r="C8" t="s">
        <v>42</v>
      </c>
      <c r="D8" t="s">
        <v>43</v>
      </c>
      <c r="E8" t="s">
        <v>44</v>
      </c>
      <c r="F8" t="s">
        <v>45</v>
      </c>
      <c r="G8" s="3">
        <v>20000</v>
      </c>
      <c r="H8" s="3">
        <v>3200</v>
      </c>
      <c r="I8" s="3">
        <v>23200</v>
      </c>
      <c r="J8" s="3" t="s">
        <v>46</v>
      </c>
      <c r="K8" s="3">
        <v>23200</v>
      </c>
      <c r="L8" t="s">
        <v>47</v>
      </c>
      <c r="M8" t="str">
        <f t="shared" si="0"/>
        <v>REVISAR CFDI CANCELADO</v>
      </c>
    </row>
    <row r="9" spans="1:13">
      <c r="A9" s="2">
        <v>46283</v>
      </c>
      <c r="B9" t="s">
        <v>13</v>
      </c>
      <c r="C9" t="s">
        <v>48</v>
      </c>
      <c r="D9" t="s">
        <v>49</v>
      </c>
      <c r="E9" t="s">
        <v>22</v>
      </c>
      <c r="F9" t="s">
        <v>23</v>
      </c>
      <c r="G9" s="3">
        <v>4350</v>
      </c>
      <c r="H9" s="3">
        <v>696</v>
      </c>
      <c r="I9" s="3">
        <v>5046</v>
      </c>
      <c r="J9" s="3" t="s">
        <v>24</v>
      </c>
      <c r="K9" s="3">
        <v>5046</v>
      </c>
      <c r="L9" t="s">
        <v>19</v>
      </c>
      <c r="M9" t="str">
        <f t="shared" si="0"/>
        <v>NORMAL</v>
      </c>
    </row>
    <row r="10" spans="1:13">
      <c r="A10" s="2">
        <v>46287</v>
      </c>
      <c r="B10" t="s">
        <v>13</v>
      </c>
      <c r="C10" t="s">
        <v>50</v>
      </c>
      <c r="D10" t="s">
        <v>51</v>
      </c>
      <c r="E10" t="s">
        <v>16</v>
      </c>
      <c r="F10" t="s">
        <v>17</v>
      </c>
      <c r="G10" s="3">
        <v>52000</v>
      </c>
      <c r="H10" s="3">
        <v>8320</v>
      </c>
      <c r="I10" s="3">
        <v>60320</v>
      </c>
      <c r="J10" s="3" t="s">
        <v>18</v>
      </c>
      <c r="K10" s="3">
        <v>60320</v>
      </c>
      <c r="L10" t="s">
        <v>19</v>
      </c>
      <c r="M10" t="str">
        <f t="shared" si="0"/>
        <v>OPERACIÓN ALTA</v>
      </c>
    </row>
    <row r="11" spans="1:13">
      <c r="A11" s="2">
        <v>46290</v>
      </c>
      <c r="B11" t="s">
        <v>25</v>
      </c>
      <c r="C11" t="s">
        <v>52</v>
      </c>
      <c r="D11" t="s">
        <v>53</v>
      </c>
      <c r="E11" t="s">
        <v>54</v>
      </c>
      <c r="F11" t="s">
        <v>29</v>
      </c>
      <c r="G11" s="3">
        <v>30000</v>
      </c>
      <c r="H11" s="3">
        <v>4800</v>
      </c>
      <c r="I11" s="3">
        <v>34800</v>
      </c>
      <c r="J11" s="3" t="s">
        <v>30</v>
      </c>
      <c r="K11" s="3">
        <v>34800</v>
      </c>
      <c r="L11" t="s">
        <v>19</v>
      </c>
      <c r="M11" t="str">
        <f t="shared" si="0"/>
        <v>NORMAL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3"/>
  <sheetViews>
    <sheetView workbookViewId="0">
      <pane ySplit="1" topLeftCell="A2" activePane="bottomLeft" state="frozen"/>
      <selection pane="bottomLeft" activeCell="F18" sqref="F18"/>
    </sheetView>
  </sheetViews>
  <sheetFormatPr baseColWidth="10" defaultColWidth="9" defaultRowHeight="14.25"/>
  <cols>
    <col min="1" max="1" width="13" customWidth="1"/>
    <col min="2" max="2" width="14" customWidth="1"/>
    <col min="3" max="3" width="15" customWidth="1"/>
    <col min="4" max="4" width="18" customWidth="1"/>
    <col min="5" max="5" width="13" customWidth="1"/>
    <col min="6" max="6" width="23" customWidth="1"/>
    <col min="7" max="7" width="34" customWidth="1"/>
    <col min="8" max="9" width="14" customWidth="1"/>
    <col min="10" max="10" width="16" customWidth="1"/>
    <col min="11" max="11" width="18" customWidth="1"/>
    <col min="12" max="12" width="34" customWidth="1"/>
  </cols>
  <sheetData>
    <row r="1" spans="1:12" ht="15">
      <c r="A1" s="6" t="s">
        <v>0</v>
      </c>
      <c r="B1" s="6" t="s">
        <v>74</v>
      </c>
      <c r="C1" s="6" t="s">
        <v>75</v>
      </c>
      <c r="D1" s="16" t="s">
        <v>2</v>
      </c>
      <c r="E1" s="6" t="s">
        <v>9</v>
      </c>
      <c r="F1" s="6" t="s">
        <v>76</v>
      </c>
      <c r="G1" s="6" t="s">
        <v>5</v>
      </c>
      <c r="H1" s="6" t="s">
        <v>77</v>
      </c>
      <c r="I1" s="6" t="s">
        <v>78</v>
      </c>
      <c r="J1" s="6" t="s">
        <v>79</v>
      </c>
      <c r="K1" s="6" t="s">
        <v>80</v>
      </c>
      <c r="L1" s="6" t="s">
        <v>81</v>
      </c>
    </row>
    <row r="2" spans="1:12">
      <c r="A2" s="7">
        <v>46267</v>
      </c>
      <c r="B2" s="8" t="s">
        <v>82</v>
      </c>
      <c r="C2" s="8" t="s">
        <v>83</v>
      </c>
      <c r="D2" s="8" t="s">
        <v>14</v>
      </c>
      <c r="E2" s="8" t="s">
        <v>18</v>
      </c>
      <c r="F2" s="8" t="s">
        <v>17</v>
      </c>
      <c r="G2" s="8" t="s">
        <v>84</v>
      </c>
      <c r="H2" s="9">
        <v>15000</v>
      </c>
      <c r="I2" s="9">
        <v>0</v>
      </c>
      <c r="J2" s="9">
        <v>17400</v>
      </c>
      <c r="K2" s="8" t="s">
        <v>85</v>
      </c>
      <c r="L2" s="8"/>
    </row>
    <row r="3" spans="1:12">
      <c r="A3" s="7">
        <v>46267</v>
      </c>
      <c r="B3" s="8" t="s">
        <v>82</v>
      </c>
      <c r="C3" s="8" t="s">
        <v>83</v>
      </c>
      <c r="D3" s="8" t="s">
        <v>14</v>
      </c>
      <c r="E3" s="8" t="s">
        <v>86</v>
      </c>
      <c r="F3" s="8" t="s">
        <v>87</v>
      </c>
      <c r="G3" s="8" t="s">
        <v>88</v>
      </c>
      <c r="H3" s="9">
        <v>2400</v>
      </c>
      <c r="I3" s="9">
        <v>0</v>
      </c>
      <c r="J3" s="9">
        <v>17400</v>
      </c>
      <c r="K3" s="8" t="s">
        <v>85</v>
      </c>
      <c r="L3" s="8"/>
    </row>
    <row r="4" spans="1:12">
      <c r="A4" s="7">
        <v>46267</v>
      </c>
      <c r="B4" s="8" t="s">
        <v>82</v>
      </c>
      <c r="C4" s="8" t="s">
        <v>83</v>
      </c>
      <c r="D4" s="8" t="s">
        <v>14</v>
      </c>
      <c r="E4" s="8" t="s">
        <v>89</v>
      </c>
      <c r="F4" s="8" t="s">
        <v>90</v>
      </c>
      <c r="G4" s="8" t="s">
        <v>16</v>
      </c>
      <c r="H4" s="9">
        <v>0</v>
      </c>
      <c r="I4" s="9">
        <v>17400</v>
      </c>
      <c r="J4" s="9">
        <v>17400</v>
      </c>
      <c r="K4" s="8" t="s">
        <v>85</v>
      </c>
      <c r="L4" s="8"/>
    </row>
    <row r="5" spans="1:12">
      <c r="A5" s="7">
        <v>46268</v>
      </c>
      <c r="B5" s="8" t="s">
        <v>82</v>
      </c>
      <c r="C5" s="8" t="s">
        <v>91</v>
      </c>
      <c r="D5" s="8" t="s">
        <v>20</v>
      </c>
      <c r="E5" s="8" t="s">
        <v>24</v>
      </c>
      <c r="F5" s="8" t="s">
        <v>23</v>
      </c>
      <c r="G5" s="8" t="s">
        <v>92</v>
      </c>
      <c r="H5" s="9">
        <v>4200</v>
      </c>
      <c r="I5" s="9">
        <v>0</v>
      </c>
      <c r="J5" s="9">
        <v>4872</v>
      </c>
      <c r="K5" s="8" t="s">
        <v>93</v>
      </c>
      <c r="L5" s="8"/>
    </row>
    <row r="6" spans="1:12">
      <c r="A6" s="7">
        <v>46268</v>
      </c>
      <c r="B6" s="8" t="s">
        <v>82</v>
      </c>
      <c r="C6" s="8" t="s">
        <v>91</v>
      </c>
      <c r="D6" s="8" t="s">
        <v>20</v>
      </c>
      <c r="E6" s="8" t="s">
        <v>86</v>
      </c>
      <c r="F6" s="8" t="s">
        <v>87</v>
      </c>
      <c r="G6" s="8" t="s">
        <v>94</v>
      </c>
      <c r="H6" s="9">
        <v>672</v>
      </c>
      <c r="I6" s="9">
        <v>0</v>
      </c>
      <c r="J6" s="9">
        <v>4872</v>
      </c>
      <c r="K6" s="8" t="s">
        <v>93</v>
      </c>
      <c r="L6" s="8"/>
    </row>
    <row r="7" spans="1:12">
      <c r="A7" s="7">
        <v>46268</v>
      </c>
      <c r="B7" s="8" t="s">
        <v>82</v>
      </c>
      <c r="C7" s="8" t="s">
        <v>91</v>
      </c>
      <c r="D7" s="8" t="s">
        <v>20</v>
      </c>
      <c r="E7" s="8" t="s">
        <v>89</v>
      </c>
      <c r="F7" s="8" t="s">
        <v>90</v>
      </c>
      <c r="G7" s="8" t="s">
        <v>22</v>
      </c>
      <c r="H7" s="9">
        <v>0</v>
      </c>
      <c r="I7" s="9">
        <v>4872</v>
      </c>
      <c r="J7" s="9">
        <v>4872</v>
      </c>
      <c r="K7" s="8" t="s">
        <v>93</v>
      </c>
      <c r="L7" s="8"/>
    </row>
    <row r="8" spans="1:12">
      <c r="A8" s="7">
        <v>46270</v>
      </c>
      <c r="B8" s="8" t="s">
        <v>95</v>
      </c>
      <c r="C8" s="8" t="s">
        <v>96</v>
      </c>
      <c r="D8" s="8" t="s">
        <v>26</v>
      </c>
      <c r="E8" s="8" t="s">
        <v>97</v>
      </c>
      <c r="F8" s="8" t="s">
        <v>98</v>
      </c>
      <c r="G8" s="8" t="s">
        <v>28</v>
      </c>
      <c r="H8" s="9">
        <v>32480</v>
      </c>
      <c r="I8" s="9">
        <v>0</v>
      </c>
      <c r="J8" s="9">
        <v>32480</v>
      </c>
      <c r="K8" s="8" t="s">
        <v>99</v>
      </c>
      <c r="L8" s="8"/>
    </row>
    <row r="9" spans="1:12">
      <c r="A9" s="7">
        <v>46270</v>
      </c>
      <c r="B9" s="8" t="s">
        <v>95</v>
      </c>
      <c r="C9" s="8" t="s">
        <v>96</v>
      </c>
      <c r="D9" s="8" t="s">
        <v>26</v>
      </c>
      <c r="E9" s="8" t="s">
        <v>30</v>
      </c>
      <c r="F9" s="8" t="s">
        <v>100</v>
      </c>
      <c r="G9" s="8" t="s">
        <v>29</v>
      </c>
      <c r="H9" s="9">
        <v>0</v>
      </c>
      <c r="I9" s="9">
        <v>28000</v>
      </c>
      <c r="J9" s="9">
        <v>32480</v>
      </c>
      <c r="K9" s="8" t="s">
        <v>99</v>
      </c>
      <c r="L9" s="8"/>
    </row>
    <row r="10" spans="1:12">
      <c r="A10" s="7">
        <v>46270</v>
      </c>
      <c r="B10" s="8" t="s">
        <v>95</v>
      </c>
      <c r="C10" s="8" t="s">
        <v>96</v>
      </c>
      <c r="D10" s="8" t="s">
        <v>26</v>
      </c>
      <c r="E10" s="8" t="s">
        <v>101</v>
      </c>
      <c r="F10" s="8" t="s">
        <v>102</v>
      </c>
      <c r="G10" s="8" t="s">
        <v>103</v>
      </c>
      <c r="H10" s="9">
        <v>0</v>
      </c>
      <c r="I10" s="9">
        <v>4480</v>
      </c>
      <c r="J10" s="9">
        <v>32480</v>
      </c>
      <c r="K10" s="8" t="s">
        <v>99</v>
      </c>
      <c r="L10" s="8"/>
    </row>
    <row r="11" spans="1:12">
      <c r="A11" s="7">
        <v>46273</v>
      </c>
      <c r="B11" s="8" t="s">
        <v>82</v>
      </c>
      <c r="C11" s="8" t="s">
        <v>104</v>
      </c>
      <c r="D11" s="8" t="s">
        <v>31</v>
      </c>
      <c r="E11" s="8" t="s">
        <v>35</v>
      </c>
      <c r="F11" s="8" t="s">
        <v>34</v>
      </c>
      <c r="G11" s="8" t="s">
        <v>105</v>
      </c>
      <c r="H11" s="9">
        <v>38000</v>
      </c>
      <c r="I11" s="9">
        <v>0</v>
      </c>
      <c r="J11" s="9">
        <v>44080</v>
      </c>
      <c r="K11" s="8" t="s">
        <v>106</v>
      </c>
      <c r="L11" s="8"/>
    </row>
    <row r="12" spans="1:12">
      <c r="A12" s="7">
        <v>46273</v>
      </c>
      <c r="B12" s="8" t="s">
        <v>82</v>
      </c>
      <c r="C12" s="8" t="s">
        <v>104</v>
      </c>
      <c r="D12" s="8" t="s">
        <v>31</v>
      </c>
      <c r="E12" s="8" t="s">
        <v>86</v>
      </c>
      <c r="F12" s="8" t="s">
        <v>87</v>
      </c>
      <c r="G12" s="8" t="s">
        <v>107</v>
      </c>
      <c r="H12" s="9">
        <v>6080</v>
      </c>
      <c r="I12" s="9">
        <v>0</v>
      </c>
      <c r="J12" s="9">
        <v>44080</v>
      </c>
      <c r="K12" s="8" t="s">
        <v>106</v>
      </c>
      <c r="L12" s="8"/>
    </row>
    <row r="13" spans="1:12">
      <c r="A13" s="7">
        <v>46273</v>
      </c>
      <c r="B13" s="8" t="s">
        <v>82</v>
      </c>
      <c r="C13" s="8" t="s">
        <v>104</v>
      </c>
      <c r="D13" s="8" t="s">
        <v>31</v>
      </c>
      <c r="E13" s="8" t="s">
        <v>89</v>
      </c>
      <c r="F13" s="8" t="s">
        <v>90</v>
      </c>
      <c r="G13" s="8" t="s">
        <v>33</v>
      </c>
      <c r="H13" s="9">
        <v>0</v>
      </c>
      <c r="I13" s="9">
        <v>44080</v>
      </c>
      <c r="J13" s="9">
        <v>44080</v>
      </c>
      <c r="K13" s="8" t="s">
        <v>106</v>
      </c>
      <c r="L13" s="8"/>
    </row>
    <row r="14" spans="1:12">
      <c r="A14" s="7">
        <v>46275</v>
      </c>
      <c r="B14" s="8" t="s">
        <v>82</v>
      </c>
      <c r="C14" s="8" t="s">
        <v>108</v>
      </c>
      <c r="D14" s="8" t="s">
        <v>36</v>
      </c>
      <c r="E14" s="8" t="s">
        <v>18</v>
      </c>
      <c r="F14" s="8" t="s">
        <v>17</v>
      </c>
      <c r="G14" s="8" t="s">
        <v>109</v>
      </c>
      <c r="H14" s="9">
        <v>14655.17</v>
      </c>
      <c r="I14" s="9">
        <v>0</v>
      </c>
      <c r="J14" s="9">
        <v>17000</v>
      </c>
      <c r="K14" s="8" t="s">
        <v>110</v>
      </c>
      <c r="L14" s="8" t="s">
        <v>111</v>
      </c>
    </row>
    <row r="15" spans="1:12">
      <c r="A15" s="7">
        <v>46275</v>
      </c>
      <c r="B15" s="8" t="s">
        <v>82</v>
      </c>
      <c r="C15" s="8" t="s">
        <v>108</v>
      </c>
      <c r="D15" s="8" t="s">
        <v>36</v>
      </c>
      <c r="E15" s="8" t="s">
        <v>86</v>
      </c>
      <c r="F15" s="8" t="s">
        <v>87</v>
      </c>
      <c r="G15" s="8" t="s">
        <v>7</v>
      </c>
      <c r="H15" s="9">
        <v>2344.83</v>
      </c>
      <c r="I15" s="9">
        <v>0</v>
      </c>
      <c r="J15" s="9">
        <v>17000</v>
      </c>
      <c r="K15" s="8" t="s">
        <v>110</v>
      </c>
      <c r="L15" s="8"/>
    </row>
    <row r="16" spans="1:12">
      <c r="A16" s="7">
        <v>46275</v>
      </c>
      <c r="B16" s="8" t="s">
        <v>82</v>
      </c>
      <c r="C16" s="8" t="s">
        <v>108</v>
      </c>
      <c r="D16" s="8" t="s">
        <v>36</v>
      </c>
      <c r="E16" s="8" t="s">
        <v>89</v>
      </c>
      <c r="F16" s="8" t="s">
        <v>90</v>
      </c>
      <c r="G16" s="8" t="s">
        <v>16</v>
      </c>
      <c r="H16" s="9">
        <v>0</v>
      </c>
      <c r="I16" s="9">
        <v>17000</v>
      </c>
      <c r="J16" s="9">
        <v>17000</v>
      </c>
      <c r="K16" s="8" t="s">
        <v>110</v>
      </c>
      <c r="L16" s="8"/>
    </row>
    <row r="17" spans="1:12">
      <c r="A17" s="7">
        <v>46277</v>
      </c>
      <c r="B17" s="8" t="s">
        <v>95</v>
      </c>
      <c r="C17" s="8" t="s">
        <v>112</v>
      </c>
      <c r="D17" s="8" t="s">
        <v>38</v>
      </c>
      <c r="E17" s="8" t="s">
        <v>97</v>
      </c>
      <c r="F17" s="8" t="s">
        <v>98</v>
      </c>
      <c r="G17" s="8" t="s">
        <v>40</v>
      </c>
      <c r="H17" s="9">
        <v>52200</v>
      </c>
      <c r="I17" s="9">
        <v>0</v>
      </c>
      <c r="J17" s="9">
        <v>52200</v>
      </c>
      <c r="K17" s="8" t="s">
        <v>113</v>
      </c>
      <c r="L17" s="8"/>
    </row>
    <row r="18" spans="1:12">
      <c r="A18" s="7">
        <v>46277</v>
      </c>
      <c r="B18" s="8" t="s">
        <v>95</v>
      </c>
      <c r="C18" s="8" t="s">
        <v>112</v>
      </c>
      <c r="D18" s="8" t="s">
        <v>38</v>
      </c>
      <c r="E18" s="8" t="s">
        <v>30</v>
      </c>
      <c r="F18" s="8" t="s">
        <v>100</v>
      </c>
      <c r="G18" s="8" t="s">
        <v>41</v>
      </c>
      <c r="H18" s="9">
        <v>0</v>
      </c>
      <c r="I18" s="9">
        <v>45000</v>
      </c>
      <c r="J18" s="9">
        <v>52200</v>
      </c>
      <c r="K18" s="8" t="s">
        <v>113</v>
      </c>
      <c r="L18" s="8"/>
    </row>
    <row r="19" spans="1:12">
      <c r="A19" s="7">
        <v>46277</v>
      </c>
      <c r="B19" s="8" t="s">
        <v>95</v>
      </c>
      <c r="C19" s="8" t="s">
        <v>112</v>
      </c>
      <c r="D19" s="8" t="s">
        <v>38</v>
      </c>
      <c r="E19" s="8" t="s">
        <v>101</v>
      </c>
      <c r="F19" s="8" t="s">
        <v>102</v>
      </c>
      <c r="G19" s="8" t="s">
        <v>7</v>
      </c>
      <c r="H19" s="9">
        <v>0</v>
      </c>
      <c r="I19" s="9">
        <v>7200</v>
      </c>
      <c r="J19" s="9">
        <v>52200</v>
      </c>
      <c r="K19" s="8" t="s">
        <v>113</v>
      </c>
      <c r="L19" s="8"/>
    </row>
    <row r="20" spans="1:12">
      <c r="A20" s="7">
        <v>46280</v>
      </c>
      <c r="B20" s="8" t="s">
        <v>82</v>
      </c>
      <c r="C20" s="8" t="s">
        <v>114</v>
      </c>
      <c r="D20" s="8" t="s">
        <v>42</v>
      </c>
      <c r="E20" s="8" t="s">
        <v>46</v>
      </c>
      <c r="F20" s="8" t="s">
        <v>115</v>
      </c>
      <c r="G20" s="8" t="s">
        <v>45</v>
      </c>
      <c r="H20" s="9">
        <v>20000</v>
      </c>
      <c r="I20" s="9">
        <v>0</v>
      </c>
      <c r="J20" s="9">
        <v>23200</v>
      </c>
      <c r="K20" s="8" t="s">
        <v>116</v>
      </c>
      <c r="L20" s="8" t="s">
        <v>117</v>
      </c>
    </row>
    <row r="21" spans="1:12">
      <c r="A21" s="7">
        <v>46280</v>
      </c>
      <c r="B21" s="8" t="s">
        <v>82</v>
      </c>
      <c r="C21" s="8" t="s">
        <v>114</v>
      </c>
      <c r="D21" s="8" t="s">
        <v>42</v>
      </c>
      <c r="E21" s="8" t="s">
        <v>86</v>
      </c>
      <c r="F21" s="8" t="s">
        <v>87</v>
      </c>
      <c r="G21" s="8" t="s">
        <v>7</v>
      </c>
      <c r="H21" s="9">
        <v>3200</v>
      </c>
      <c r="I21" s="9">
        <v>0</v>
      </c>
      <c r="J21" s="9">
        <v>23200</v>
      </c>
      <c r="K21" s="8" t="s">
        <v>116</v>
      </c>
      <c r="L21" s="8"/>
    </row>
    <row r="22" spans="1:12">
      <c r="A22" s="7">
        <v>46280</v>
      </c>
      <c r="B22" s="8" t="s">
        <v>82</v>
      </c>
      <c r="C22" s="8" t="s">
        <v>114</v>
      </c>
      <c r="D22" s="8" t="s">
        <v>42</v>
      </c>
      <c r="E22" s="8" t="s">
        <v>89</v>
      </c>
      <c r="F22" s="8" t="s">
        <v>90</v>
      </c>
      <c r="G22" s="8" t="s">
        <v>44</v>
      </c>
      <c r="H22" s="9">
        <v>0</v>
      </c>
      <c r="I22" s="9">
        <v>23200</v>
      </c>
      <c r="J22" s="9">
        <v>23200</v>
      </c>
      <c r="K22" s="8" t="s">
        <v>116</v>
      </c>
      <c r="L22" s="8"/>
    </row>
    <row r="23" spans="1:12">
      <c r="A23" s="7">
        <v>46283</v>
      </c>
      <c r="B23" s="8" t="s">
        <v>82</v>
      </c>
      <c r="C23" s="8" t="s">
        <v>118</v>
      </c>
      <c r="D23" s="8" t="s">
        <v>48</v>
      </c>
      <c r="E23" s="8" t="s">
        <v>24</v>
      </c>
      <c r="F23" s="8" t="s">
        <v>23</v>
      </c>
      <c r="G23" s="8" t="s">
        <v>92</v>
      </c>
      <c r="H23" s="9">
        <v>4350</v>
      </c>
      <c r="I23" s="9">
        <v>0</v>
      </c>
      <c r="J23" s="9">
        <v>5046</v>
      </c>
      <c r="K23" s="8" t="s">
        <v>119</v>
      </c>
      <c r="L23" s="8"/>
    </row>
    <row r="24" spans="1:12">
      <c r="A24" s="7">
        <v>46283</v>
      </c>
      <c r="B24" s="8" t="s">
        <v>82</v>
      </c>
      <c r="C24" s="8" t="s">
        <v>118</v>
      </c>
      <c r="D24" s="8" t="s">
        <v>48</v>
      </c>
      <c r="E24" s="8" t="s">
        <v>86</v>
      </c>
      <c r="F24" s="8" t="s">
        <v>87</v>
      </c>
      <c r="G24" s="8" t="s">
        <v>7</v>
      </c>
      <c r="H24" s="9">
        <v>696</v>
      </c>
      <c r="I24" s="9">
        <v>0</v>
      </c>
      <c r="J24" s="9">
        <v>5046</v>
      </c>
      <c r="K24" s="8" t="s">
        <v>119</v>
      </c>
      <c r="L24" s="8"/>
    </row>
    <row r="25" spans="1:12">
      <c r="A25" s="7">
        <v>46283</v>
      </c>
      <c r="B25" s="8" t="s">
        <v>82</v>
      </c>
      <c r="C25" s="8" t="s">
        <v>118</v>
      </c>
      <c r="D25" s="8" t="s">
        <v>48</v>
      </c>
      <c r="E25" s="8" t="s">
        <v>89</v>
      </c>
      <c r="F25" s="8" t="s">
        <v>90</v>
      </c>
      <c r="G25" s="8" t="s">
        <v>22</v>
      </c>
      <c r="H25" s="9">
        <v>0</v>
      </c>
      <c r="I25" s="9">
        <v>5046</v>
      </c>
      <c r="J25" s="9">
        <v>5046</v>
      </c>
      <c r="K25" s="8" t="s">
        <v>119</v>
      </c>
      <c r="L25" s="8"/>
    </row>
    <row r="26" spans="1:12">
      <c r="A26" s="7">
        <v>46287</v>
      </c>
      <c r="B26" s="8" t="s">
        <v>82</v>
      </c>
      <c r="C26" s="8" t="s">
        <v>120</v>
      </c>
      <c r="D26" s="8" t="s">
        <v>50</v>
      </c>
      <c r="E26" s="8" t="s">
        <v>18</v>
      </c>
      <c r="F26" s="8" t="s">
        <v>17</v>
      </c>
      <c r="G26" s="8" t="s">
        <v>17</v>
      </c>
      <c r="H26" s="9">
        <v>52000</v>
      </c>
      <c r="I26" s="9">
        <v>0</v>
      </c>
      <c r="J26" s="9">
        <v>60320</v>
      </c>
      <c r="K26" s="8" t="s">
        <v>121</v>
      </c>
      <c r="L26" s="8"/>
    </row>
    <row r="27" spans="1:12">
      <c r="A27" s="7">
        <v>46287</v>
      </c>
      <c r="B27" s="8" t="s">
        <v>82</v>
      </c>
      <c r="C27" s="8" t="s">
        <v>120</v>
      </c>
      <c r="D27" s="8" t="s">
        <v>50</v>
      </c>
      <c r="E27" s="8" t="s">
        <v>86</v>
      </c>
      <c r="F27" s="8" t="s">
        <v>87</v>
      </c>
      <c r="G27" s="8" t="s">
        <v>7</v>
      </c>
      <c r="H27" s="9">
        <v>8320</v>
      </c>
      <c r="I27" s="9">
        <v>0</v>
      </c>
      <c r="J27" s="9">
        <v>60320</v>
      </c>
      <c r="K27" s="8" t="s">
        <v>121</v>
      </c>
      <c r="L27" s="8"/>
    </row>
    <row r="28" spans="1:12">
      <c r="A28" s="7">
        <v>46287</v>
      </c>
      <c r="B28" s="8" t="s">
        <v>82</v>
      </c>
      <c r="C28" s="8" t="s">
        <v>120</v>
      </c>
      <c r="D28" s="8" t="s">
        <v>50</v>
      </c>
      <c r="E28" s="8" t="s">
        <v>89</v>
      </c>
      <c r="F28" s="8" t="s">
        <v>90</v>
      </c>
      <c r="G28" s="8" t="s">
        <v>16</v>
      </c>
      <c r="H28" s="9">
        <v>0</v>
      </c>
      <c r="I28" s="9">
        <v>60320</v>
      </c>
      <c r="J28" s="9">
        <v>60320</v>
      </c>
      <c r="K28" s="8" t="s">
        <v>121</v>
      </c>
      <c r="L28" s="8"/>
    </row>
    <row r="29" spans="1:12">
      <c r="A29" s="7">
        <v>46290</v>
      </c>
      <c r="B29" s="8" t="s">
        <v>95</v>
      </c>
      <c r="C29" s="8" t="s">
        <v>122</v>
      </c>
      <c r="D29" s="8" t="s">
        <v>52</v>
      </c>
      <c r="E29" s="8" t="s">
        <v>97</v>
      </c>
      <c r="F29" s="8" t="s">
        <v>98</v>
      </c>
      <c r="G29" s="8" t="s">
        <v>54</v>
      </c>
      <c r="H29" s="9">
        <v>34800</v>
      </c>
      <c r="I29" s="9">
        <v>0</v>
      </c>
      <c r="J29" s="9">
        <v>34800</v>
      </c>
      <c r="K29" s="8" t="s">
        <v>123</v>
      </c>
      <c r="L29" s="8"/>
    </row>
    <row r="30" spans="1:12">
      <c r="A30" s="7">
        <v>46290</v>
      </c>
      <c r="B30" s="8" t="s">
        <v>95</v>
      </c>
      <c r="C30" s="8" t="s">
        <v>122</v>
      </c>
      <c r="D30" s="8" t="s">
        <v>52</v>
      </c>
      <c r="E30" s="8" t="s">
        <v>30</v>
      </c>
      <c r="F30" s="8" t="s">
        <v>100</v>
      </c>
      <c r="G30" s="8" t="s">
        <v>29</v>
      </c>
      <c r="H30" s="9">
        <v>0</v>
      </c>
      <c r="I30" s="9">
        <v>30000</v>
      </c>
      <c r="J30" s="9">
        <v>34800</v>
      </c>
      <c r="K30" s="8" t="s">
        <v>123</v>
      </c>
      <c r="L30" s="8"/>
    </row>
    <row r="31" spans="1:12">
      <c r="A31" s="7">
        <v>46290</v>
      </c>
      <c r="B31" s="8" t="s">
        <v>95</v>
      </c>
      <c r="C31" s="8" t="s">
        <v>122</v>
      </c>
      <c r="D31" s="8" t="s">
        <v>52</v>
      </c>
      <c r="E31" s="8" t="s">
        <v>101</v>
      </c>
      <c r="F31" s="8" t="s">
        <v>102</v>
      </c>
      <c r="G31" s="8" t="s">
        <v>7</v>
      </c>
      <c r="H31" s="9">
        <v>0</v>
      </c>
      <c r="I31" s="9">
        <v>4800</v>
      </c>
      <c r="J31" s="9">
        <v>34800</v>
      </c>
      <c r="K31" s="8" t="s">
        <v>123</v>
      </c>
      <c r="L31" s="8"/>
    </row>
    <row r="32" spans="1:12">
      <c r="A32" s="7">
        <v>46293</v>
      </c>
      <c r="B32" s="8" t="s">
        <v>82</v>
      </c>
      <c r="C32" s="8" t="s">
        <v>124</v>
      </c>
      <c r="D32" s="8"/>
      <c r="E32" s="8" t="s">
        <v>125</v>
      </c>
      <c r="F32" s="8" t="s">
        <v>126</v>
      </c>
      <c r="G32" s="8" t="s">
        <v>127</v>
      </c>
      <c r="H32" s="9">
        <v>2500</v>
      </c>
      <c r="I32" s="9">
        <v>0</v>
      </c>
      <c r="J32" s="9">
        <v>2500</v>
      </c>
      <c r="K32" s="8" t="s">
        <v>128</v>
      </c>
      <c r="L32" s="8" t="s">
        <v>129</v>
      </c>
    </row>
    <row r="33" spans="1:12">
      <c r="A33" s="7">
        <v>46293</v>
      </c>
      <c r="B33" s="8" t="s">
        <v>82</v>
      </c>
      <c r="C33" s="8" t="s">
        <v>124</v>
      </c>
      <c r="D33" s="8"/>
      <c r="E33" s="8" t="s">
        <v>130</v>
      </c>
      <c r="F33" s="8" t="s">
        <v>131</v>
      </c>
      <c r="G33" s="8" t="s">
        <v>132</v>
      </c>
      <c r="H33" s="9">
        <v>0</v>
      </c>
      <c r="I33" s="9">
        <v>2500</v>
      </c>
      <c r="J33" s="9">
        <v>2500</v>
      </c>
      <c r="K33" s="8" t="s">
        <v>128</v>
      </c>
      <c r="L33" s="8"/>
    </row>
  </sheetData>
  <autoFilter ref="A1:L33" xr:uid="{00000000-0009-0000-0000-000003000000}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1"/>
  <sheetViews>
    <sheetView workbookViewId="0">
      <pane ySplit="1" topLeftCell="A2" activePane="bottomLeft" state="frozen"/>
      <selection pane="bottomLeft" activeCell="D19" sqref="D19"/>
    </sheetView>
  </sheetViews>
  <sheetFormatPr baseColWidth="10" defaultColWidth="9" defaultRowHeight="14.25"/>
  <cols>
    <col min="1" max="1" width="14" customWidth="1"/>
    <col min="2" max="3" width="15" customWidth="1"/>
    <col min="4" max="4" width="14" customWidth="1"/>
    <col min="5" max="5" width="15" customWidth="1"/>
    <col min="6" max="6" width="23" customWidth="1"/>
    <col min="7" max="7" width="35" customWidth="1"/>
    <col min="8" max="8" width="20" customWidth="1"/>
    <col min="10" max="11" width="18" customWidth="1"/>
    <col min="12" max="12" width="14" customWidth="1"/>
    <col min="13" max="13" width="22" customWidth="1"/>
  </cols>
  <sheetData>
    <row r="1" spans="1:13" ht="15">
      <c r="A1" s="10" t="s">
        <v>2</v>
      </c>
      <c r="B1" s="10" t="s">
        <v>8</v>
      </c>
      <c r="C1" s="10" t="s">
        <v>133</v>
      </c>
      <c r="D1" s="10" t="s">
        <v>134</v>
      </c>
      <c r="E1" s="10" t="s">
        <v>11</v>
      </c>
      <c r="F1" s="10" t="s">
        <v>135</v>
      </c>
      <c r="G1" s="10" t="s">
        <v>136</v>
      </c>
      <c r="H1" s="10" t="s">
        <v>137</v>
      </c>
      <c r="J1" s="11" t="s">
        <v>138</v>
      </c>
    </row>
    <row r="2" spans="1:13" ht="15">
      <c r="A2" t="str">
        <f>CFDI!C2</f>
        <v>A1-001</v>
      </c>
      <c r="B2" s="3">
        <f>CFDI!I2</f>
        <v>17400</v>
      </c>
      <c r="C2" s="3"/>
      <c r="D2" s="3">
        <f t="shared" ref="D2:D11" si="0">B2-C2</f>
        <v>17400</v>
      </c>
      <c r="E2" t="str">
        <f>CFDI!L2</f>
        <v>Vigente</v>
      </c>
      <c r="F2" t="str">
        <f t="shared" ref="F2:F11" si="1">IF(E2="Cancelado","ALERTA CFDI CANCELADO",IF(C2=0,"SIN PÓLIZA",IF(ABS(D2)&gt;1,"DIFERENCIA","OK")))</f>
        <v>SIN PÓLIZA</v>
      </c>
      <c r="G2" t="str">
        <f t="shared" ref="G2:G11" si="2">IF(F2="OK","Sin acción",IF(F2="SIN PÓLIZA","Buscar registro contable",IF(E2="Cancelado","Validar efectos contables y fiscales","Revisar integración de la póliza")))</f>
        <v>Buscar registro contable</v>
      </c>
      <c r="H2" t="s">
        <v>139</v>
      </c>
      <c r="J2" s="12" t="s">
        <v>75</v>
      </c>
      <c r="K2" s="12" t="s">
        <v>2</v>
      </c>
      <c r="L2" s="12" t="s">
        <v>140</v>
      </c>
      <c r="M2" s="12" t="s">
        <v>135</v>
      </c>
    </row>
    <row r="3" spans="1:13">
      <c r="A3" t="str">
        <f>CFDI!C3</f>
        <v>A1-002</v>
      </c>
      <c r="B3" s="3">
        <f>CFDI!I3</f>
        <v>4872</v>
      </c>
      <c r="C3" s="3"/>
      <c r="D3" s="3">
        <f t="shared" si="0"/>
        <v>4872</v>
      </c>
      <c r="E3" t="str">
        <f>CFDI!L3</f>
        <v>Vigente</v>
      </c>
      <c r="F3" t="str">
        <f t="shared" si="1"/>
        <v>SIN PÓLIZA</v>
      </c>
      <c r="G3" t="str">
        <f t="shared" si="2"/>
        <v>Buscar registro contable</v>
      </c>
      <c r="H3" t="s">
        <v>139</v>
      </c>
      <c r="J3" t="s">
        <v>124</v>
      </c>
      <c r="L3" s="3">
        <v>2500</v>
      </c>
      <c r="M3" t="s">
        <v>141</v>
      </c>
    </row>
    <row r="4" spans="1:13">
      <c r="A4" t="str">
        <f>CFDI!C4</f>
        <v>A1-003</v>
      </c>
      <c r="B4" s="3">
        <f>CFDI!I4</f>
        <v>32480</v>
      </c>
      <c r="C4" s="3"/>
      <c r="D4" s="3">
        <f t="shared" si="0"/>
        <v>32480</v>
      </c>
      <c r="E4" t="str">
        <f>CFDI!L4</f>
        <v>Vigente</v>
      </c>
      <c r="F4" t="str">
        <f t="shared" si="1"/>
        <v>SIN PÓLIZA</v>
      </c>
      <c r="G4" t="str">
        <f t="shared" si="2"/>
        <v>Buscar registro contable</v>
      </c>
      <c r="H4" t="s">
        <v>139</v>
      </c>
    </row>
    <row r="5" spans="1:13">
      <c r="A5" t="str">
        <f>CFDI!C5</f>
        <v>A1-004</v>
      </c>
      <c r="B5" s="3">
        <f>CFDI!I5</f>
        <v>44080</v>
      </c>
      <c r="C5" s="3"/>
      <c r="D5" s="3">
        <f t="shared" si="0"/>
        <v>44080</v>
      </c>
      <c r="E5" t="str">
        <f>CFDI!L5</f>
        <v>Vigente</v>
      </c>
      <c r="F5" t="str">
        <f t="shared" si="1"/>
        <v>SIN PÓLIZA</v>
      </c>
      <c r="G5" t="str">
        <f t="shared" si="2"/>
        <v>Buscar registro contable</v>
      </c>
      <c r="H5" t="s">
        <v>139</v>
      </c>
    </row>
    <row r="6" spans="1:13">
      <c r="A6" t="str">
        <f>CFDI!C6</f>
        <v>A1-005</v>
      </c>
      <c r="B6" s="3">
        <f>CFDI!I6</f>
        <v>17400</v>
      </c>
      <c r="C6" s="3"/>
      <c r="D6" s="3">
        <f t="shared" si="0"/>
        <v>17400</v>
      </c>
      <c r="E6" t="str">
        <f>CFDI!L6</f>
        <v>Vigente</v>
      </c>
      <c r="F6" t="str">
        <f t="shared" si="1"/>
        <v>SIN PÓLIZA</v>
      </c>
      <c r="G6" t="str">
        <f t="shared" si="2"/>
        <v>Buscar registro contable</v>
      </c>
      <c r="H6" t="s">
        <v>139</v>
      </c>
    </row>
    <row r="7" spans="1:13">
      <c r="A7" t="str">
        <f>CFDI!C7</f>
        <v>A1-006</v>
      </c>
      <c r="B7" s="3">
        <f>CFDI!I7</f>
        <v>52200</v>
      </c>
      <c r="C7" s="3"/>
      <c r="D7" s="3">
        <f t="shared" si="0"/>
        <v>52200</v>
      </c>
      <c r="E7" t="str">
        <f>CFDI!L7</f>
        <v>Vigente</v>
      </c>
      <c r="F7" t="str">
        <f t="shared" si="1"/>
        <v>SIN PÓLIZA</v>
      </c>
      <c r="G7" t="str">
        <f t="shared" si="2"/>
        <v>Buscar registro contable</v>
      </c>
      <c r="H7" t="s">
        <v>139</v>
      </c>
    </row>
    <row r="8" spans="1:13">
      <c r="A8" t="str">
        <f>CFDI!C8</f>
        <v>A1-007</v>
      </c>
      <c r="B8" s="3">
        <f>CFDI!I8</f>
        <v>23200</v>
      </c>
      <c r="C8" s="3"/>
      <c r="D8" s="3">
        <f t="shared" si="0"/>
        <v>23200</v>
      </c>
      <c r="E8" t="str">
        <f>CFDI!L8</f>
        <v>Cancelado</v>
      </c>
      <c r="F8" t="str">
        <f t="shared" si="1"/>
        <v>ALERTA CFDI CANCELADO</v>
      </c>
      <c r="G8" t="str">
        <f t="shared" si="2"/>
        <v>Validar efectos contables y fiscales</v>
      </c>
      <c r="H8" t="s">
        <v>139</v>
      </c>
    </row>
    <row r="9" spans="1:13">
      <c r="A9" t="str">
        <f>CFDI!C9</f>
        <v>A1-008</v>
      </c>
      <c r="B9" s="3">
        <f>CFDI!I9</f>
        <v>5046</v>
      </c>
      <c r="C9" s="3"/>
      <c r="D9" s="3">
        <f t="shared" si="0"/>
        <v>5046</v>
      </c>
      <c r="E9" t="str">
        <f>CFDI!L9</f>
        <v>Vigente</v>
      </c>
      <c r="F9" t="str">
        <f t="shared" si="1"/>
        <v>SIN PÓLIZA</v>
      </c>
      <c r="G9" t="str">
        <f t="shared" si="2"/>
        <v>Buscar registro contable</v>
      </c>
      <c r="H9" t="s">
        <v>139</v>
      </c>
    </row>
    <row r="10" spans="1:13">
      <c r="A10" t="str">
        <f>CFDI!C10</f>
        <v>A1-009</v>
      </c>
      <c r="B10" s="3">
        <f>CFDI!I10</f>
        <v>60320</v>
      </c>
      <c r="C10" s="3"/>
      <c r="D10" s="3">
        <f t="shared" si="0"/>
        <v>60320</v>
      </c>
      <c r="E10" t="str">
        <f>CFDI!L10</f>
        <v>Vigente</v>
      </c>
      <c r="F10" t="str">
        <f t="shared" si="1"/>
        <v>SIN PÓLIZA</v>
      </c>
      <c r="G10" t="str">
        <f t="shared" si="2"/>
        <v>Buscar registro contable</v>
      </c>
      <c r="H10" t="s">
        <v>139</v>
      </c>
    </row>
    <row r="11" spans="1:13">
      <c r="A11" t="str">
        <f>CFDI!C11</f>
        <v>A1-010</v>
      </c>
      <c r="B11" s="3">
        <f>CFDI!I11</f>
        <v>34800</v>
      </c>
      <c r="C11" s="3"/>
      <c r="D11" s="3">
        <f t="shared" si="0"/>
        <v>34800</v>
      </c>
      <c r="E11" t="str">
        <f>CFDI!L11</f>
        <v>Vigente</v>
      </c>
      <c r="F11" t="str">
        <f t="shared" si="1"/>
        <v>SIN PÓLIZA</v>
      </c>
      <c r="G11" t="str">
        <f t="shared" si="2"/>
        <v>Buscar registro contable</v>
      </c>
      <c r="H11" t="s">
        <v>139</v>
      </c>
    </row>
  </sheetData>
  <dataValidations count="1">
    <dataValidation type="list" sqref="H2:H11" xr:uid="{00000000-0002-0000-0400-000000000000}">
      <formula1>"Pendiente,Revisado,Corregido"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EJERCICIO_GUIADO</vt:lpstr>
      <vt:lpstr>CFDI</vt:lpstr>
      <vt:lpstr>POLIZAS</vt:lpstr>
      <vt:lpstr>CONCILIACION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Alberto Monroy</cp:lastModifiedBy>
  <dcterms:created xsi:type="dcterms:W3CDTF">2026-10-05T23:22:10Z</dcterms:created>
  <dcterms:modified xsi:type="dcterms:W3CDTF">2026-10-07T23:11:44Z</dcterms:modified>
</cp:coreProperties>
</file>