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m6\Documents\CURSOS\CURSOS 2023\COFIDE\PERSONAS MORALES\TRATA INT DE PTU\"/>
    </mc:Choice>
  </mc:AlternateContent>
  <xr:revisionPtr revIDLastSave="0" documentId="13_ncr:1_{28F4B196-7B2C-4508-B318-E0814F1133C7}" xr6:coauthVersionLast="47" xr6:coauthVersionMax="47" xr10:uidLastSave="{00000000-0000-0000-0000-000000000000}"/>
  <bookViews>
    <workbookView xWindow="-120" yWindow="-120" windowWidth="20730" windowHeight="11040" xr2:uid="{24C620BB-682B-4B6E-9ED8-4C949E638734}"/>
  </bookViews>
  <sheets>
    <sheet name="PTU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8" i="1" l="1"/>
  <c r="G362" i="1"/>
  <c r="F362" i="1"/>
  <c r="E362" i="1"/>
  <c r="X359" i="1"/>
  <c r="G359" i="1"/>
  <c r="F359" i="1"/>
  <c r="BO358" i="1"/>
  <c r="BH358" i="1"/>
  <c r="AO358" i="1"/>
  <c r="AH358" i="1"/>
  <c r="BQ357" i="1"/>
  <c r="BR357" i="1" s="1"/>
  <c r="BA357" i="1"/>
  <c r="AW357" i="1"/>
  <c r="BB357" i="1" s="1"/>
  <c r="AV357" i="1"/>
  <c r="AU357" i="1"/>
  <c r="AQ357" i="1"/>
  <c r="AR357" i="1" s="1"/>
  <c r="AC357" i="1"/>
  <c r="AD357" i="1" s="1"/>
  <c r="T357" i="1"/>
  <c r="CC357" i="1" s="1"/>
  <c r="O357" i="1"/>
  <c r="AJ357" i="1" s="1"/>
  <c r="AK357" i="1" s="1"/>
  <c r="M357" i="1"/>
  <c r="L357" i="1"/>
  <c r="N357" i="1" s="1"/>
  <c r="CA357" i="1" s="1"/>
  <c r="I357" i="1"/>
  <c r="H357" i="1"/>
  <c r="BQ356" i="1"/>
  <c r="BR356" i="1" s="1"/>
  <c r="BA356" i="1"/>
  <c r="AV356" i="1"/>
  <c r="AU356" i="1"/>
  <c r="AQ356" i="1"/>
  <c r="AR356" i="1" s="1"/>
  <c r="AC356" i="1"/>
  <c r="AD356" i="1" s="1"/>
  <c r="T356" i="1"/>
  <c r="CC356" i="1" s="1"/>
  <c r="O356" i="1"/>
  <c r="M356" i="1"/>
  <c r="L356" i="1"/>
  <c r="N356" i="1" s="1"/>
  <c r="CA356" i="1" s="1"/>
  <c r="I356" i="1"/>
  <c r="H356" i="1"/>
  <c r="CC355" i="1"/>
  <c r="BQ355" i="1"/>
  <c r="BR355" i="1" s="1"/>
  <c r="BA355" i="1"/>
  <c r="AV355" i="1"/>
  <c r="AU355" i="1"/>
  <c r="AW355" i="1" s="1"/>
  <c r="AQ355" i="1"/>
  <c r="AR355" i="1" s="1"/>
  <c r="AC355" i="1"/>
  <c r="AD355" i="1" s="1"/>
  <c r="T355" i="1"/>
  <c r="O355" i="1"/>
  <c r="M355" i="1"/>
  <c r="L355" i="1"/>
  <c r="N355" i="1" s="1"/>
  <c r="CA355" i="1" s="1"/>
  <c r="I355" i="1"/>
  <c r="H355" i="1"/>
  <c r="BQ354" i="1"/>
  <c r="BR354" i="1" s="1"/>
  <c r="BA354" i="1"/>
  <c r="AV354" i="1"/>
  <c r="AU354" i="1"/>
  <c r="AQ354" i="1"/>
  <c r="AR354" i="1" s="1"/>
  <c r="AC354" i="1"/>
  <c r="AD354" i="1" s="1"/>
  <c r="T354" i="1"/>
  <c r="CC354" i="1" s="1"/>
  <c r="O354" i="1"/>
  <c r="M354" i="1"/>
  <c r="L354" i="1"/>
  <c r="N354" i="1" s="1"/>
  <c r="CA354" i="1" s="1"/>
  <c r="I354" i="1"/>
  <c r="H354" i="1"/>
  <c r="CC353" i="1"/>
  <c r="CA353" i="1"/>
  <c r="BQ353" i="1"/>
  <c r="BR353" i="1" s="1"/>
  <c r="BA353" i="1"/>
  <c r="AV353" i="1"/>
  <c r="AU353" i="1"/>
  <c r="AW353" i="1" s="1"/>
  <c r="AQ353" i="1"/>
  <c r="AR353" i="1" s="1"/>
  <c r="AC353" i="1"/>
  <c r="AD353" i="1" s="1"/>
  <c r="T353" i="1"/>
  <c r="O353" i="1"/>
  <c r="M353" i="1"/>
  <c r="L353" i="1"/>
  <c r="N353" i="1" s="1"/>
  <c r="I353" i="1"/>
  <c r="H353" i="1"/>
  <c r="BQ352" i="1"/>
  <c r="BR352" i="1" s="1"/>
  <c r="BA352" i="1"/>
  <c r="AV352" i="1"/>
  <c r="AU352" i="1"/>
  <c r="AQ352" i="1"/>
  <c r="AR352" i="1" s="1"/>
  <c r="AC352" i="1"/>
  <c r="AD352" i="1" s="1"/>
  <c r="T352" i="1"/>
  <c r="CC352" i="1" s="1"/>
  <c r="O352" i="1"/>
  <c r="M352" i="1"/>
  <c r="N352" i="1" s="1"/>
  <c r="CA352" i="1" s="1"/>
  <c r="L352" i="1"/>
  <c r="I352" i="1"/>
  <c r="H352" i="1"/>
  <c r="BQ351" i="1"/>
  <c r="BR351" i="1" s="1"/>
  <c r="BA351" i="1"/>
  <c r="AV351" i="1"/>
  <c r="AW351" i="1" s="1"/>
  <c r="BB351" i="1" s="1"/>
  <c r="AU351" i="1"/>
  <c r="AQ351" i="1"/>
  <c r="AR351" i="1" s="1"/>
  <c r="AC351" i="1"/>
  <c r="AD351" i="1" s="1"/>
  <c r="T351" i="1"/>
  <c r="CC351" i="1" s="1"/>
  <c r="O351" i="1"/>
  <c r="AJ351" i="1" s="1"/>
  <c r="AK351" i="1" s="1"/>
  <c r="M351" i="1"/>
  <c r="L351" i="1"/>
  <c r="N351" i="1" s="1"/>
  <c r="CA351" i="1" s="1"/>
  <c r="I351" i="1"/>
  <c r="H351" i="1"/>
  <c r="BQ350" i="1"/>
  <c r="BR350" i="1" s="1"/>
  <c r="BA350" i="1"/>
  <c r="AV350" i="1"/>
  <c r="AU350" i="1"/>
  <c r="AW350" i="1" s="1"/>
  <c r="AQ350" i="1"/>
  <c r="AR350" i="1" s="1"/>
  <c r="AC350" i="1"/>
  <c r="AD350" i="1" s="1"/>
  <c r="T350" i="1"/>
  <c r="CC350" i="1" s="1"/>
  <c r="O350" i="1"/>
  <c r="M350" i="1"/>
  <c r="L350" i="1"/>
  <c r="N350" i="1" s="1"/>
  <c r="CA350" i="1" s="1"/>
  <c r="I350" i="1"/>
  <c r="H350" i="1"/>
  <c r="BQ349" i="1"/>
  <c r="BR349" i="1" s="1"/>
  <c r="BA349" i="1"/>
  <c r="AV349" i="1"/>
  <c r="AW349" i="1" s="1"/>
  <c r="AU349" i="1"/>
  <c r="AQ349" i="1"/>
  <c r="AR349" i="1" s="1"/>
  <c r="AK349" i="1"/>
  <c r="AD349" i="1"/>
  <c r="AC349" i="1"/>
  <c r="T349" i="1"/>
  <c r="CC349" i="1" s="1"/>
  <c r="P349" i="1"/>
  <c r="O349" i="1"/>
  <c r="AJ349" i="1" s="1"/>
  <c r="M349" i="1"/>
  <c r="L349" i="1"/>
  <c r="N349" i="1" s="1"/>
  <c r="CA349" i="1" s="1"/>
  <c r="I349" i="1"/>
  <c r="H349" i="1"/>
  <c r="BQ348" i="1"/>
  <c r="BR348" i="1" s="1"/>
  <c r="BA348" i="1"/>
  <c r="AV348" i="1"/>
  <c r="AW348" i="1" s="1"/>
  <c r="BB348" i="1" s="1"/>
  <c r="AU348" i="1"/>
  <c r="AQ348" i="1"/>
  <c r="AR348" i="1" s="1"/>
  <c r="AK348" i="1"/>
  <c r="AD348" i="1"/>
  <c r="AC348" i="1"/>
  <c r="T348" i="1"/>
  <c r="CC348" i="1" s="1"/>
  <c r="P348" i="1"/>
  <c r="O348" i="1"/>
  <c r="AJ348" i="1" s="1"/>
  <c r="M348" i="1"/>
  <c r="L348" i="1"/>
  <c r="N348" i="1" s="1"/>
  <c r="CA348" i="1" s="1"/>
  <c r="I348" i="1"/>
  <c r="H348" i="1"/>
  <c r="BQ347" i="1"/>
  <c r="BR347" i="1" s="1"/>
  <c r="BA347" i="1"/>
  <c r="AV347" i="1"/>
  <c r="AW347" i="1" s="1"/>
  <c r="AU347" i="1"/>
  <c r="AQ347" i="1"/>
  <c r="AR347" i="1" s="1"/>
  <c r="AC347" i="1"/>
  <c r="AD347" i="1" s="1"/>
  <c r="T347" i="1"/>
  <c r="CC347" i="1" s="1"/>
  <c r="O347" i="1"/>
  <c r="M347" i="1"/>
  <c r="N347" i="1" s="1"/>
  <c r="CA347" i="1" s="1"/>
  <c r="L347" i="1"/>
  <c r="I347" i="1"/>
  <c r="H347" i="1"/>
  <c r="BR346" i="1"/>
  <c r="BQ346" i="1"/>
  <c r="BA346" i="1"/>
  <c r="AV346" i="1"/>
  <c r="AU346" i="1"/>
  <c r="AQ346" i="1"/>
  <c r="AR346" i="1" s="1"/>
  <c r="AC346" i="1"/>
  <c r="AD346" i="1" s="1"/>
  <c r="T346" i="1"/>
  <c r="CC346" i="1" s="1"/>
  <c r="O346" i="1"/>
  <c r="P346" i="1" s="1"/>
  <c r="AX346" i="1" s="1"/>
  <c r="M346" i="1"/>
  <c r="L346" i="1"/>
  <c r="I346" i="1"/>
  <c r="H346" i="1"/>
  <c r="BQ345" i="1"/>
  <c r="BR345" i="1" s="1"/>
  <c r="BA345" i="1"/>
  <c r="AV345" i="1"/>
  <c r="AU345" i="1"/>
  <c r="AQ345" i="1"/>
  <c r="AR345" i="1" s="1"/>
  <c r="AC345" i="1"/>
  <c r="AD345" i="1" s="1"/>
  <c r="T345" i="1"/>
  <c r="CC345" i="1" s="1"/>
  <c r="O345" i="1"/>
  <c r="P345" i="1" s="1"/>
  <c r="AX345" i="1" s="1"/>
  <c r="M345" i="1"/>
  <c r="L345" i="1"/>
  <c r="N345" i="1" s="1"/>
  <c r="CA345" i="1" s="1"/>
  <c r="I345" i="1"/>
  <c r="H345" i="1"/>
  <c r="BR344" i="1"/>
  <c r="BQ344" i="1"/>
  <c r="BA344" i="1"/>
  <c r="AV344" i="1"/>
  <c r="AU344" i="1"/>
  <c r="AW344" i="1" s="1"/>
  <c r="AQ344" i="1"/>
  <c r="AR344" i="1" s="1"/>
  <c r="AC344" i="1"/>
  <c r="AD344" i="1" s="1"/>
  <c r="T344" i="1"/>
  <c r="CC344" i="1" s="1"/>
  <c r="O344" i="1"/>
  <c r="P344" i="1" s="1"/>
  <c r="AX344" i="1" s="1"/>
  <c r="M344" i="1"/>
  <c r="L344" i="1"/>
  <c r="N344" i="1" s="1"/>
  <c r="CA344" i="1" s="1"/>
  <c r="I344" i="1"/>
  <c r="H344" i="1"/>
  <c r="BQ343" i="1"/>
  <c r="BR343" i="1" s="1"/>
  <c r="BA343" i="1"/>
  <c r="AV343" i="1"/>
  <c r="AU343" i="1"/>
  <c r="AQ343" i="1"/>
  <c r="AR343" i="1" s="1"/>
  <c r="AC343" i="1"/>
  <c r="AD343" i="1" s="1"/>
  <c r="T343" i="1"/>
  <c r="CC343" i="1" s="1"/>
  <c r="O343" i="1"/>
  <c r="P343" i="1" s="1"/>
  <c r="AX343" i="1" s="1"/>
  <c r="M343" i="1"/>
  <c r="N343" i="1" s="1"/>
  <c r="CA343" i="1" s="1"/>
  <c r="L343" i="1"/>
  <c r="I343" i="1"/>
  <c r="H343" i="1"/>
  <c r="BQ342" i="1"/>
  <c r="BR342" i="1" s="1"/>
  <c r="BA342" i="1"/>
  <c r="AV342" i="1"/>
  <c r="AU342" i="1"/>
  <c r="AQ342" i="1"/>
  <c r="AR342" i="1" s="1"/>
  <c r="AC342" i="1"/>
  <c r="AD342" i="1" s="1"/>
  <c r="T342" i="1"/>
  <c r="CC342" i="1" s="1"/>
  <c r="O342" i="1"/>
  <c r="P342" i="1" s="1"/>
  <c r="AX342" i="1" s="1"/>
  <c r="M342" i="1"/>
  <c r="L342" i="1"/>
  <c r="N342" i="1" s="1"/>
  <c r="CA342" i="1" s="1"/>
  <c r="I342" i="1"/>
  <c r="H342" i="1"/>
  <c r="BQ341" i="1"/>
  <c r="BR341" i="1" s="1"/>
  <c r="BA341" i="1"/>
  <c r="AV341" i="1"/>
  <c r="AU341" i="1"/>
  <c r="AQ341" i="1"/>
  <c r="AR341" i="1" s="1"/>
  <c r="AJ341" i="1"/>
  <c r="AK341" i="1" s="1"/>
  <c r="AC341" i="1"/>
  <c r="AD341" i="1" s="1"/>
  <c r="T341" i="1"/>
  <c r="CC341" i="1" s="1"/>
  <c r="O341" i="1"/>
  <c r="P341" i="1" s="1"/>
  <c r="M341" i="1"/>
  <c r="N341" i="1" s="1"/>
  <c r="CA341" i="1" s="1"/>
  <c r="L341" i="1"/>
  <c r="I341" i="1"/>
  <c r="H341" i="1"/>
  <c r="BQ340" i="1"/>
  <c r="BR340" i="1" s="1"/>
  <c r="BA340" i="1"/>
  <c r="AV340" i="1"/>
  <c r="AU340" i="1"/>
  <c r="AW340" i="1" s="1"/>
  <c r="AR340" i="1"/>
  <c r="AQ340" i="1"/>
  <c r="AJ340" i="1"/>
  <c r="AK340" i="1" s="1"/>
  <c r="AD340" i="1"/>
  <c r="AC340" i="1"/>
  <c r="T340" i="1"/>
  <c r="CC340" i="1" s="1"/>
  <c r="O340" i="1"/>
  <c r="P340" i="1" s="1"/>
  <c r="AX340" i="1" s="1"/>
  <c r="AY340" i="1" s="1"/>
  <c r="M340" i="1"/>
  <c r="L340" i="1"/>
  <c r="I340" i="1"/>
  <c r="H340" i="1"/>
  <c r="BR339" i="1"/>
  <c r="BQ339" i="1"/>
  <c r="BA339" i="1"/>
  <c r="AV339" i="1"/>
  <c r="AU339" i="1"/>
  <c r="AW339" i="1" s="1"/>
  <c r="AQ339" i="1"/>
  <c r="AR339" i="1" s="1"/>
  <c r="AJ339" i="1"/>
  <c r="AK339" i="1" s="1"/>
  <c r="AD339" i="1"/>
  <c r="AC339" i="1"/>
  <c r="T339" i="1"/>
  <c r="CC339" i="1" s="1"/>
  <c r="O339" i="1"/>
  <c r="P339" i="1" s="1"/>
  <c r="M339" i="1"/>
  <c r="L339" i="1"/>
  <c r="N339" i="1" s="1"/>
  <c r="CA339" i="1" s="1"/>
  <c r="I339" i="1"/>
  <c r="H339" i="1"/>
  <c r="BQ338" i="1"/>
  <c r="BR338" i="1" s="1"/>
  <c r="BA338" i="1"/>
  <c r="AV338" i="1"/>
  <c r="AU338" i="1"/>
  <c r="AQ338" i="1"/>
  <c r="AR338" i="1" s="1"/>
  <c r="AC338" i="1"/>
  <c r="AD338" i="1" s="1"/>
  <c r="T338" i="1"/>
  <c r="CC338" i="1" s="1"/>
  <c r="P338" i="1"/>
  <c r="AX338" i="1" s="1"/>
  <c r="O338" i="1"/>
  <c r="AJ338" i="1" s="1"/>
  <c r="AK338" i="1" s="1"/>
  <c r="M338" i="1"/>
  <c r="L338" i="1"/>
  <c r="I338" i="1"/>
  <c r="H338" i="1"/>
  <c r="BQ337" i="1"/>
  <c r="BR337" i="1" s="1"/>
  <c r="BA337" i="1"/>
  <c r="AV337" i="1"/>
  <c r="AU337" i="1"/>
  <c r="AW337" i="1" s="1"/>
  <c r="AR337" i="1"/>
  <c r="AQ337" i="1"/>
  <c r="AC337" i="1"/>
  <c r="AD337" i="1" s="1"/>
  <c r="T337" i="1"/>
  <c r="CC337" i="1" s="1"/>
  <c r="O337" i="1"/>
  <c r="M337" i="1"/>
  <c r="L337" i="1"/>
  <c r="I337" i="1"/>
  <c r="H337" i="1"/>
  <c r="BQ336" i="1"/>
  <c r="BR336" i="1" s="1"/>
  <c r="BA336" i="1"/>
  <c r="AV336" i="1"/>
  <c r="AU336" i="1"/>
  <c r="AW336" i="1" s="1"/>
  <c r="AR336" i="1"/>
  <c r="AQ336" i="1"/>
  <c r="AD336" i="1"/>
  <c r="AC336" i="1"/>
  <c r="T336" i="1"/>
  <c r="CC336" i="1" s="1"/>
  <c r="O336" i="1"/>
  <c r="M336" i="1"/>
  <c r="L336" i="1"/>
  <c r="I336" i="1"/>
  <c r="H336" i="1"/>
  <c r="BQ335" i="1"/>
  <c r="BR335" i="1" s="1"/>
  <c r="BA335" i="1"/>
  <c r="AV335" i="1"/>
  <c r="AU335" i="1"/>
  <c r="AQ335" i="1"/>
  <c r="AR335" i="1" s="1"/>
  <c r="AC335" i="1"/>
  <c r="AD335" i="1" s="1"/>
  <c r="T335" i="1"/>
  <c r="CC335" i="1" s="1"/>
  <c r="O335" i="1"/>
  <c r="AJ335" i="1" s="1"/>
  <c r="AK335" i="1" s="1"/>
  <c r="M335" i="1"/>
  <c r="L335" i="1"/>
  <c r="I335" i="1"/>
  <c r="H335" i="1"/>
  <c r="CC334" i="1"/>
  <c r="BQ334" i="1"/>
  <c r="BR334" i="1" s="1"/>
  <c r="BA334" i="1"/>
  <c r="AV334" i="1"/>
  <c r="AW334" i="1" s="1"/>
  <c r="BU334" i="1" s="1"/>
  <c r="AU334" i="1"/>
  <c r="AQ334" i="1"/>
  <c r="AR334" i="1" s="1"/>
  <c r="AD334" i="1"/>
  <c r="AC334" i="1"/>
  <c r="T334" i="1"/>
  <c r="P334" i="1"/>
  <c r="AX334" i="1" s="1"/>
  <c r="O334" i="1"/>
  <c r="AJ334" i="1" s="1"/>
  <c r="AK334" i="1" s="1"/>
  <c r="M334" i="1"/>
  <c r="L334" i="1"/>
  <c r="I334" i="1"/>
  <c r="H334" i="1"/>
  <c r="CC333" i="1"/>
  <c r="BQ333" i="1"/>
  <c r="BR333" i="1" s="1"/>
  <c r="BA333" i="1"/>
  <c r="AV333" i="1"/>
  <c r="AU333" i="1"/>
  <c r="AQ333" i="1"/>
  <c r="AR333" i="1" s="1"/>
  <c r="AD333" i="1"/>
  <c r="AC333" i="1"/>
  <c r="T333" i="1"/>
  <c r="P333" i="1"/>
  <c r="AX333" i="1" s="1"/>
  <c r="O333" i="1"/>
  <c r="AJ333" i="1" s="1"/>
  <c r="AK333" i="1" s="1"/>
  <c r="M333" i="1"/>
  <c r="L333" i="1"/>
  <c r="I333" i="1"/>
  <c r="H333" i="1"/>
  <c r="BQ332" i="1"/>
  <c r="BR332" i="1" s="1"/>
  <c r="BA332" i="1"/>
  <c r="AV332" i="1"/>
  <c r="AU332" i="1"/>
  <c r="AQ332" i="1"/>
  <c r="AR332" i="1" s="1"/>
  <c r="AK332" i="1"/>
  <c r="AD332" i="1"/>
  <c r="AC332" i="1"/>
  <c r="T332" i="1"/>
  <c r="CC332" i="1" s="1"/>
  <c r="O332" i="1"/>
  <c r="AJ332" i="1" s="1"/>
  <c r="M332" i="1"/>
  <c r="L332" i="1"/>
  <c r="N332" i="1" s="1"/>
  <c r="CA332" i="1" s="1"/>
  <c r="I332" i="1"/>
  <c r="H332" i="1"/>
  <c r="BQ331" i="1"/>
  <c r="BR331" i="1" s="1"/>
  <c r="BA331" i="1"/>
  <c r="AV331" i="1"/>
  <c r="AU331" i="1"/>
  <c r="AQ331" i="1"/>
  <c r="AR331" i="1" s="1"/>
  <c r="AD331" i="1"/>
  <c r="AC331" i="1"/>
  <c r="T331" i="1"/>
  <c r="CC331" i="1" s="1"/>
  <c r="O331" i="1"/>
  <c r="N331" i="1"/>
  <c r="CA331" i="1" s="1"/>
  <c r="M331" i="1"/>
  <c r="L331" i="1"/>
  <c r="I331" i="1"/>
  <c r="H331" i="1"/>
  <c r="BQ330" i="1"/>
  <c r="BR330" i="1" s="1"/>
  <c r="BA330" i="1"/>
  <c r="AV330" i="1"/>
  <c r="AW330" i="1" s="1"/>
  <c r="AU330" i="1"/>
  <c r="AQ330" i="1"/>
  <c r="AR330" i="1" s="1"/>
  <c r="AC330" i="1"/>
  <c r="AD330" i="1" s="1"/>
  <c r="T330" i="1"/>
  <c r="CC330" i="1" s="1"/>
  <c r="O330" i="1"/>
  <c r="AJ330" i="1" s="1"/>
  <c r="AK330" i="1" s="1"/>
  <c r="M330" i="1"/>
  <c r="L330" i="1"/>
  <c r="N330" i="1" s="1"/>
  <c r="CA330" i="1" s="1"/>
  <c r="I330" i="1"/>
  <c r="H330" i="1"/>
  <c r="CC329" i="1"/>
  <c r="BQ329" i="1"/>
  <c r="BR329" i="1" s="1"/>
  <c r="BA329" i="1"/>
  <c r="AV329" i="1"/>
  <c r="AU329" i="1"/>
  <c r="AR329" i="1"/>
  <c r="AQ329" i="1"/>
  <c r="AD329" i="1"/>
  <c r="AC329" i="1"/>
  <c r="T329" i="1"/>
  <c r="O329" i="1"/>
  <c r="M329" i="1"/>
  <c r="L329" i="1"/>
  <c r="I329" i="1"/>
  <c r="H329" i="1"/>
  <c r="BQ328" i="1"/>
  <c r="BR328" i="1" s="1"/>
  <c r="BA328" i="1"/>
  <c r="AV328" i="1"/>
  <c r="AW328" i="1" s="1"/>
  <c r="AU328" i="1"/>
  <c r="AR328" i="1"/>
  <c r="AQ328" i="1"/>
  <c r="AC328" i="1"/>
  <c r="AD328" i="1" s="1"/>
  <c r="T328" i="1"/>
  <c r="CC328" i="1" s="1"/>
  <c r="O328" i="1"/>
  <c r="AJ328" i="1" s="1"/>
  <c r="AK328" i="1" s="1"/>
  <c r="M328" i="1"/>
  <c r="L328" i="1"/>
  <c r="N328" i="1" s="1"/>
  <c r="CA328" i="1" s="1"/>
  <c r="I328" i="1"/>
  <c r="H328" i="1"/>
  <c r="BQ327" i="1"/>
  <c r="BR327" i="1" s="1"/>
  <c r="BA327" i="1"/>
  <c r="AV327" i="1"/>
  <c r="AW327" i="1" s="1"/>
  <c r="AU327" i="1"/>
  <c r="AQ327" i="1"/>
  <c r="AR327" i="1" s="1"/>
  <c r="AK327" i="1"/>
  <c r="AD327" i="1"/>
  <c r="AC327" i="1"/>
  <c r="T327" i="1"/>
  <c r="CC327" i="1" s="1"/>
  <c r="O327" i="1"/>
  <c r="AJ327" i="1" s="1"/>
  <c r="M327" i="1"/>
  <c r="L327" i="1"/>
  <c r="N327" i="1" s="1"/>
  <c r="CA327" i="1" s="1"/>
  <c r="I327" i="1"/>
  <c r="H327" i="1"/>
  <c r="BQ326" i="1"/>
  <c r="BR326" i="1" s="1"/>
  <c r="BA326" i="1"/>
  <c r="AV326" i="1"/>
  <c r="AU326" i="1"/>
  <c r="AQ326" i="1"/>
  <c r="AR326" i="1" s="1"/>
  <c r="AK326" i="1"/>
  <c r="AC326" i="1"/>
  <c r="AD326" i="1" s="1"/>
  <c r="T326" i="1"/>
  <c r="CC326" i="1" s="1"/>
  <c r="O326" i="1"/>
  <c r="AJ326" i="1" s="1"/>
  <c r="M326" i="1"/>
  <c r="L326" i="1"/>
  <c r="N326" i="1" s="1"/>
  <c r="CA326" i="1" s="1"/>
  <c r="I326" i="1"/>
  <c r="H326" i="1"/>
  <c r="CC325" i="1"/>
  <c r="BQ325" i="1"/>
  <c r="BR325" i="1" s="1"/>
  <c r="BA325" i="1"/>
  <c r="AV325" i="1"/>
  <c r="AU325" i="1"/>
  <c r="AW325" i="1" s="1"/>
  <c r="BB325" i="1" s="1"/>
  <c r="AR325" i="1"/>
  <c r="AQ325" i="1"/>
  <c r="AC325" i="1"/>
  <c r="AD325" i="1" s="1"/>
  <c r="T325" i="1"/>
  <c r="P325" i="1"/>
  <c r="O325" i="1"/>
  <c r="AJ325" i="1" s="1"/>
  <c r="AK325" i="1" s="1"/>
  <c r="M325" i="1"/>
  <c r="L325" i="1"/>
  <c r="N325" i="1" s="1"/>
  <c r="CA325" i="1" s="1"/>
  <c r="I325" i="1"/>
  <c r="H325" i="1"/>
  <c r="CC324" i="1"/>
  <c r="BQ324" i="1"/>
  <c r="BR324" i="1" s="1"/>
  <c r="BA324" i="1"/>
  <c r="AV324" i="1"/>
  <c r="AU324" i="1"/>
  <c r="AR324" i="1"/>
  <c r="AQ324" i="1"/>
  <c r="AD324" i="1"/>
  <c r="AC324" i="1"/>
  <c r="T324" i="1"/>
  <c r="O324" i="1"/>
  <c r="M324" i="1"/>
  <c r="L324" i="1"/>
  <c r="I324" i="1"/>
  <c r="H324" i="1"/>
  <c r="BQ323" i="1"/>
  <c r="BR323" i="1" s="1"/>
  <c r="BA323" i="1"/>
  <c r="AV323" i="1"/>
  <c r="AU323" i="1"/>
  <c r="AQ323" i="1"/>
  <c r="AR323" i="1" s="1"/>
  <c r="AC323" i="1"/>
  <c r="AD323" i="1" s="1"/>
  <c r="T323" i="1"/>
  <c r="CC323" i="1" s="1"/>
  <c r="O323" i="1"/>
  <c r="M323" i="1"/>
  <c r="L323" i="1"/>
  <c r="N323" i="1" s="1"/>
  <c r="CA323" i="1" s="1"/>
  <c r="I323" i="1"/>
  <c r="H323" i="1"/>
  <c r="CC322" i="1"/>
  <c r="BQ322" i="1"/>
  <c r="BR322" i="1" s="1"/>
  <c r="BA322" i="1"/>
  <c r="AV322" i="1"/>
  <c r="AU322" i="1"/>
  <c r="AW322" i="1" s="1"/>
  <c r="BU322" i="1" s="1"/>
  <c r="AQ322" i="1"/>
  <c r="AR322" i="1" s="1"/>
  <c r="AC322" i="1"/>
  <c r="AD322" i="1" s="1"/>
  <c r="T322" i="1"/>
  <c r="O322" i="1"/>
  <c r="M322" i="1"/>
  <c r="L322" i="1"/>
  <c r="I322" i="1"/>
  <c r="H322" i="1"/>
  <c r="CC321" i="1"/>
  <c r="BQ321" i="1"/>
  <c r="BR321" i="1" s="1"/>
  <c r="BB321" i="1"/>
  <c r="BA321" i="1"/>
  <c r="AV321" i="1"/>
  <c r="AW321" i="1" s="1"/>
  <c r="AU321" i="1"/>
  <c r="AQ321" i="1"/>
  <c r="AR321" i="1" s="1"/>
  <c r="AC321" i="1"/>
  <c r="AD321" i="1" s="1"/>
  <c r="T321" i="1"/>
  <c r="O321" i="1"/>
  <c r="AJ321" i="1" s="1"/>
  <c r="AK321" i="1" s="1"/>
  <c r="M321" i="1"/>
  <c r="L321" i="1"/>
  <c r="N321" i="1" s="1"/>
  <c r="CA321" i="1" s="1"/>
  <c r="I321" i="1"/>
  <c r="H321" i="1"/>
  <c r="CC320" i="1"/>
  <c r="BQ320" i="1"/>
  <c r="BR320" i="1" s="1"/>
  <c r="BA320" i="1"/>
  <c r="AV320" i="1"/>
  <c r="AU320" i="1"/>
  <c r="AW320" i="1" s="1"/>
  <c r="AQ320" i="1"/>
  <c r="AR320" i="1" s="1"/>
  <c r="AD320" i="1"/>
  <c r="AC320" i="1"/>
  <c r="T320" i="1"/>
  <c r="O320" i="1"/>
  <c r="N320" i="1"/>
  <c r="CA320" i="1" s="1"/>
  <c r="M320" i="1"/>
  <c r="L320" i="1"/>
  <c r="I320" i="1"/>
  <c r="H320" i="1"/>
  <c r="BQ319" i="1"/>
  <c r="BR319" i="1" s="1"/>
  <c r="BA319" i="1"/>
  <c r="AV319" i="1"/>
  <c r="AW319" i="1" s="1"/>
  <c r="AU319" i="1"/>
  <c r="AQ319" i="1"/>
  <c r="AR319" i="1" s="1"/>
  <c r="AC319" i="1"/>
  <c r="AD319" i="1" s="1"/>
  <c r="T319" i="1"/>
  <c r="CC319" i="1" s="1"/>
  <c r="O319" i="1"/>
  <c r="M319" i="1"/>
  <c r="N319" i="1" s="1"/>
  <c r="CA319" i="1" s="1"/>
  <c r="L319" i="1"/>
  <c r="I319" i="1"/>
  <c r="H319" i="1"/>
  <c r="BQ318" i="1"/>
  <c r="BR318" i="1" s="1"/>
  <c r="BA318" i="1"/>
  <c r="AW318" i="1"/>
  <c r="BB318" i="1" s="1"/>
  <c r="AV318" i="1"/>
  <c r="AU318" i="1"/>
  <c r="AQ318" i="1"/>
  <c r="AR318" i="1" s="1"/>
  <c r="AC318" i="1"/>
  <c r="AD318" i="1" s="1"/>
  <c r="T318" i="1"/>
  <c r="CC318" i="1" s="1"/>
  <c r="O318" i="1"/>
  <c r="M318" i="1"/>
  <c r="L318" i="1"/>
  <c r="N318" i="1" s="1"/>
  <c r="CA318" i="1" s="1"/>
  <c r="I318" i="1"/>
  <c r="H318" i="1"/>
  <c r="CC317" i="1"/>
  <c r="BQ317" i="1"/>
  <c r="BR317" i="1" s="1"/>
  <c r="BA317" i="1"/>
  <c r="AV317" i="1"/>
  <c r="AU317" i="1"/>
  <c r="AR317" i="1"/>
  <c r="AQ317" i="1"/>
  <c r="AD317" i="1"/>
  <c r="AC317" i="1"/>
  <c r="T317" i="1"/>
  <c r="O317" i="1"/>
  <c r="M317" i="1"/>
  <c r="L317" i="1"/>
  <c r="I317" i="1"/>
  <c r="H317" i="1"/>
  <c r="BQ316" i="1"/>
  <c r="BR316" i="1" s="1"/>
  <c r="BB316" i="1"/>
  <c r="BA316" i="1"/>
  <c r="AV316" i="1"/>
  <c r="AW316" i="1" s="1"/>
  <c r="AU316" i="1"/>
  <c r="AQ316" i="1"/>
  <c r="AR316" i="1" s="1"/>
  <c r="AC316" i="1"/>
  <c r="AD316" i="1" s="1"/>
  <c r="T316" i="1"/>
  <c r="CC316" i="1" s="1"/>
  <c r="P316" i="1"/>
  <c r="AX316" i="1" s="1"/>
  <c r="O316" i="1"/>
  <c r="AJ316" i="1" s="1"/>
  <c r="AK316" i="1" s="1"/>
  <c r="N316" i="1"/>
  <c r="CA316" i="1" s="1"/>
  <c r="M316" i="1"/>
  <c r="L316" i="1"/>
  <c r="I316" i="1"/>
  <c r="H316" i="1"/>
  <c r="BQ315" i="1"/>
  <c r="BR315" i="1" s="1"/>
  <c r="BA315" i="1"/>
  <c r="AW315" i="1"/>
  <c r="AV315" i="1"/>
  <c r="AU315" i="1"/>
  <c r="AQ315" i="1"/>
  <c r="AR315" i="1" s="1"/>
  <c r="AC315" i="1"/>
  <c r="AD315" i="1" s="1"/>
  <c r="T315" i="1"/>
  <c r="CC315" i="1" s="1"/>
  <c r="O315" i="1"/>
  <c r="AJ315" i="1" s="1"/>
  <c r="AK315" i="1" s="1"/>
  <c r="N315" i="1"/>
  <c r="CA315" i="1" s="1"/>
  <c r="M315" i="1"/>
  <c r="L315" i="1"/>
  <c r="I315" i="1"/>
  <c r="H315" i="1"/>
  <c r="CC314" i="1"/>
  <c r="BQ314" i="1"/>
  <c r="BR314" i="1" s="1"/>
  <c r="BA314" i="1"/>
  <c r="AW314" i="1"/>
  <c r="BB314" i="1" s="1"/>
  <c r="AV314" i="1"/>
  <c r="AU314" i="1"/>
  <c r="AR314" i="1"/>
  <c r="AQ314" i="1"/>
  <c r="AC314" i="1"/>
  <c r="AD314" i="1" s="1"/>
  <c r="T314" i="1"/>
  <c r="O314" i="1"/>
  <c r="M314" i="1"/>
  <c r="L314" i="1"/>
  <c r="I314" i="1"/>
  <c r="H314" i="1"/>
  <c r="BQ313" i="1"/>
  <c r="BR313" i="1" s="1"/>
  <c r="BA313" i="1"/>
  <c r="AV313" i="1"/>
  <c r="AU313" i="1"/>
  <c r="AR313" i="1"/>
  <c r="AQ313" i="1"/>
  <c r="AD313" i="1"/>
  <c r="AC313" i="1"/>
  <c r="T313" i="1"/>
  <c r="CC313" i="1" s="1"/>
  <c r="P313" i="1"/>
  <c r="O313" i="1"/>
  <c r="AJ313" i="1" s="1"/>
  <c r="AK313" i="1" s="1"/>
  <c r="M313" i="1"/>
  <c r="L313" i="1"/>
  <c r="I313" i="1"/>
  <c r="H313" i="1"/>
  <c r="BQ312" i="1"/>
  <c r="BR312" i="1" s="1"/>
  <c r="BA312" i="1"/>
  <c r="AV312" i="1"/>
  <c r="AU312" i="1"/>
  <c r="AR312" i="1"/>
  <c r="AQ312" i="1"/>
  <c r="AC312" i="1"/>
  <c r="AD312" i="1" s="1"/>
  <c r="T312" i="1"/>
  <c r="CC312" i="1" s="1"/>
  <c r="P312" i="1"/>
  <c r="O312" i="1"/>
  <c r="AJ312" i="1" s="1"/>
  <c r="AK312" i="1" s="1"/>
  <c r="M312" i="1"/>
  <c r="L312" i="1"/>
  <c r="I312" i="1"/>
  <c r="H312" i="1"/>
  <c r="CC311" i="1"/>
  <c r="BQ311" i="1"/>
  <c r="BR311" i="1" s="1"/>
  <c r="BA311" i="1"/>
  <c r="AX311" i="1"/>
  <c r="AV311" i="1"/>
  <c r="AU311" i="1"/>
  <c r="AR311" i="1"/>
  <c r="AQ311" i="1"/>
  <c r="AJ311" i="1"/>
  <c r="AK311" i="1" s="1"/>
  <c r="AD311" i="1"/>
  <c r="AC311" i="1"/>
  <c r="T311" i="1"/>
  <c r="P311" i="1"/>
  <c r="O311" i="1"/>
  <c r="M311" i="1"/>
  <c r="L311" i="1"/>
  <c r="I311" i="1"/>
  <c r="H311" i="1"/>
  <c r="CC310" i="1"/>
  <c r="BQ310" i="1"/>
  <c r="BR310" i="1" s="1"/>
  <c r="BA310" i="1"/>
  <c r="AV310" i="1"/>
  <c r="AU310" i="1"/>
  <c r="AQ310" i="1"/>
  <c r="AR310" i="1" s="1"/>
  <c r="AJ310" i="1"/>
  <c r="AK310" i="1" s="1"/>
  <c r="AD310" i="1"/>
  <c r="AC310" i="1"/>
  <c r="T310" i="1"/>
  <c r="P310" i="1"/>
  <c r="AX310" i="1" s="1"/>
  <c r="O310" i="1"/>
  <c r="M310" i="1"/>
  <c r="L310" i="1"/>
  <c r="N310" i="1" s="1"/>
  <c r="CA310" i="1" s="1"/>
  <c r="I310" i="1"/>
  <c r="H310" i="1"/>
  <c r="BQ309" i="1"/>
  <c r="BR309" i="1" s="1"/>
  <c r="BA309" i="1"/>
  <c r="AV309" i="1"/>
  <c r="AU309" i="1"/>
  <c r="AW309" i="1" s="1"/>
  <c r="AR309" i="1"/>
  <c r="AQ309" i="1"/>
  <c r="AD309" i="1"/>
  <c r="AC309" i="1"/>
  <c r="T309" i="1"/>
  <c r="CC309" i="1" s="1"/>
  <c r="O309" i="1"/>
  <c r="M309" i="1"/>
  <c r="L309" i="1"/>
  <c r="I309" i="1"/>
  <c r="H309" i="1"/>
  <c r="CC308" i="1"/>
  <c r="BQ308" i="1"/>
  <c r="BR308" i="1" s="1"/>
  <c r="BA308" i="1"/>
  <c r="AV308" i="1"/>
  <c r="AU308" i="1"/>
  <c r="AR308" i="1"/>
  <c r="AQ308" i="1"/>
  <c r="AC308" i="1"/>
  <c r="AD308" i="1" s="1"/>
  <c r="T308" i="1"/>
  <c r="P308" i="1"/>
  <c r="O308" i="1"/>
  <c r="AJ308" i="1" s="1"/>
  <c r="AK308" i="1" s="1"/>
  <c r="M308" i="1"/>
  <c r="L308" i="1"/>
  <c r="I308" i="1"/>
  <c r="H308" i="1"/>
  <c r="BQ307" i="1"/>
  <c r="BR307" i="1" s="1"/>
  <c r="BA307" i="1"/>
  <c r="AX307" i="1"/>
  <c r="AV307" i="1"/>
  <c r="AU307" i="1"/>
  <c r="AR307" i="1"/>
  <c r="AQ307" i="1"/>
  <c r="AC307" i="1"/>
  <c r="AD307" i="1" s="1"/>
  <c r="T307" i="1"/>
  <c r="CC307" i="1" s="1"/>
  <c r="P307" i="1"/>
  <c r="O307" i="1"/>
  <c r="AJ307" i="1" s="1"/>
  <c r="AK307" i="1" s="1"/>
  <c r="M307" i="1"/>
  <c r="L307" i="1"/>
  <c r="I307" i="1"/>
  <c r="H307" i="1"/>
  <c r="CC306" i="1"/>
  <c r="BQ306" i="1"/>
  <c r="BR306" i="1" s="1"/>
  <c r="BA306" i="1"/>
  <c r="AX306" i="1"/>
  <c r="AV306" i="1"/>
  <c r="AU306" i="1"/>
  <c r="AR306" i="1"/>
  <c r="AQ306" i="1"/>
  <c r="AJ306" i="1"/>
  <c r="AK306" i="1" s="1"/>
  <c r="AD306" i="1"/>
  <c r="AC306" i="1"/>
  <c r="T306" i="1"/>
  <c r="P306" i="1"/>
  <c r="O306" i="1"/>
  <c r="M306" i="1"/>
  <c r="L306" i="1"/>
  <c r="I306" i="1"/>
  <c r="H306" i="1"/>
  <c r="CC305" i="1"/>
  <c r="BQ305" i="1"/>
  <c r="BR305" i="1" s="1"/>
  <c r="BA305" i="1"/>
  <c r="AV305" i="1"/>
  <c r="AU305" i="1"/>
  <c r="AW305" i="1" s="1"/>
  <c r="AQ305" i="1"/>
  <c r="AR305" i="1" s="1"/>
  <c r="AJ305" i="1"/>
  <c r="AK305" i="1" s="1"/>
  <c r="AD305" i="1"/>
  <c r="AC305" i="1"/>
  <c r="T305" i="1"/>
  <c r="O305" i="1"/>
  <c r="P305" i="1" s="1"/>
  <c r="M305" i="1"/>
  <c r="L305" i="1"/>
  <c r="N305" i="1" s="1"/>
  <c r="CA305" i="1" s="1"/>
  <c r="I305" i="1"/>
  <c r="H305" i="1"/>
  <c r="CC304" i="1"/>
  <c r="BQ304" i="1"/>
  <c r="BR304" i="1" s="1"/>
  <c r="BA304" i="1"/>
  <c r="AV304" i="1"/>
  <c r="AU304" i="1"/>
  <c r="AQ304" i="1"/>
  <c r="AR304" i="1" s="1"/>
  <c r="AJ304" i="1"/>
  <c r="AK304" i="1" s="1"/>
  <c r="AD304" i="1"/>
  <c r="AC304" i="1"/>
  <c r="T304" i="1"/>
  <c r="P304" i="1"/>
  <c r="O304" i="1"/>
  <c r="M304" i="1"/>
  <c r="L304" i="1"/>
  <c r="N304" i="1" s="1"/>
  <c r="CA304" i="1" s="1"/>
  <c r="I304" i="1"/>
  <c r="H304" i="1"/>
  <c r="CC303" i="1"/>
  <c r="BQ303" i="1"/>
  <c r="BR303" i="1" s="1"/>
  <c r="BA303" i="1"/>
  <c r="AV303" i="1"/>
  <c r="AU303" i="1"/>
  <c r="AR303" i="1"/>
  <c r="AQ303" i="1"/>
  <c r="AC303" i="1"/>
  <c r="AD303" i="1" s="1"/>
  <c r="T303" i="1"/>
  <c r="P303" i="1"/>
  <c r="AX303" i="1" s="1"/>
  <c r="O303" i="1"/>
  <c r="AJ303" i="1" s="1"/>
  <c r="AK303" i="1" s="1"/>
  <c r="M303" i="1"/>
  <c r="L303" i="1"/>
  <c r="I303" i="1"/>
  <c r="H303" i="1"/>
  <c r="BQ302" i="1"/>
  <c r="BR302" i="1" s="1"/>
  <c r="BA302" i="1"/>
  <c r="AX302" i="1"/>
  <c r="AW302" i="1"/>
  <c r="BB302" i="1" s="1"/>
  <c r="AV302" i="1"/>
  <c r="AU302" i="1"/>
  <c r="AQ302" i="1"/>
  <c r="AR302" i="1" s="1"/>
  <c r="AC302" i="1"/>
  <c r="AD302" i="1" s="1"/>
  <c r="T302" i="1"/>
  <c r="CC302" i="1" s="1"/>
  <c r="P302" i="1"/>
  <c r="O302" i="1"/>
  <c r="AJ302" i="1" s="1"/>
  <c r="AK302" i="1" s="1"/>
  <c r="M302" i="1"/>
  <c r="L302" i="1"/>
  <c r="I302" i="1"/>
  <c r="H302" i="1"/>
  <c r="CC301" i="1"/>
  <c r="BQ301" i="1"/>
  <c r="BR301" i="1" s="1"/>
  <c r="BA301" i="1"/>
  <c r="AW301" i="1"/>
  <c r="BB301" i="1" s="1"/>
  <c r="AV301" i="1"/>
  <c r="AU301" i="1"/>
  <c r="AR301" i="1"/>
  <c r="AQ301" i="1"/>
  <c r="AC301" i="1"/>
  <c r="AD301" i="1" s="1"/>
  <c r="T301" i="1"/>
  <c r="P301" i="1"/>
  <c r="O301" i="1"/>
  <c r="AJ301" i="1" s="1"/>
  <c r="AK301" i="1" s="1"/>
  <c r="M301" i="1"/>
  <c r="L301" i="1"/>
  <c r="N301" i="1" s="1"/>
  <c r="CA301" i="1" s="1"/>
  <c r="I301" i="1"/>
  <c r="H301" i="1"/>
  <c r="CC300" i="1"/>
  <c r="BQ300" i="1"/>
  <c r="BR300" i="1" s="1"/>
  <c r="BA300" i="1"/>
  <c r="AV300" i="1"/>
  <c r="AU300" i="1"/>
  <c r="AW300" i="1" s="1"/>
  <c r="BB300" i="1" s="1"/>
  <c r="AQ300" i="1"/>
  <c r="AR300" i="1" s="1"/>
  <c r="AD300" i="1"/>
  <c r="AC300" i="1"/>
  <c r="T300" i="1"/>
  <c r="P300" i="1"/>
  <c r="O300" i="1"/>
  <c r="AJ300" i="1" s="1"/>
  <c r="AK300" i="1" s="1"/>
  <c r="M300" i="1"/>
  <c r="L300" i="1"/>
  <c r="I300" i="1"/>
  <c r="H300" i="1"/>
  <c r="CC299" i="1"/>
  <c r="BQ299" i="1"/>
  <c r="BR299" i="1" s="1"/>
  <c r="BA299" i="1"/>
  <c r="AV299" i="1"/>
  <c r="AU299" i="1"/>
  <c r="AW299" i="1" s="1"/>
  <c r="BB299" i="1" s="1"/>
  <c r="AR299" i="1"/>
  <c r="AQ299" i="1"/>
  <c r="AC299" i="1"/>
  <c r="AD299" i="1" s="1"/>
  <c r="T299" i="1"/>
  <c r="O299" i="1"/>
  <c r="AJ299" i="1" s="1"/>
  <c r="AK299" i="1" s="1"/>
  <c r="M299" i="1"/>
  <c r="L299" i="1"/>
  <c r="I299" i="1"/>
  <c r="H299" i="1"/>
  <c r="BQ298" i="1"/>
  <c r="BR298" i="1" s="1"/>
  <c r="BA298" i="1"/>
  <c r="AV298" i="1"/>
  <c r="AU298" i="1"/>
  <c r="AW298" i="1" s="1"/>
  <c r="AQ298" i="1"/>
  <c r="AR298" i="1" s="1"/>
  <c r="AC298" i="1"/>
  <c r="AD298" i="1" s="1"/>
  <c r="T298" i="1"/>
  <c r="CC298" i="1" s="1"/>
  <c r="O298" i="1"/>
  <c r="AJ298" i="1" s="1"/>
  <c r="AK298" i="1" s="1"/>
  <c r="M298" i="1"/>
  <c r="L298" i="1"/>
  <c r="N298" i="1" s="1"/>
  <c r="CA298" i="1" s="1"/>
  <c r="I298" i="1"/>
  <c r="H298" i="1"/>
  <c r="CC297" i="1"/>
  <c r="BQ297" i="1"/>
  <c r="BR297" i="1" s="1"/>
  <c r="BA297" i="1"/>
  <c r="AV297" i="1"/>
  <c r="AW297" i="1" s="1"/>
  <c r="AU297" i="1"/>
  <c r="AR297" i="1"/>
  <c r="AQ297" i="1"/>
  <c r="AC297" i="1"/>
  <c r="AD297" i="1" s="1"/>
  <c r="T297" i="1"/>
  <c r="O297" i="1"/>
  <c r="AJ297" i="1" s="1"/>
  <c r="AK297" i="1" s="1"/>
  <c r="M297" i="1"/>
  <c r="L297" i="1"/>
  <c r="I297" i="1"/>
  <c r="H297" i="1"/>
  <c r="BQ296" i="1"/>
  <c r="BR296" i="1" s="1"/>
  <c r="BA296" i="1"/>
  <c r="AV296" i="1"/>
  <c r="AW296" i="1" s="1"/>
  <c r="AU296" i="1"/>
  <c r="AR296" i="1"/>
  <c r="AQ296" i="1"/>
  <c r="AK296" i="1"/>
  <c r="AC296" i="1"/>
  <c r="AD296" i="1" s="1"/>
  <c r="T296" i="1"/>
  <c r="CC296" i="1" s="1"/>
  <c r="P296" i="1"/>
  <c r="AX296" i="1" s="1"/>
  <c r="O296" i="1"/>
  <c r="AJ296" i="1" s="1"/>
  <c r="M296" i="1"/>
  <c r="L296" i="1"/>
  <c r="I296" i="1"/>
  <c r="H296" i="1"/>
  <c r="CC295" i="1"/>
  <c r="CB295" i="1"/>
  <c r="BQ295" i="1"/>
  <c r="BR295" i="1" s="1"/>
  <c r="BA295" i="1"/>
  <c r="AV295" i="1"/>
  <c r="AU295" i="1"/>
  <c r="AQ295" i="1"/>
  <c r="AR295" i="1" s="1"/>
  <c r="AK295" i="1"/>
  <c r="AD295" i="1"/>
  <c r="AC295" i="1"/>
  <c r="T295" i="1"/>
  <c r="P295" i="1"/>
  <c r="AX295" i="1" s="1"/>
  <c r="O295" i="1"/>
  <c r="AJ295" i="1" s="1"/>
  <c r="M295" i="1"/>
  <c r="L295" i="1"/>
  <c r="N295" i="1" s="1"/>
  <c r="CA295" i="1" s="1"/>
  <c r="I295" i="1"/>
  <c r="H295" i="1"/>
  <c r="BQ294" i="1"/>
  <c r="BR294" i="1" s="1"/>
  <c r="BA294" i="1"/>
  <c r="AV294" i="1"/>
  <c r="AU294" i="1"/>
  <c r="AQ294" i="1"/>
  <c r="AR294" i="1" s="1"/>
  <c r="AJ294" i="1"/>
  <c r="AK294" i="1" s="1"/>
  <c r="AD294" i="1"/>
  <c r="AC294" i="1"/>
  <c r="T294" i="1"/>
  <c r="CC294" i="1" s="1"/>
  <c r="P294" i="1"/>
  <c r="AX294" i="1" s="1"/>
  <c r="O294" i="1"/>
  <c r="M294" i="1"/>
  <c r="L294" i="1"/>
  <c r="I294" i="1"/>
  <c r="H294" i="1"/>
  <c r="BR293" i="1"/>
  <c r="BQ293" i="1"/>
  <c r="BA293" i="1"/>
  <c r="AV293" i="1"/>
  <c r="AU293" i="1"/>
  <c r="AW293" i="1" s="1"/>
  <c r="AQ293" i="1"/>
  <c r="AR293" i="1" s="1"/>
  <c r="AJ293" i="1"/>
  <c r="AK293" i="1" s="1"/>
  <c r="AC293" i="1"/>
  <c r="AD293" i="1" s="1"/>
  <c r="T293" i="1"/>
  <c r="CC293" i="1" s="1"/>
  <c r="O293" i="1"/>
  <c r="P293" i="1" s="1"/>
  <c r="M293" i="1"/>
  <c r="L293" i="1"/>
  <c r="N293" i="1" s="1"/>
  <c r="CA293" i="1" s="1"/>
  <c r="I293" i="1"/>
  <c r="H293" i="1"/>
  <c r="BR292" i="1"/>
  <c r="BQ292" i="1"/>
  <c r="BA292" i="1"/>
  <c r="AV292" i="1"/>
  <c r="AU292" i="1"/>
  <c r="AW292" i="1" s="1"/>
  <c r="AQ292" i="1"/>
  <c r="AR292" i="1" s="1"/>
  <c r="AJ292" i="1"/>
  <c r="AK292" i="1" s="1"/>
  <c r="AC292" i="1"/>
  <c r="AD292" i="1" s="1"/>
  <c r="T292" i="1"/>
  <c r="CC292" i="1" s="1"/>
  <c r="O292" i="1"/>
  <c r="P292" i="1" s="1"/>
  <c r="M292" i="1"/>
  <c r="L292" i="1"/>
  <c r="N292" i="1" s="1"/>
  <c r="CA292" i="1" s="1"/>
  <c r="I292" i="1"/>
  <c r="H292" i="1"/>
  <c r="BR291" i="1"/>
  <c r="BQ291" i="1"/>
  <c r="BA291" i="1"/>
  <c r="AV291" i="1"/>
  <c r="AU291" i="1"/>
  <c r="AW291" i="1" s="1"/>
  <c r="AQ291" i="1"/>
  <c r="AR291" i="1" s="1"/>
  <c r="AJ291" i="1"/>
  <c r="AK291" i="1" s="1"/>
  <c r="AC291" i="1"/>
  <c r="AD291" i="1" s="1"/>
  <c r="T291" i="1"/>
  <c r="CC291" i="1" s="1"/>
  <c r="O291" i="1"/>
  <c r="P291" i="1" s="1"/>
  <c r="M291" i="1"/>
  <c r="L291" i="1"/>
  <c r="N291" i="1" s="1"/>
  <c r="CA291" i="1" s="1"/>
  <c r="I291" i="1"/>
  <c r="H291" i="1"/>
  <c r="BR290" i="1"/>
  <c r="BQ290" i="1"/>
  <c r="BA290" i="1"/>
  <c r="AV290" i="1"/>
  <c r="AU290" i="1"/>
  <c r="AW290" i="1" s="1"/>
  <c r="AQ290" i="1"/>
  <c r="AR290" i="1" s="1"/>
  <c r="AJ290" i="1"/>
  <c r="AK290" i="1" s="1"/>
  <c r="AC290" i="1"/>
  <c r="AD290" i="1" s="1"/>
  <c r="T290" i="1"/>
  <c r="CC290" i="1" s="1"/>
  <c r="O290" i="1"/>
  <c r="P290" i="1" s="1"/>
  <c r="M290" i="1"/>
  <c r="L290" i="1"/>
  <c r="N290" i="1" s="1"/>
  <c r="CA290" i="1" s="1"/>
  <c r="I290" i="1"/>
  <c r="H290" i="1"/>
  <c r="BR289" i="1"/>
  <c r="BQ289" i="1"/>
  <c r="BA289" i="1"/>
  <c r="AV289" i="1"/>
  <c r="AU289" i="1"/>
  <c r="AW289" i="1" s="1"/>
  <c r="AQ289" i="1"/>
  <c r="AR289" i="1" s="1"/>
  <c r="AJ289" i="1"/>
  <c r="AK289" i="1" s="1"/>
  <c r="AC289" i="1"/>
  <c r="AD289" i="1" s="1"/>
  <c r="T289" i="1"/>
  <c r="CC289" i="1" s="1"/>
  <c r="O289" i="1"/>
  <c r="P289" i="1" s="1"/>
  <c r="M289" i="1"/>
  <c r="L289" i="1"/>
  <c r="N289" i="1" s="1"/>
  <c r="CA289" i="1" s="1"/>
  <c r="I289" i="1"/>
  <c r="H289" i="1"/>
  <c r="BR288" i="1"/>
  <c r="BQ288" i="1"/>
  <c r="BA288" i="1"/>
  <c r="AV288" i="1"/>
  <c r="AU288" i="1"/>
  <c r="AW288" i="1" s="1"/>
  <c r="AQ288" i="1"/>
  <c r="AR288" i="1" s="1"/>
  <c r="AJ288" i="1"/>
  <c r="AK288" i="1" s="1"/>
  <c r="AC288" i="1"/>
  <c r="AD288" i="1" s="1"/>
  <c r="T288" i="1"/>
  <c r="CC288" i="1" s="1"/>
  <c r="O288" i="1"/>
  <c r="P288" i="1" s="1"/>
  <c r="M288" i="1"/>
  <c r="L288" i="1"/>
  <c r="N288" i="1" s="1"/>
  <c r="CA288" i="1" s="1"/>
  <c r="I288" i="1"/>
  <c r="H288" i="1"/>
  <c r="BR287" i="1"/>
  <c r="BQ287" i="1"/>
  <c r="BA287" i="1"/>
  <c r="AV287" i="1"/>
  <c r="AU287" i="1"/>
  <c r="AW287" i="1" s="1"/>
  <c r="AQ287" i="1"/>
  <c r="AR287" i="1" s="1"/>
  <c r="AJ287" i="1"/>
  <c r="AK287" i="1" s="1"/>
  <c r="AC287" i="1"/>
  <c r="AD287" i="1" s="1"/>
  <c r="T287" i="1"/>
  <c r="CC287" i="1" s="1"/>
  <c r="O287" i="1"/>
  <c r="P287" i="1" s="1"/>
  <c r="M287" i="1"/>
  <c r="L287" i="1"/>
  <c r="N287" i="1" s="1"/>
  <c r="CA287" i="1" s="1"/>
  <c r="I287" i="1"/>
  <c r="H287" i="1"/>
  <c r="BR286" i="1"/>
  <c r="BQ286" i="1"/>
  <c r="BA286" i="1"/>
  <c r="AV286" i="1"/>
  <c r="AU286" i="1"/>
  <c r="AW286" i="1" s="1"/>
  <c r="AQ286" i="1"/>
  <c r="AR286" i="1" s="1"/>
  <c r="AJ286" i="1"/>
  <c r="AK286" i="1" s="1"/>
  <c r="AC286" i="1"/>
  <c r="AD286" i="1" s="1"/>
  <c r="T286" i="1"/>
  <c r="CC286" i="1" s="1"/>
  <c r="O286" i="1"/>
  <c r="P286" i="1" s="1"/>
  <c r="M286" i="1"/>
  <c r="L286" i="1"/>
  <c r="N286" i="1" s="1"/>
  <c r="CA286" i="1" s="1"/>
  <c r="I286" i="1"/>
  <c r="H286" i="1"/>
  <c r="BQ285" i="1"/>
  <c r="BR285" i="1" s="1"/>
  <c r="BA285" i="1"/>
  <c r="AV285" i="1"/>
  <c r="AU285" i="1"/>
  <c r="AQ285" i="1"/>
  <c r="AR285" i="1" s="1"/>
  <c r="AC285" i="1"/>
  <c r="AD285" i="1" s="1"/>
  <c r="T285" i="1"/>
  <c r="CC285" i="1" s="1"/>
  <c r="O285" i="1"/>
  <c r="P285" i="1" s="1"/>
  <c r="M285" i="1"/>
  <c r="L285" i="1"/>
  <c r="N285" i="1" s="1"/>
  <c r="CA285" i="1" s="1"/>
  <c r="I285" i="1"/>
  <c r="H285" i="1"/>
  <c r="BR284" i="1"/>
  <c r="BQ284" i="1"/>
  <c r="BA284" i="1"/>
  <c r="AV284" i="1"/>
  <c r="AU284" i="1"/>
  <c r="AQ284" i="1"/>
  <c r="AR284" i="1" s="1"/>
  <c r="AC284" i="1"/>
  <c r="AD284" i="1" s="1"/>
  <c r="T284" i="1"/>
  <c r="CC284" i="1" s="1"/>
  <c r="O284" i="1"/>
  <c r="P284" i="1" s="1"/>
  <c r="M284" i="1"/>
  <c r="L284" i="1"/>
  <c r="N284" i="1" s="1"/>
  <c r="CA284" i="1" s="1"/>
  <c r="I284" i="1"/>
  <c r="H284" i="1"/>
  <c r="BR283" i="1"/>
  <c r="BQ283" i="1"/>
  <c r="BA283" i="1"/>
  <c r="AV283" i="1"/>
  <c r="AW283" i="1" s="1"/>
  <c r="AU283" i="1"/>
  <c r="AQ283" i="1"/>
  <c r="AR283" i="1" s="1"/>
  <c r="AC283" i="1"/>
  <c r="AD283" i="1" s="1"/>
  <c r="T283" i="1"/>
  <c r="CC283" i="1" s="1"/>
  <c r="O283" i="1"/>
  <c r="P283" i="1" s="1"/>
  <c r="M283" i="1"/>
  <c r="L283" i="1"/>
  <c r="N283" i="1" s="1"/>
  <c r="CA283" i="1" s="1"/>
  <c r="I283" i="1"/>
  <c r="H283" i="1"/>
  <c r="CA282" i="1"/>
  <c r="BQ282" i="1"/>
  <c r="BR282" i="1" s="1"/>
  <c r="BA282" i="1"/>
  <c r="AV282" i="1"/>
  <c r="AU282" i="1"/>
  <c r="AQ282" i="1"/>
  <c r="AR282" i="1" s="1"/>
  <c r="AC282" i="1"/>
  <c r="AD282" i="1" s="1"/>
  <c r="T282" i="1"/>
  <c r="CC282" i="1" s="1"/>
  <c r="O282" i="1"/>
  <c r="P282" i="1" s="1"/>
  <c r="N282" i="1"/>
  <c r="M282" i="1"/>
  <c r="L282" i="1"/>
  <c r="I282" i="1"/>
  <c r="H282" i="1"/>
  <c r="BR281" i="1"/>
  <c r="BQ281" i="1"/>
  <c r="BA281" i="1"/>
  <c r="AV281" i="1"/>
  <c r="AW281" i="1" s="1"/>
  <c r="AU281" i="1"/>
  <c r="AQ281" i="1"/>
  <c r="AR281" i="1" s="1"/>
  <c r="AC281" i="1"/>
  <c r="AD281" i="1" s="1"/>
  <c r="T281" i="1"/>
  <c r="CC281" i="1" s="1"/>
  <c r="O281" i="1"/>
  <c r="M281" i="1"/>
  <c r="L281" i="1"/>
  <c r="N281" i="1" s="1"/>
  <c r="CA281" i="1" s="1"/>
  <c r="I281" i="1"/>
  <c r="H281" i="1"/>
  <c r="CA280" i="1"/>
  <c r="BQ280" i="1"/>
  <c r="BR280" i="1" s="1"/>
  <c r="BA280" i="1"/>
  <c r="AV280" i="1"/>
  <c r="AU280" i="1"/>
  <c r="AQ280" i="1"/>
  <c r="AR280" i="1" s="1"/>
  <c r="AC280" i="1"/>
  <c r="AD280" i="1" s="1"/>
  <c r="T280" i="1"/>
  <c r="CC280" i="1" s="1"/>
  <c r="O280" i="1"/>
  <c r="M280" i="1"/>
  <c r="N280" i="1" s="1"/>
  <c r="L280" i="1"/>
  <c r="I280" i="1"/>
  <c r="H280" i="1"/>
  <c r="BQ279" i="1"/>
  <c r="BR279" i="1" s="1"/>
  <c r="BA279" i="1"/>
  <c r="AV279" i="1"/>
  <c r="AW279" i="1" s="1"/>
  <c r="AU279" i="1"/>
  <c r="AQ279" i="1"/>
  <c r="AR279" i="1" s="1"/>
  <c r="AC279" i="1"/>
  <c r="AD279" i="1" s="1"/>
  <c r="T279" i="1"/>
  <c r="CC279" i="1" s="1"/>
  <c r="O279" i="1"/>
  <c r="M279" i="1"/>
  <c r="L279" i="1"/>
  <c r="N279" i="1" s="1"/>
  <c r="CA279" i="1" s="1"/>
  <c r="I279" i="1"/>
  <c r="H279" i="1"/>
  <c r="BR278" i="1"/>
  <c r="BQ278" i="1"/>
  <c r="BA278" i="1"/>
  <c r="AV278" i="1"/>
  <c r="AU278" i="1"/>
  <c r="AQ278" i="1"/>
  <c r="AR278" i="1" s="1"/>
  <c r="AC278" i="1"/>
  <c r="AD278" i="1" s="1"/>
  <c r="T278" i="1"/>
  <c r="CC278" i="1" s="1"/>
  <c r="O278" i="1"/>
  <c r="M278" i="1"/>
  <c r="L278" i="1"/>
  <c r="N278" i="1" s="1"/>
  <c r="CA278" i="1" s="1"/>
  <c r="I278" i="1"/>
  <c r="H278" i="1"/>
  <c r="BQ277" i="1"/>
  <c r="BR277" i="1" s="1"/>
  <c r="BA277" i="1"/>
  <c r="AV277" i="1"/>
  <c r="AU277" i="1"/>
  <c r="AQ277" i="1"/>
  <c r="AR277" i="1" s="1"/>
  <c r="AC277" i="1"/>
  <c r="AD277" i="1" s="1"/>
  <c r="T277" i="1"/>
  <c r="CC277" i="1" s="1"/>
  <c r="O277" i="1"/>
  <c r="N277" i="1"/>
  <c r="CA277" i="1" s="1"/>
  <c r="M277" i="1"/>
  <c r="L277" i="1"/>
  <c r="I277" i="1"/>
  <c r="H277" i="1"/>
  <c r="BR276" i="1"/>
  <c r="BQ276" i="1"/>
  <c r="BA276" i="1"/>
  <c r="AV276" i="1"/>
  <c r="AW276" i="1" s="1"/>
  <c r="AU276" i="1"/>
  <c r="AQ276" i="1"/>
  <c r="AR276" i="1" s="1"/>
  <c r="AC276" i="1"/>
  <c r="AD276" i="1" s="1"/>
  <c r="T276" i="1"/>
  <c r="CC276" i="1" s="1"/>
  <c r="O276" i="1"/>
  <c r="M276" i="1"/>
  <c r="N276" i="1" s="1"/>
  <c r="CA276" i="1" s="1"/>
  <c r="L276" i="1"/>
  <c r="I276" i="1"/>
  <c r="H276" i="1"/>
  <c r="BR275" i="1"/>
  <c r="BQ275" i="1"/>
  <c r="BA275" i="1"/>
  <c r="AV275" i="1"/>
  <c r="AU275" i="1"/>
  <c r="AQ275" i="1"/>
  <c r="AR275" i="1" s="1"/>
  <c r="AC275" i="1"/>
  <c r="AD275" i="1" s="1"/>
  <c r="T275" i="1"/>
  <c r="CC275" i="1" s="1"/>
  <c r="O275" i="1"/>
  <c r="M275" i="1"/>
  <c r="N275" i="1" s="1"/>
  <c r="CA275" i="1" s="1"/>
  <c r="L275" i="1"/>
  <c r="I275" i="1"/>
  <c r="H275" i="1"/>
  <c r="BR274" i="1"/>
  <c r="BQ274" i="1"/>
  <c r="BA274" i="1"/>
  <c r="AV274" i="1"/>
  <c r="AW274" i="1" s="1"/>
  <c r="AU274" i="1"/>
  <c r="AQ274" i="1"/>
  <c r="AR274" i="1" s="1"/>
  <c r="AC274" i="1"/>
  <c r="AD274" i="1" s="1"/>
  <c r="T274" i="1"/>
  <c r="CC274" i="1" s="1"/>
  <c r="O274" i="1"/>
  <c r="M274" i="1"/>
  <c r="N274" i="1" s="1"/>
  <c r="CA274" i="1" s="1"/>
  <c r="L274" i="1"/>
  <c r="I274" i="1"/>
  <c r="H274" i="1"/>
  <c r="BR273" i="1"/>
  <c r="BQ273" i="1"/>
  <c r="BA273" i="1"/>
  <c r="AV273" i="1"/>
  <c r="AU273" i="1"/>
  <c r="AQ273" i="1"/>
  <c r="AR273" i="1" s="1"/>
  <c r="AC273" i="1"/>
  <c r="AD273" i="1" s="1"/>
  <c r="T273" i="1"/>
  <c r="CC273" i="1" s="1"/>
  <c r="O273" i="1"/>
  <c r="P273" i="1" s="1"/>
  <c r="AX273" i="1" s="1"/>
  <c r="M273" i="1"/>
  <c r="L273" i="1"/>
  <c r="I273" i="1"/>
  <c r="H273" i="1"/>
  <c r="CB272" i="1"/>
  <c r="BQ272" i="1"/>
  <c r="BR272" i="1" s="1"/>
  <c r="BA272" i="1"/>
  <c r="AV272" i="1"/>
  <c r="AU272" i="1"/>
  <c r="AW272" i="1" s="1"/>
  <c r="AQ272" i="1"/>
  <c r="AR272" i="1" s="1"/>
  <c r="AC272" i="1"/>
  <c r="AD272" i="1" s="1"/>
  <c r="T272" i="1"/>
  <c r="CC272" i="1" s="1"/>
  <c r="O272" i="1"/>
  <c r="P272" i="1" s="1"/>
  <c r="AX272" i="1" s="1"/>
  <c r="M272" i="1"/>
  <c r="N272" i="1" s="1"/>
  <c r="CA272" i="1" s="1"/>
  <c r="L272" i="1"/>
  <c r="I272" i="1"/>
  <c r="H272" i="1"/>
  <c r="CB271" i="1"/>
  <c r="BQ271" i="1"/>
  <c r="BR271" i="1" s="1"/>
  <c r="BA271" i="1"/>
  <c r="AV271" i="1"/>
  <c r="AU271" i="1"/>
  <c r="AQ271" i="1"/>
  <c r="AR271" i="1" s="1"/>
  <c r="AC271" i="1"/>
  <c r="AD271" i="1" s="1"/>
  <c r="T271" i="1"/>
  <c r="CC271" i="1" s="1"/>
  <c r="O271" i="1"/>
  <c r="P271" i="1" s="1"/>
  <c r="AX271" i="1" s="1"/>
  <c r="M271" i="1"/>
  <c r="N271" i="1" s="1"/>
  <c r="CA271" i="1" s="1"/>
  <c r="L271" i="1"/>
  <c r="I271" i="1"/>
  <c r="H271" i="1"/>
  <c r="BR270" i="1"/>
  <c r="BQ270" i="1"/>
  <c r="BA270" i="1"/>
  <c r="AV270" i="1"/>
  <c r="AU270" i="1"/>
  <c r="AQ270" i="1"/>
  <c r="AR270" i="1" s="1"/>
  <c r="AC270" i="1"/>
  <c r="AD270" i="1" s="1"/>
  <c r="T270" i="1"/>
  <c r="CC270" i="1" s="1"/>
  <c r="O270" i="1"/>
  <c r="P270" i="1" s="1"/>
  <c r="M270" i="1"/>
  <c r="L270" i="1"/>
  <c r="I270" i="1"/>
  <c r="H270" i="1"/>
  <c r="BR269" i="1"/>
  <c r="BQ269" i="1"/>
  <c r="BA269" i="1"/>
  <c r="AV269" i="1"/>
  <c r="AU269" i="1"/>
  <c r="AQ269" i="1"/>
  <c r="AR269" i="1" s="1"/>
  <c r="AC269" i="1"/>
  <c r="AD269" i="1" s="1"/>
  <c r="T269" i="1"/>
  <c r="CC269" i="1" s="1"/>
  <c r="O269" i="1"/>
  <c r="P269" i="1" s="1"/>
  <c r="AX269" i="1" s="1"/>
  <c r="M269" i="1"/>
  <c r="N269" i="1" s="1"/>
  <c r="CA269" i="1" s="1"/>
  <c r="L269" i="1"/>
  <c r="I269" i="1"/>
  <c r="H269" i="1"/>
  <c r="BR268" i="1"/>
  <c r="BQ268" i="1"/>
  <c r="BA268" i="1"/>
  <c r="AV268" i="1"/>
  <c r="AU268" i="1"/>
  <c r="AQ268" i="1"/>
  <c r="AR268" i="1" s="1"/>
  <c r="AC268" i="1"/>
  <c r="AD268" i="1" s="1"/>
  <c r="T268" i="1"/>
  <c r="CC268" i="1" s="1"/>
  <c r="O268" i="1"/>
  <c r="P268" i="1" s="1"/>
  <c r="AX268" i="1" s="1"/>
  <c r="M268" i="1"/>
  <c r="N268" i="1" s="1"/>
  <c r="CA268" i="1" s="1"/>
  <c r="L268" i="1"/>
  <c r="I268" i="1"/>
  <c r="H268" i="1"/>
  <c r="BQ267" i="1"/>
  <c r="BR267" i="1" s="1"/>
  <c r="BA267" i="1"/>
  <c r="AV267" i="1"/>
  <c r="AU267" i="1"/>
  <c r="AW267" i="1" s="1"/>
  <c r="AQ267" i="1"/>
  <c r="AR267" i="1" s="1"/>
  <c r="AC267" i="1"/>
  <c r="AD267" i="1" s="1"/>
  <c r="T267" i="1"/>
  <c r="CC267" i="1" s="1"/>
  <c r="O267" i="1"/>
  <c r="P267" i="1" s="1"/>
  <c r="AX267" i="1" s="1"/>
  <c r="M267" i="1"/>
  <c r="N267" i="1" s="1"/>
  <c r="CA267" i="1" s="1"/>
  <c r="L267" i="1"/>
  <c r="I267" i="1"/>
  <c r="H267" i="1"/>
  <c r="BQ266" i="1"/>
  <c r="BR266" i="1" s="1"/>
  <c r="BA266" i="1"/>
  <c r="AV266" i="1"/>
  <c r="AU266" i="1"/>
  <c r="AW266" i="1" s="1"/>
  <c r="AQ266" i="1"/>
  <c r="AR266" i="1" s="1"/>
  <c r="AC266" i="1"/>
  <c r="AD266" i="1" s="1"/>
  <c r="T266" i="1"/>
  <c r="CC266" i="1" s="1"/>
  <c r="O266" i="1"/>
  <c r="P266" i="1" s="1"/>
  <c r="AX266" i="1" s="1"/>
  <c r="M266" i="1"/>
  <c r="N266" i="1" s="1"/>
  <c r="CA266" i="1" s="1"/>
  <c r="L266" i="1"/>
  <c r="I266" i="1"/>
  <c r="H266" i="1"/>
  <c r="BR265" i="1"/>
  <c r="BQ265" i="1"/>
  <c r="BA265" i="1"/>
  <c r="AV265" i="1"/>
  <c r="AU265" i="1"/>
  <c r="AW265" i="1" s="1"/>
  <c r="AQ265" i="1"/>
  <c r="AR265" i="1" s="1"/>
  <c r="AC265" i="1"/>
  <c r="AD265" i="1" s="1"/>
  <c r="T265" i="1"/>
  <c r="CC265" i="1" s="1"/>
  <c r="O265" i="1"/>
  <c r="P265" i="1" s="1"/>
  <c r="AX265" i="1" s="1"/>
  <c r="M265" i="1"/>
  <c r="N265" i="1" s="1"/>
  <c r="CA265" i="1" s="1"/>
  <c r="L265" i="1"/>
  <c r="I265" i="1"/>
  <c r="H265" i="1"/>
  <c r="BQ264" i="1"/>
  <c r="BR264" i="1" s="1"/>
  <c r="BA264" i="1"/>
  <c r="AV264" i="1"/>
  <c r="AU264" i="1"/>
  <c r="AW264" i="1" s="1"/>
  <c r="BB264" i="1" s="1"/>
  <c r="AQ264" i="1"/>
  <c r="AR264" i="1" s="1"/>
  <c r="AC264" i="1"/>
  <c r="AD264" i="1" s="1"/>
  <c r="T264" i="1"/>
  <c r="CC264" i="1" s="1"/>
  <c r="O264" i="1"/>
  <c r="M264" i="1"/>
  <c r="L264" i="1"/>
  <c r="I264" i="1"/>
  <c r="H264" i="1"/>
  <c r="BQ263" i="1"/>
  <c r="BR263" i="1" s="1"/>
  <c r="BA263" i="1"/>
  <c r="AV263" i="1"/>
  <c r="AU263" i="1"/>
  <c r="AQ263" i="1"/>
  <c r="AR263" i="1" s="1"/>
  <c r="AC263" i="1"/>
  <c r="AD263" i="1" s="1"/>
  <c r="T263" i="1"/>
  <c r="CC263" i="1" s="1"/>
  <c r="O263" i="1"/>
  <c r="P263" i="1" s="1"/>
  <c r="AX263" i="1" s="1"/>
  <c r="M263" i="1"/>
  <c r="N263" i="1" s="1"/>
  <c r="CA263" i="1" s="1"/>
  <c r="L263" i="1"/>
  <c r="I263" i="1"/>
  <c r="H263" i="1"/>
  <c r="BU262" i="1"/>
  <c r="BQ262" i="1"/>
  <c r="BR262" i="1" s="1"/>
  <c r="BB262" i="1"/>
  <c r="BA262" i="1"/>
  <c r="AV262" i="1"/>
  <c r="AU262" i="1"/>
  <c r="AW262" i="1" s="1"/>
  <c r="AQ262" i="1"/>
  <c r="AR262" i="1" s="1"/>
  <c r="AC262" i="1"/>
  <c r="AD262" i="1" s="1"/>
  <c r="T262" i="1"/>
  <c r="CC262" i="1" s="1"/>
  <c r="O262" i="1"/>
  <c r="P262" i="1" s="1"/>
  <c r="AX262" i="1" s="1"/>
  <c r="M262" i="1"/>
  <c r="L262" i="1"/>
  <c r="I262" i="1"/>
  <c r="H262" i="1"/>
  <c r="BR261" i="1"/>
  <c r="BQ261" i="1"/>
  <c r="BA261" i="1"/>
  <c r="AV261" i="1"/>
  <c r="AU261" i="1"/>
  <c r="AQ261" i="1"/>
  <c r="AR261" i="1" s="1"/>
  <c r="AC261" i="1"/>
  <c r="AD261" i="1" s="1"/>
  <c r="T261" i="1"/>
  <c r="CC261" i="1" s="1"/>
  <c r="O261" i="1"/>
  <c r="P261" i="1" s="1"/>
  <c r="AX261" i="1" s="1"/>
  <c r="M261" i="1"/>
  <c r="L261" i="1"/>
  <c r="I261" i="1"/>
  <c r="H261" i="1"/>
  <c r="BR260" i="1"/>
  <c r="BQ260" i="1"/>
  <c r="BA260" i="1"/>
  <c r="AV260" i="1"/>
  <c r="AU260" i="1"/>
  <c r="AQ260" i="1"/>
  <c r="AR260" i="1" s="1"/>
  <c r="AC260" i="1"/>
  <c r="AD260" i="1" s="1"/>
  <c r="T260" i="1"/>
  <c r="CC260" i="1" s="1"/>
  <c r="O260" i="1"/>
  <c r="M260" i="1"/>
  <c r="L260" i="1"/>
  <c r="I260" i="1"/>
  <c r="H260" i="1"/>
  <c r="BQ259" i="1"/>
  <c r="BR259" i="1" s="1"/>
  <c r="BA259" i="1"/>
  <c r="AV259" i="1"/>
  <c r="AU259" i="1"/>
  <c r="AQ259" i="1"/>
  <c r="AR259" i="1" s="1"/>
  <c r="AC259" i="1"/>
  <c r="AD259" i="1" s="1"/>
  <c r="T259" i="1"/>
  <c r="CC259" i="1" s="1"/>
  <c r="O259" i="1"/>
  <c r="M259" i="1"/>
  <c r="N259" i="1" s="1"/>
  <c r="CA259" i="1" s="1"/>
  <c r="L259" i="1"/>
  <c r="I259" i="1"/>
  <c r="H259" i="1"/>
  <c r="BR258" i="1"/>
  <c r="BQ258" i="1"/>
  <c r="BA258" i="1"/>
  <c r="AV258" i="1"/>
  <c r="AU258" i="1"/>
  <c r="AQ258" i="1"/>
  <c r="AR258" i="1" s="1"/>
  <c r="AC258" i="1"/>
  <c r="AD258" i="1" s="1"/>
  <c r="T258" i="1"/>
  <c r="CC258" i="1" s="1"/>
  <c r="O258" i="1"/>
  <c r="P258" i="1" s="1"/>
  <c r="AX258" i="1" s="1"/>
  <c r="M258" i="1"/>
  <c r="L258" i="1"/>
  <c r="I258" i="1"/>
  <c r="H258" i="1"/>
  <c r="BQ257" i="1"/>
  <c r="BR257" i="1" s="1"/>
  <c r="BA257" i="1"/>
  <c r="AV257" i="1"/>
  <c r="AU257" i="1"/>
  <c r="AQ257" i="1"/>
  <c r="AR257" i="1" s="1"/>
  <c r="AC257" i="1"/>
  <c r="AD257" i="1" s="1"/>
  <c r="T257" i="1"/>
  <c r="CC257" i="1" s="1"/>
  <c r="O257" i="1"/>
  <c r="N257" i="1"/>
  <c r="CA257" i="1" s="1"/>
  <c r="M257" i="1"/>
  <c r="L257" i="1"/>
  <c r="I257" i="1"/>
  <c r="H257" i="1"/>
  <c r="BQ256" i="1"/>
  <c r="BR256" i="1" s="1"/>
  <c r="BA256" i="1"/>
  <c r="AV256" i="1"/>
  <c r="AU256" i="1"/>
  <c r="AQ256" i="1"/>
  <c r="AR256" i="1" s="1"/>
  <c r="AJ256" i="1"/>
  <c r="AK256" i="1" s="1"/>
  <c r="AC256" i="1"/>
  <c r="AD256" i="1" s="1"/>
  <c r="T256" i="1"/>
  <c r="CC256" i="1" s="1"/>
  <c r="O256" i="1"/>
  <c r="P256" i="1" s="1"/>
  <c r="M256" i="1"/>
  <c r="L256" i="1"/>
  <c r="N256" i="1" s="1"/>
  <c r="CA256" i="1" s="1"/>
  <c r="I256" i="1"/>
  <c r="H256" i="1"/>
  <c r="BQ255" i="1"/>
  <c r="BR255" i="1" s="1"/>
  <c r="BB255" i="1"/>
  <c r="BA255" i="1"/>
  <c r="AV255" i="1"/>
  <c r="AU255" i="1"/>
  <c r="AW255" i="1" s="1"/>
  <c r="AQ255" i="1"/>
  <c r="AR255" i="1" s="1"/>
  <c r="AC255" i="1"/>
  <c r="AD255" i="1" s="1"/>
  <c r="T255" i="1"/>
  <c r="CC255" i="1" s="1"/>
  <c r="O255" i="1"/>
  <c r="M255" i="1"/>
  <c r="L255" i="1"/>
  <c r="N255" i="1" s="1"/>
  <c r="CA255" i="1" s="1"/>
  <c r="I255" i="1"/>
  <c r="H255" i="1"/>
  <c r="BQ254" i="1"/>
  <c r="BR254" i="1" s="1"/>
  <c r="BB254" i="1"/>
  <c r="BA254" i="1"/>
  <c r="AV254" i="1"/>
  <c r="AU254" i="1"/>
  <c r="AW254" i="1" s="1"/>
  <c r="AQ254" i="1"/>
  <c r="AR254" i="1" s="1"/>
  <c r="AC254" i="1"/>
  <c r="AD254" i="1" s="1"/>
  <c r="T254" i="1"/>
  <c r="CC254" i="1" s="1"/>
  <c r="O254" i="1"/>
  <c r="N254" i="1"/>
  <c r="CA254" i="1" s="1"/>
  <c r="M254" i="1"/>
  <c r="L254" i="1"/>
  <c r="I254" i="1"/>
  <c r="H254" i="1"/>
  <c r="BR253" i="1"/>
  <c r="BQ253" i="1"/>
  <c r="BA253" i="1"/>
  <c r="AV253" i="1"/>
  <c r="AU253" i="1"/>
  <c r="AQ253" i="1"/>
  <c r="AR253" i="1" s="1"/>
  <c r="AJ253" i="1"/>
  <c r="AK253" i="1" s="1"/>
  <c r="AC253" i="1"/>
  <c r="AD253" i="1" s="1"/>
  <c r="T253" i="1"/>
  <c r="CC253" i="1" s="1"/>
  <c r="O253" i="1"/>
  <c r="P253" i="1" s="1"/>
  <c r="M253" i="1"/>
  <c r="L253" i="1"/>
  <c r="N253" i="1" s="1"/>
  <c r="CA253" i="1" s="1"/>
  <c r="I253" i="1"/>
  <c r="H253" i="1"/>
  <c r="BQ252" i="1"/>
  <c r="BR252" i="1" s="1"/>
  <c r="BA252" i="1"/>
  <c r="AV252" i="1"/>
  <c r="AU252" i="1"/>
  <c r="AQ252" i="1"/>
  <c r="AR252" i="1" s="1"/>
  <c r="AJ252" i="1"/>
  <c r="AK252" i="1" s="1"/>
  <c r="AC252" i="1"/>
  <c r="AD252" i="1" s="1"/>
  <c r="T252" i="1"/>
  <c r="CC252" i="1" s="1"/>
  <c r="O252" i="1"/>
  <c r="P252" i="1" s="1"/>
  <c r="M252" i="1"/>
  <c r="L252" i="1"/>
  <c r="N252" i="1" s="1"/>
  <c r="CA252" i="1" s="1"/>
  <c r="I252" i="1"/>
  <c r="H252" i="1"/>
  <c r="BR251" i="1"/>
  <c r="BQ251" i="1"/>
  <c r="BA251" i="1"/>
  <c r="AV251" i="1"/>
  <c r="AU251" i="1"/>
  <c r="AW251" i="1" s="1"/>
  <c r="BB251" i="1" s="1"/>
  <c r="AQ251" i="1"/>
  <c r="AR251" i="1" s="1"/>
  <c r="AJ251" i="1"/>
  <c r="AK251" i="1" s="1"/>
  <c r="AC251" i="1"/>
  <c r="AD251" i="1" s="1"/>
  <c r="T251" i="1"/>
  <c r="CC251" i="1" s="1"/>
  <c r="O251" i="1"/>
  <c r="P251" i="1" s="1"/>
  <c r="M251" i="1"/>
  <c r="L251" i="1"/>
  <c r="N251" i="1" s="1"/>
  <c r="CA251" i="1" s="1"/>
  <c r="I251" i="1"/>
  <c r="H251" i="1"/>
  <c r="BR250" i="1"/>
  <c r="BQ250" i="1"/>
  <c r="BB250" i="1"/>
  <c r="BA250" i="1"/>
  <c r="AV250" i="1"/>
  <c r="AU250" i="1"/>
  <c r="AW250" i="1" s="1"/>
  <c r="AQ250" i="1"/>
  <c r="AR250" i="1" s="1"/>
  <c r="AC250" i="1"/>
  <c r="AD250" i="1" s="1"/>
  <c r="T250" i="1"/>
  <c r="CC250" i="1" s="1"/>
  <c r="O250" i="1"/>
  <c r="N250" i="1"/>
  <c r="CA250" i="1" s="1"/>
  <c r="M250" i="1"/>
  <c r="L250" i="1"/>
  <c r="I250" i="1"/>
  <c r="H250" i="1"/>
  <c r="BQ249" i="1"/>
  <c r="BR249" i="1" s="1"/>
  <c r="BA249" i="1"/>
  <c r="AV249" i="1"/>
  <c r="AU249" i="1"/>
  <c r="AQ249" i="1"/>
  <c r="AR249" i="1" s="1"/>
  <c r="AC249" i="1"/>
  <c r="AD249" i="1" s="1"/>
  <c r="T249" i="1"/>
  <c r="CC249" i="1" s="1"/>
  <c r="O249" i="1"/>
  <c r="P249" i="1" s="1"/>
  <c r="M249" i="1"/>
  <c r="N249" i="1" s="1"/>
  <c r="CA249" i="1" s="1"/>
  <c r="L249" i="1"/>
  <c r="I249" i="1"/>
  <c r="H249" i="1"/>
  <c r="BQ248" i="1"/>
  <c r="BR248" i="1" s="1"/>
  <c r="BA248" i="1"/>
  <c r="AV248" i="1"/>
  <c r="AU248" i="1"/>
  <c r="AQ248" i="1"/>
  <c r="AR248" i="1" s="1"/>
  <c r="AC248" i="1"/>
  <c r="AD248" i="1" s="1"/>
  <c r="T248" i="1"/>
  <c r="CC248" i="1" s="1"/>
  <c r="O248" i="1"/>
  <c r="M248" i="1"/>
  <c r="L248" i="1"/>
  <c r="N248" i="1" s="1"/>
  <c r="CA248" i="1" s="1"/>
  <c r="I248" i="1"/>
  <c r="H248" i="1"/>
  <c r="BQ247" i="1"/>
  <c r="BR247" i="1" s="1"/>
  <c r="BA247" i="1"/>
  <c r="AV247" i="1"/>
  <c r="AU247" i="1"/>
  <c r="AW247" i="1" s="1"/>
  <c r="BB247" i="1" s="1"/>
  <c r="AQ247" i="1"/>
  <c r="AR247" i="1" s="1"/>
  <c r="AC247" i="1"/>
  <c r="AD247" i="1" s="1"/>
  <c r="T247" i="1"/>
  <c r="CC247" i="1" s="1"/>
  <c r="O247" i="1"/>
  <c r="M247" i="1"/>
  <c r="L247" i="1"/>
  <c r="N247" i="1" s="1"/>
  <c r="CA247" i="1" s="1"/>
  <c r="I247" i="1"/>
  <c r="H247" i="1"/>
  <c r="BR246" i="1"/>
  <c r="BQ246" i="1"/>
  <c r="BB246" i="1"/>
  <c r="BA246" i="1"/>
  <c r="AV246" i="1"/>
  <c r="AU246" i="1"/>
  <c r="AW246" i="1" s="1"/>
  <c r="AQ246" i="1"/>
  <c r="AR246" i="1" s="1"/>
  <c r="AC246" i="1"/>
  <c r="AD246" i="1" s="1"/>
  <c r="T246" i="1"/>
  <c r="CC246" i="1" s="1"/>
  <c r="O246" i="1"/>
  <c r="N246" i="1"/>
  <c r="CA246" i="1" s="1"/>
  <c r="M246" i="1"/>
  <c r="L246" i="1"/>
  <c r="I246" i="1"/>
  <c r="H246" i="1"/>
  <c r="BQ245" i="1"/>
  <c r="BR245" i="1" s="1"/>
  <c r="BA245" i="1"/>
  <c r="AV245" i="1"/>
  <c r="AU245" i="1"/>
  <c r="AW245" i="1" s="1"/>
  <c r="AQ245" i="1"/>
  <c r="AR245" i="1" s="1"/>
  <c r="AC245" i="1"/>
  <c r="AD245" i="1" s="1"/>
  <c r="T245" i="1"/>
  <c r="CC245" i="1" s="1"/>
  <c r="O245" i="1"/>
  <c r="N245" i="1"/>
  <c r="CA245" i="1" s="1"/>
  <c r="M245" i="1"/>
  <c r="L245" i="1"/>
  <c r="I245" i="1"/>
  <c r="H245" i="1"/>
  <c r="BQ244" i="1"/>
  <c r="BR244" i="1" s="1"/>
  <c r="BA244" i="1"/>
  <c r="AV244" i="1"/>
  <c r="AU244" i="1"/>
  <c r="AQ244" i="1"/>
  <c r="AR244" i="1" s="1"/>
  <c r="AJ244" i="1"/>
  <c r="AK244" i="1" s="1"/>
  <c r="AC244" i="1"/>
  <c r="AD244" i="1" s="1"/>
  <c r="T244" i="1"/>
  <c r="CC244" i="1" s="1"/>
  <c r="O244" i="1"/>
  <c r="P244" i="1" s="1"/>
  <c r="M244" i="1"/>
  <c r="L244" i="1"/>
  <c r="I244" i="1"/>
  <c r="H244" i="1"/>
  <c r="BR243" i="1"/>
  <c r="BQ243" i="1"/>
  <c r="BA243" i="1"/>
  <c r="AV243" i="1"/>
  <c r="AU243" i="1"/>
  <c r="AW243" i="1" s="1"/>
  <c r="BB243" i="1" s="1"/>
  <c r="AQ243" i="1"/>
  <c r="AR243" i="1" s="1"/>
  <c r="AJ243" i="1"/>
  <c r="AK243" i="1" s="1"/>
  <c r="AC243" i="1"/>
  <c r="AD243" i="1" s="1"/>
  <c r="T243" i="1"/>
  <c r="CC243" i="1" s="1"/>
  <c r="O243" i="1"/>
  <c r="P243" i="1" s="1"/>
  <c r="M243" i="1"/>
  <c r="L243" i="1"/>
  <c r="N243" i="1" s="1"/>
  <c r="CA243" i="1" s="1"/>
  <c r="I243" i="1"/>
  <c r="H243" i="1"/>
  <c r="BR242" i="1"/>
  <c r="BQ242" i="1"/>
  <c r="BA242" i="1"/>
  <c r="AV242" i="1"/>
  <c r="AU242" i="1"/>
  <c r="AW242" i="1" s="1"/>
  <c r="BB242" i="1" s="1"/>
  <c r="AQ242" i="1"/>
  <c r="AR242" i="1" s="1"/>
  <c r="AC242" i="1"/>
  <c r="AD242" i="1" s="1"/>
  <c r="T242" i="1"/>
  <c r="CC242" i="1" s="1"/>
  <c r="O242" i="1"/>
  <c r="M242" i="1"/>
  <c r="L242" i="1"/>
  <c r="N242" i="1" s="1"/>
  <c r="CA242" i="1" s="1"/>
  <c r="I242" i="1"/>
  <c r="H242" i="1"/>
  <c r="BQ241" i="1"/>
  <c r="BR241" i="1" s="1"/>
  <c r="BA241" i="1"/>
  <c r="AV241" i="1"/>
  <c r="AU241" i="1"/>
  <c r="AW241" i="1" s="1"/>
  <c r="AQ241" i="1"/>
  <c r="AR241" i="1" s="1"/>
  <c r="AC241" i="1"/>
  <c r="AD241" i="1" s="1"/>
  <c r="T241" i="1"/>
  <c r="CC241" i="1" s="1"/>
  <c r="O241" i="1"/>
  <c r="P241" i="1" s="1"/>
  <c r="N241" i="1"/>
  <c r="CA241" i="1" s="1"/>
  <c r="M241" i="1"/>
  <c r="L241" i="1"/>
  <c r="I241" i="1"/>
  <c r="H241" i="1"/>
  <c r="BR240" i="1"/>
  <c r="BQ240" i="1"/>
  <c r="BA240" i="1"/>
  <c r="AV240" i="1"/>
  <c r="AU240" i="1"/>
  <c r="AQ240" i="1"/>
  <c r="AR240" i="1" s="1"/>
  <c r="AJ240" i="1"/>
  <c r="AK240" i="1" s="1"/>
  <c r="AC240" i="1"/>
  <c r="AD240" i="1" s="1"/>
  <c r="T240" i="1"/>
  <c r="CC240" i="1" s="1"/>
  <c r="O240" i="1"/>
  <c r="P240" i="1" s="1"/>
  <c r="M240" i="1"/>
  <c r="N240" i="1" s="1"/>
  <c r="CA240" i="1" s="1"/>
  <c r="L240" i="1"/>
  <c r="I240" i="1"/>
  <c r="H240" i="1"/>
  <c r="BR239" i="1"/>
  <c r="BQ239" i="1"/>
  <c r="BA239" i="1"/>
  <c r="AV239" i="1"/>
  <c r="AU239" i="1"/>
  <c r="AQ239" i="1"/>
  <c r="AR239" i="1" s="1"/>
  <c r="AC239" i="1"/>
  <c r="AD239" i="1" s="1"/>
  <c r="T239" i="1"/>
  <c r="CC239" i="1" s="1"/>
  <c r="O239" i="1"/>
  <c r="P239" i="1" s="1"/>
  <c r="M239" i="1"/>
  <c r="N239" i="1" s="1"/>
  <c r="CA239" i="1" s="1"/>
  <c r="L239" i="1"/>
  <c r="I239" i="1"/>
  <c r="H239" i="1"/>
  <c r="BQ238" i="1"/>
  <c r="BR238" i="1" s="1"/>
  <c r="BA238" i="1"/>
  <c r="AV238" i="1"/>
  <c r="AU238" i="1"/>
  <c r="AQ238" i="1"/>
  <c r="AR238" i="1" s="1"/>
  <c r="AC238" i="1"/>
  <c r="AD238" i="1" s="1"/>
  <c r="T238" i="1"/>
  <c r="CC238" i="1" s="1"/>
  <c r="O238" i="1"/>
  <c r="M238" i="1"/>
  <c r="L238" i="1"/>
  <c r="N238" i="1" s="1"/>
  <c r="CA238" i="1" s="1"/>
  <c r="I238" i="1"/>
  <c r="H238" i="1"/>
  <c r="BR237" i="1"/>
  <c r="BQ237" i="1"/>
  <c r="BA237" i="1"/>
  <c r="AV237" i="1"/>
  <c r="AU237" i="1"/>
  <c r="AQ237" i="1"/>
  <c r="AR237" i="1" s="1"/>
  <c r="AC237" i="1"/>
  <c r="AD237" i="1" s="1"/>
  <c r="T237" i="1"/>
  <c r="CC237" i="1" s="1"/>
  <c r="O237" i="1"/>
  <c r="P237" i="1" s="1"/>
  <c r="M237" i="1"/>
  <c r="L237" i="1"/>
  <c r="N237" i="1" s="1"/>
  <c r="CA237" i="1" s="1"/>
  <c r="I237" i="1"/>
  <c r="H237" i="1"/>
  <c r="BQ236" i="1"/>
  <c r="BR236" i="1" s="1"/>
  <c r="BA236" i="1"/>
  <c r="AV236" i="1"/>
  <c r="AU236" i="1"/>
  <c r="AQ236" i="1"/>
  <c r="AR236" i="1" s="1"/>
  <c r="AJ236" i="1"/>
  <c r="AK236" i="1" s="1"/>
  <c r="AC236" i="1"/>
  <c r="AD236" i="1" s="1"/>
  <c r="T236" i="1"/>
  <c r="CC236" i="1" s="1"/>
  <c r="O236" i="1"/>
  <c r="P236" i="1" s="1"/>
  <c r="N236" i="1"/>
  <c r="CA236" i="1" s="1"/>
  <c r="M236" i="1"/>
  <c r="L236" i="1"/>
  <c r="I236" i="1"/>
  <c r="H236" i="1"/>
  <c r="BR235" i="1"/>
  <c r="BQ235" i="1"/>
  <c r="BA235" i="1"/>
  <c r="AV235" i="1"/>
  <c r="AU235" i="1"/>
  <c r="AQ235" i="1"/>
  <c r="AR235" i="1" s="1"/>
  <c r="AJ235" i="1"/>
  <c r="AK235" i="1" s="1"/>
  <c r="AC235" i="1"/>
  <c r="AD235" i="1" s="1"/>
  <c r="T235" i="1"/>
  <c r="CC235" i="1" s="1"/>
  <c r="O235" i="1"/>
  <c r="P235" i="1" s="1"/>
  <c r="M235" i="1"/>
  <c r="L235" i="1"/>
  <c r="I235" i="1"/>
  <c r="H235" i="1"/>
  <c r="BR234" i="1"/>
  <c r="BQ234" i="1"/>
  <c r="BA234" i="1"/>
  <c r="AV234" i="1"/>
  <c r="AU234" i="1"/>
  <c r="AW234" i="1" s="1"/>
  <c r="BB234" i="1" s="1"/>
  <c r="AQ234" i="1"/>
  <c r="AR234" i="1" s="1"/>
  <c r="AC234" i="1"/>
  <c r="AD234" i="1" s="1"/>
  <c r="T234" i="1"/>
  <c r="CC234" i="1" s="1"/>
  <c r="O234" i="1"/>
  <c r="M234" i="1"/>
  <c r="L234" i="1"/>
  <c r="I234" i="1"/>
  <c r="H234" i="1"/>
  <c r="BQ233" i="1"/>
  <c r="BR233" i="1" s="1"/>
  <c r="BA233" i="1"/>
  <c r="AV233" i="1"/>
  <c r="AU233" i="1"/>
  <c r="AW233" i="1" s="1"/>
  <c r="AQ233" i="1"/>
  <c r="AR233" i="1" s="1"/>
  <c r="AC233" i="1"/>
  <c r="AD233" i="1" s="1"/>
  <c r="T233" i="1"/>
  <c r="CC233" i="1" s="1"/>
  <c r="O233" i="1"/>
  <c r="P233" i="1" s="1"/>
  <c r="N233" i="1"/>
  <c r="CA233" i="1" s="1"/>
  <c r="M233" i="1"/>
  <c r="L233" i="1"/>
  <c r="I233" i="1"/>
  <c r="H233" i="1"/>
  <c r="BQ232" i="1"/>
  <c r="BR232" i="1" s="1"/>
  <c r="BA232" i="1"/>
  <c r="AV232" i="1"/>
  <c r="AU232" i="1"/>
  <c r="AQ232" i="1"/>
  <c r="AR232" i="1" s="1"/>
  <c r="AC232" i="1"/>
  <c r="AD232" i="1" s="1"/>
  <c r="T232" i="1"/>
  <c r="CC232" i="1" s="1"/>
  <c r="O232" i="1"/>
  <c r="P232" i="1" s="1"/>
  <c r="M232" i="1"/>
  <c r="N232" i="1" s="1"/>
  <c r="CA232" i="1" s="1"/>
  <c r="L232" i="1"/>
  <c r="I232" i="1"/>
  <c r="H232" i="1"/>
  <c r="BQ231" i="1"/>
  <c r="BR231" i="1" s="1"/>
  <c r="BA231" i="1"/>
  <c r="AV231" i="1"/>
  <c r="AU231" i="1"/>
  <c r="AQ231" i="1"/>
  <c r="AR231" i="1" s="1"/>
  <c r="AJ231" i="1"/>
  <c r="AK231" i="1" s="1"/>
  <c r="AC231" i="1"/>
  <c r="AD231" i="1" s="1"/>
  <c r="T231" i="1"/>
  <c r="CC231" i="1" s="1"/>
  <c r="O231" i="1"/>
  <c r="P231" i="1" s="1"/>
  <c r="M231" i="1"/>
  <c r="N231" i="1" s="1"/>
  <c r="CA231" i="1" s="1"/>
  <c r="L231" i="1"/>
  <c r="I231" i="1"/>
  <c r="H231" i="1"/>
  <c r="BQ230" i="1"/>
  <c r="BR230" i="1" s="1"/>
  <c r="BA230" i="1"/>
  <c r="AV230" i="1"/>
  <c r="AW230" i="1" s="1"/>
  <c r="BB230" i="1" s="1"/>
  <c r="AU230" i="1"/>
  <c r="AQ230" i="1"/>
  <c r="AR230" i="1" s="1"/>
  <c r="AD230" i="1"/>
  <c r="AC230" i="1"/>
  <c r="T230" i="1"/>
  <c r="CC230" i="1" s="1"/>
  <c r="O230" i="1"/>
  <c r="M230" i="1"/>
  <c r="L230" i="1"/>
  <c r="N230" i="1" s="1"/>
  <c r="CA230" i="1" s="1"/>
  <c r="I230" i="1"/>
  <c r="H230" i="1"/>
  <c r="CC229" i="1"/>
  <c r="BQ229" i="1"/>
  <c r="BR229" i="1" s="1"/>
  <c r="BA229" i="1"/>
  <c r="AW229" i="1"/>
  <c r="BB229" i="1" s="1"/>
  <c r="AV229" i="1"/>
  <c r="AU229" i="1"/>
  <c r="AR229" i="1"/>
  <c r="AQ229" i="1"/>
  <c r="AC229" i="1"/>
  <c r="AD229" i="1" s="1"/>
  <c r="T229" i="1"/>
  <c r="O229" i="1"/>
  <c r="M229" i="1"/>
  <c r="L229" i="1"/>
  <c r="N229" i="1" s="1"/>
  <c r="CA229" i="1" s="1"/>
  <c r="I229" i="1"/>
  <c r="H229" i="1"/>
  <c r="BQ228" i="1"/>
  <c r="BR228" i="1" s="1"/>
  <c r="BA228" i="1"/>
  <c r="AV228" i="1"/>
  <c r="AW228" i="1" s="1"/>
  <c r="AU228" i="1"/>
  <c r="AQ228" i="1"/>
  <c r="AR228" i="1" s="1"/>
  <c r="AC228" i="1"/>
  <c r="AD228" i="1" s="1"/>
  <c r="T228" i="1"/>
  <c r="CC228" i="1" s="1"/>
  <c r="O228" i="1"/>
  <c r="M228" i="1"/>
  <c r="L228" i="1"/>
  <c r="I228" i="1"/>
  <c r="H228" i="1"/>
  <c r="BQ227" i="1"/>
  <c r="BR227" i="1" s="1"/>
  <c r="BA227" i="1"/>
  <c r="AW227" i="1"/>
  <c r="BB227" i="1" s="1"/>
  <c r="AV227" i="1"/>
  <c r="AU227" i="1"/>
  <c r="AQ227" i="1"/>
  <c r="AR227" i="1" s="1"/>
  <c r="AC227" i="1"/>
  <c r="AD227" i="1" s="1"/>
  <c r="T227" i="1"/>
  <c r="CC227" i="1" s="1"/>
  <c r="O227" i="1"/>
  <c r="M227" i="1"/>
  <c r="N227" i="1" s="1"/>
  <c r="CA227" i="1" s="1"/>
  <c r="L227" i="1"/>
  <c r="I227" i="1"/>
  <c r="H227" i="1"/>
  <c r="BQ226" i="1"/>
  <c r="BR226" i="1" s="1"/>
  <c r="BA226" i="1"/>
  <c r="AV226" i="1"/>
  <c r="AU226" i="1"/>
  <c r="AW226" i="1" s="1"/>
  <c r="BB226" i="1" s="1"/>
  <c r="AQ226" i="1"/>
  <c r="AR226" i="1" s="1"/>
  <c r="AC226" i="1"/>
  <c r="AD226" i="1" s="1"/>
  <c r="T226" i="1"/>
  <c r="CC226" i="1" s="1"/>
  <c r="O226" i="1"/>
  <c r="M226" i="1"/>
  <c r="N226" i="1" s="1"/>
  <c r="CA226" i="1" s="1"/>
  <c r="L226" i="1"/>
  <c r="I226" i="1"/>
  <c r="H226" i="1"/>
  <c r="BQ225" i="1"/>
  <c r="BR225" i="1" s="1"/>
  <c r="BA225" i="1"/>
  <c r="AV225" i="1"/>
  <c r="AU225" i="1"/>
  <c r="AW225" i="1" s="1"/>
  <c r="BB225" i="1" s="1"/>
  <c r="AQ225" i="1"/>
  <c r="AR225" i="1" s="1"/>
  <c r="AC225" i="1"/>
  <c r="AD225" i="1" s="1"/>
  <c r="T225" i="1"/>
  <c r="CC225" i="1" s="1"/>
  <c r="O225" i="1"/>
  <c r="N225" i="1"/>
  <c r="CA225" i="1" s="1"/>
  <c r="M225" i="1"/>
  <c r="L225" i="1"/>
  <c r="I225" i="1"/>
  <c r="H225" i="1"/>
  <c r="BQ224" i="1"/>
  <c r="BR224" i="1" s="1"/>
  <c r="BA224" i="1"/>
  <c r="AV224" i="1"/>
  <c r="AU224" i="1"/>
  <c r="AW224" i="1" s="1"/>
  <c r="BB224" i="1" s="1"/>
  <c r="AQ224" i="1"/>
  <c r="AR224" i="1" s="1"/>
  <c r="AC224" i="1"/>
  <c r="AD224" i="1" s="1"/>
  <c r="T224" i="1"/>
  <c r="CC224" i="1" s="1"/>
  <c r="O224" i="1"/>
  <c r="M224" i="1"/>
  <c r="N224" i="1" s="1"/>
  <c r="CA224" i="1" s="1"/>
  <c r="L224" i="1"/>
  <c r="I224" i="1"/>
  <c r="H224" i="1"/>
  <c r="BQ223" i="1"/>
  <c r="BR223" i="1" s="1"/>
  <c r="BA223" i="1"/>
  <c r="AV223" i="1"/>
  <c r="AU223" i="1"/>
  <c r="AW223" i="1" s="1"/>
  <c r="BB223" i="1" s="1"/>
  <c r="AQ223" i="1"/>
  <c r="AR223" i="1" s="1"/>
  <c r="AC223" i="1"/>
  <c r="AD223" i="1" s="1"/>
  <c r="T223" i="1"/>
  <c r="CC223" i="1" s="1"/>
  <c r="O223" i="1"/>
  <c r="N223" i="1"/>
  <c r="CA223" i="1" s="1"/>
  <c r="M223" i="1"/>
  <c r="L223" i="1"/>
  <c r="I223" i="1"/>
  <c r="H223" i="1"/>
  <c r="BQ222" i="1"/>
  <c r="BR222" i="1" s="1"/>
  <c r="BB222" i="1"/>
  <c r="BA222" i="1"/>
  <c r="AW222" i="1"/>
  <c r="AV222" i="1"/>
  <c r="AU222" i="1"/>
  <c r="AQ222" i="1"/>
  <c r="AR222" i="1" s="1"/>
  <c r="AC222" i="1"/>
  <c r="AD222" i="1" s="1"/>
  <c r="T222" i="1"/>
  <c r="CC222" i="1" s="1"/>
  <c r="O222" i="1"/>
  <c r="M222" i="1"/>
  <c r="N222" i="1" s="1"/>
  <c r="CA222" i="1" s="1"/>
  <c r="L222" i="1"/>
  <c r="I222" i="1"/>
  <c r="H222" i="1"/>
  <c r="BQ221" i="1"/>
  <c r="BR221" i="1" s="1"/>
  <c r="BB221" i="1"/>
  <c r="BA221" i="1"/>
  <c r="AW221" i="1"/>
  <c r="AV221" i="1"/>
  <c r="AU221" i="1"/>
  <c r="AQ221" i="1"/>
  <c r="AR221" i="1" s="1"/>
  <c r="AC221" i="1"/>
  <c r="AD221" i="1" s="1"/>
  <c r="T221" i="1"/>
  <c r="CC221" i="1" s="1"/>
  <c r="O221" i="1"/>
  <c r="N221" i="1"/>
  <c r="CA221" i="1" s="1"/>
  <c r="M221" i="1"/>
  <c r="L221" i="1"/>
  <c r="I221" i="1"/>
  <c r="H221" i="1"/>
  <c r="BQ220" i="1"/>
  <c r="BR220" i="1" s="1"/>
  <c r="BA220" i="1"/>
  <c r="AW220" i="1"/>
  <c r="BB220" i="1" s="1"/>
  <c r="AV220" i="1"/>
  <c r="AU220" i="1"/>
  <c r="AQ220" i="1"/>
  <c r="AR220" i="1" s="1"/>
  <c r="AC220" i="1"/>
  <c r="AD220" i="1" s="1"/>
  <c r="T220" i="1"/>
  <c r="CC220" i="1" s="1"/>
  <c r="O220" i="1"/>
  <c r="N220" i="1"/>
  <c r="CA220" i="1" s="1"/>
  <c r="M220" i="1"/>
  <c r="L220" i="1"/>
  <c r="I220" i="1"/>
  <c r="H220" i="1"/>
  <c r="BQ219" i="1"/>
  <c r="BR219" i="1" s="1"/>
  <c r="BA219" i="1"/>
  <c r="AW219" i="1"/>
  <c r="BB219" i="1" s="1"/>
  <c r="AV219" i="1"/>
  <c r="AU219" i="1"/>
  <c r="AQ219" i="1"/>
  <c r="AR219" i="1" s="1"/>
  <c r="AC219" i="1"/>
  <c r="AD219" i="1" s="1"/>
  <c r="T219" i="1"/>
  <c r="CC219" i="1" s="1"/>
  <c r="O219" i="1"/>
  <c r="M219" i="1"/>
  <c r="N219" i="1" s="1"/>
  <c r="CA219" i="1" s="1"/>
  <c r="L219" i="1"/>
  <c r="I219" i="1"/>
  <c r="H219" i="1"/>
  <c r="BQ218" i="1"/>
  <c r="BR218" i="1" s="1"/>
  <c r="BA218" i="1"/>
  <c r="AV218" i="1"/>
  <c r="AU218" i="1"/>
  <c r="AW218" i="1" s="1"/>
  <c r="BB218" i="1" s="1"/>
  <c r="AQ218" i="1"/>
  <c r="AR218" i="1" s="1"/>
  <c r="AC218" i="1"/>
  <c r="AD218" i="1" s="1"/>
  <c r="T218" i="1"/>
  <c r="CC218" i="1" s="1"/>
  <c r="O218" i="1"/>
  <c r="M218" i="1"/>
  <c r="N218" i="1" s="1"/>
  <c r="CA218" i="1" s="1"/>
  <c r="L218" i="1"/>
  <c r="I218" i="1"/>
  <c r="H218" i="1"/>
  <c r="BQ217" i="1"/>
  <c r="BR217" i="1" s="1"/>
  <c r="BA217" i="1"/>
  <c r="AV217" i="1"/>
  <c r="AU217" i="1"/>
  <c r="AW217" i="1" s="1"/>
  <c r="BB217" i="1" s="1"/>
  <c r="AQ217" i="1"/>
  <c r="AR217" i="1" s="1"/>
  <c r="AC217" i="1"/>
  <c r="AD217" i="1" s="1"/>
  <c r="T217" i="1"/>
  <c r="CC217" i="1" s="1"/>
  <c r="O217" i="1"/>
  <c r="N217" i="1"/>
  <c r="CA217" i="1" s="1"/>
  <c r="M217" i="1"/>
  <c r="L217" i="1"/>
  <c r="I217" i="1"/>
  <c r="H217" i="1"/>
  <c r="BQ216" i="1"/>
  <c r="BR216" i="1" s="1"/>
  <c r="BA216" i="1"/>
  <c r="AV216" i="1"/>
  <c r="AU216" i="1"/>
  <c r="AW216" i="1" s="1"/>
  <c r="BB216" i="1" s="1"/>
  <c r="AQ216" i="1"/>
  <c r="AR216" i="1" s="1"/>
  <c r="AC216" i="1"/>
  <c r="AD216" i="1" s="1"/>
  <c r="T216" i="1"/>
  <c r="CC216" i="1" s="1"/>
  <c r="O216" i="1"/>
  <c r="M216" i="1"/>
  <c r="N216" i="1" s="1"/>
  <c r="CA216" i="1" s="1"/>
  <c r="L216" i="1"/>
  <c r="I216" i="1"/>
  <c r="H216" i="1"/>
  <c r="BQ215" i="1"/>
  <c r="BR215" i="1" s="1"/>
  <c r="BA215" i="1"/>
  <c r="AV215" i="1"/>
  <c r="AU215" i="1"/>
  <c r="AW215" i="1" s="1"/>
  <c r="BB215" i="1" s="1"/>
  <c r="AQ215" i="1"/>
  <c r="AR215" i="1" s="1"/>
  <c r="AC215" i="1"/>
  <c r="AD215" i="1" s="1"/>
  <c r="T215" i="1"/>
  <c r="CC215" i="1" s="1"/>
  <c r="O215" i="1"/>
  <c r="N215" i="1"/>
  <c r="CA215" i="1" s="1"/>
  <c r="M215" i="1"/>
  <c r="L215" i="1"/>
  <c r="I215" i="1"/>
  <c r="H215" i="1"/>
  <c r="BQ214" i="1"/>
  <c r="BR214" i="1" s="1"/>
  <c r="BB214" i="1"/>
  <c r="BA214" i="1"/>
  <c r="AW214" i="1"/>
  <c r="AV214" i="1"/>
  <c r="AU214" i="1"/>
  <c r="AQ214" i="1"/>
  <c r="AR214" i="1" s="1"/>
  <c r="AC214" i="1"/>
  <c r="AD214" i="1" s="1"/>
  <c r="T214" i="1"/>
  <c r="CC214" i="1" s="1"/>
  <c r="O214" i="1"/>
  <c r="M214" i="1"/>
  <c r="N214" i="1" s="1"/>
  <c r="CA214" i="1" s="1"/>
  <c r="L214" i="1"/>
  <c r="I214" i="1"/>
  <c r="H214" i="1"/>
  <c r="BQ213" i="1"/>
  <c r="BR213" i="1" s="1"/>
  <c r="BB213" i="1"/>
  <c r="BA213" i="1"/>
  <c r="AV213" i="1"/>
  <c r="AW213" i="1" s="1"/>
  <c r="AU213" i="1"/>
  <c r="AQ213" i="1"/>
  <c r="AR213" i="1" s="1"/>
  <c r="AC213" i="1"/>
  <c r="AD213" i="1" s="1"/>
  <c r="T213" i="1"/>
  <c r="CC213" i="1" s="1"/>
  <c r="O213" i="1"/>
  <c r="N213" i="1"/>
  <c r="CA213" i="1" s="1"/>
  <c r="M213" i="1"/>
  <c r="L213" i="1"/>
  <c r="I213" i="1"/>
  <c r="H213" i="1"/>
  <c r="BQ212" i="1"/>
  <c r="BR212" i="1" s="1"/>
  <c r="BA212" i="1"/>
  <c r="AW212" i="1"/>
  <c r="AV212" i="1"/>
  <c r="AU212" i="1"/>
  <c r="AQ212" i="1"/>
  <c r="AR212" i="1" s="1"/>
  <c r="AC212" i="1"/>
  <c r="AD212" i="1" s="1"/>
  <c r="T212" i="1"/>
  <c r="CC212" i="1" s="1"/>
  <c r="O212" i="1"/>
  <c r="M212" i="1"/>
  <c r="N212" i="1" s="1"/>
  <c r="CA212" i="1" s="1"/>
  <c r="L212" i="1"/>
  <c r="I212" i="1"/>
  <c r="H212" i="1"/>
  <c r="BR211" i="1"/>
  <c r="BQ211" i="1"/>
  <c r="BA211" i="1"/>
  <c r="AV211" i="1"/>
  <c r="AW211" i="1" s="1"/>
  <c r="BU211" i="1" s="1"/>
  <c r="AU211" i="1"/>
  <c r="AQ211" i="1"/>
  <c r="AR211" i="1" s="1"/>
  <c r="AC211" i="1"/>
  <c r="AD211" i="1" s="1"/>
  <c r="T211" i="1"/>
  <c r="CC211" i="1" s="1"/>
  <c r="O211" i="1"/>
  <c r="M211" i="1"/>
  <c r="L211" i="1"/>
  <c r="N211" i="1" s="1"/>
  <c r="CA211" i="1" s="1"/>
  <c r="I211" i="1"/>
  <c r="H211" i="1"/>
  <c r="BQ210" i="1"/>
  <c r="BR210" i="1" s="1"/>
  <c r="BA210" i="1"/>
  <c r="AV210" i="1"/>
  <c r="AU210" i="1"/>
  <c r="AW210" i="1" s="1"/>
  <c r="AQ210" i="1"/>
  <c r="AR210" i="1" s="1"/>
  <c r="AC210" i="1"/>
  <c r="AD210" i="1" s="1"/>
  <c r="T210" i="1"/>
  <c r="CC210" i="1" s="1"/>
  <c r="O210" i="1"/>
  <c r="N210" i="1"/>
  <c r="CA210" i="1" s="1"/>
  <c r="M210" i="1"/>
  <c r="L210" i="1"/>
  <c r="I210" i="1"/>
  <c r="H210" i="1"/>
  <c r="BQ209" i="1"/>
  <c r="BR209" i="1" s="1"/>
  <c r="BA209" i="1"/>
  <c r="AV209" i="1"/>
  <c r="AU209" i="1"/>
  <c r="AQ209" i="1"/>
  <c r="AR209" i="1" s="1"/>
  <c r="AC209" i="1"/>
  <c r="AD209" i="1" s="1"/>
  <c r="T209" i="1"/>
  <c r="CC209" i="1" s="1"/>
  <c r="O209" i="1"/>
  <c r="M209" i="1"/>
  <c r="N209" i="1" s="1"/>
  <c r="CA209" i="1" s="1"/>
  <c r="L209" i="1"/>
  <c r="I209" i="1"/>
  <c r="H209" i="1"/>
  <c r="BQ208" i="1"/>
  <c r="BR208" i="1" s="1"/>
  <c r="BB208" i="1"/>
  <c r="BA208" i="1"/>
  <c r="AW208" i="1"/>
  <c r="BU208" i="1" s="1"/>
  <c r="AV208" i="1"/>
  <c r="AU208" i="1"/>
  <c r="AQ208" i="1"/>
  <c r="AR208" i="1" s="1"/>
  <c r="AC208" i="1"/>
  <c r="AD208" i="1" s="1"/>
  <c r="T208" i="1"/>
  <c r="CC208" i="1" s="1"/>
  <c r="O208" i="1"/>
  <c r="M208" i="1"/>
  <c r="N208" i="1" s="1"/>
  <c r="CA208" i="1" s="1"/>
  <c r="L208" i="1"/>
  <c r="I208" i="1"/>
  <c r="H208" i="1"/>
  <c r="BQ207" i="1"/>
  <c r="BR207" i="1" s="1"/>
  <c r="BA207" i="1"/>
  <c r="AV207" i="1"/>
  <c r="AW207" i="1" s="1"/>
  <c r="BU207" i="1" s="1"/>
  <c r="AU207" i="1"/>
  <c r="AQ207" i="1"/>
  <c r="AR207" i="1" s="1"/>
  <c r="AC207" i="1"/>
  <c r="AD207" i="1" s="1"/>
  <c r="T207" i="1"/>
  <c r="CC207" i="1" s="1"/>
  <c r="O207" i="1"/>
  <c r="M207" i="1"/>
  <c r="L207" i="1"/>
  <c r="N207" i="1" s="1"/>
  <c r="CA207" i="1" s="1"/>
  <c r="I207" i="1"/>
  <c r="H207" i="1"/>
  <c r="BQ206" i="1"/>
  <c r="BR206" i="1" s="1"/>
  <c r="BA206" i="1"/>
  <c r="AV206" i="1"/>
  <c r="AU206" i="1"/>
  <c r="AW206" i="1" s="1"/>
  <c r="BU206" i="1" s="1"/>
  <c r="AQ206" i="1"/>
  <c r="AR206" i="1" s="1"/>
  <c r="AC206" i="1"/>
  <c r="AD206" i="1" s="1"/>
  <c r="T206" i="1"/>
  <c r="CC206" i="1" s="1"/>
  <c r="O206" i="1"/>
  <c r="M206" i="1"/>
  <c r="L206" i="1"/>
  <c r="N206" i="1" s="1"/>
  <c r="CA206" i="1" s="1"/>
  <c r="I206" i="1"/>
  <c r="H206" i="1"/>
  <c r="BQ205" i="1"/>
  <c r="BR205" i="1" s="1"/>
  <c r="BA205" i="1"/>
  <c r="AV205" i="1"/>
  <c r="AU205" i="1"/>
  <c r="AQ205" i="1"/>
  <c r="AR205" i="1" s="1"/>
  <c r="AC205" i="1"/>
  <c r="AD205" i="1" s="1"/>
  <c r="T205" i="1"/>
  <c r="CC205" i="1" s="1"/>
  <c r="O205" i="1"/>
  <c r="M205" i="1"/>
  <c r="L205" i="1"/>
  <c r="N205" i="1" s="1"/>
  <c r="CA205" i="1" s="1"/>
  <c r="I205" i="1"/>
  <c r="H205" i="1"/>
  <c r="BR204" i="1"/>
  <c r="BQ204" i="1"/>
  <c r="BA204" i="1"/>
  <c r="AV204" i="1"/>
  <c r="AU204" i="1"/>
  <c r="AW204" i="1" s="1"/>
  <c r="BU204" i="1" s="1"/>
  <c r="AQ204" i="1"/>
  <c r="AR204" i="1" s="1"/>
  <c r="AC204" i="1"/>
  <c r="AD204" i="1" s="1"/>
  <c r="T204" i="1"/>
  <c r="CC204" i="1" s="1"/>
  <c r="O204" i="1"/>
  <c r="M204" i="1"/>
  <c r="L204" i="1"/>
  <c r="I204" i="1"/>
  <c r="H204" i="1"/>
  <c r="BQ203" i="1"/>
  <c r="BR203" i="1" s="1"/>
  <c r="BA203" i="1"/>
  <c r="AV203" i="1"/>
  <c r="AU203" i="1"/>
  <c r="AQ203" i="1"/>
  <c r="AR203" i="1" s="1"/>
  <c r="AC203" i="1"/>
  <c r="AD203" i="1" s="1"/>
  <c r="T203" i="1"/>
  <c r="CC203" i="1" s="1"/>
  <c r="O203" i="1"/>
  <c r="N203" i="1"/>
  <c r="CA203" i="1" s="1"/>
  <c r="M203" i="1"/>
  <c r="L203" i="1"/>
  <c r="I203" i="1"/>
  <c r="H203" i="1"/>
  <c r="BQ202" i="1"/>
  <c r="BR202" i="1" s="1"/>
  <c r="BA202" i="1"/>
  <c r="AV202" i="1"/>
  <c r="AU202" i="1"/>
  <c r="AW202" i="1" s="1"/>
  <c r="BU202" i="1" s="1"/>
  <c r="AQ202" i="1"/>
  <c r="AR202" i="1" s="1"/>
  <c r="AC202" i="1"/>
  <c r="AD202" i="1" s="1"/>
  <c r="T202" i="1"/>
  <c r="CC202" i="1" s="1"/>
  <c r="O202" i="1"/>
  <c r="N202" i="1"/>
  <c r="CA202" i="1" s="1"/>
  <c r="M202" i="1"/>
  <c r="L202" i="1"/>
  <c r="I202" i="1"/>
  <c r="H202" i="1"/>
  <c r="BQ201" i="1"/>
  <c r="BR201" i="1" s="1"/>
  <c r="BA201" i="1"/>
  <c r="AV201" i="1"/>
  <c r="AW201" i="1" s="1"/>
  <c r="AU201" i="1"/>
  <c r="AQ201" i="1"/>
  <c r="AR201" i="1" s="1"/>
  <c r="AC201" i="1"/>
  <c r="AD201" i="1" s="1"/>
  <c r="T201" i="1"/>
  <c r="CC201" i="1" s="1"/>
  <c r="O201" i="1"/>
  <c r="M201" i="1"/>
  <c r="L201" i="1"/>
  <c r="N201" i="1" s="1"/>
  <c r="CA201" i="1" s="1"/>
  <c r="I201" i="1"/>
  <c r="H201" i="1"/>
  <c r="BR200" i="1"/>
  <c r="BQ200" i="1"/>
  <c r="BA200" i="1"/>
  <c r="AV200" i="1"/>
  <c r="AW200" i="1" s="1"/>
  <c r="BU200" i="1" s="1"/>
  <c r="AU200" i="1"/>
  <c r="AQ200" i="1"/>
  <c r="AR200" i="1" s="1"/>
  <c r="AC200" i="1"/>
  <c r="AD200" i="1" s="1"/>
  <c r="T200" i="1"/>
  <c r="CC200" i="1" s="1"/>
  <c r="O200" i="1"/>
  <c r="M200" i="1"/>
  <c r="L200" i="1"/>
  <c r="N200" i="1" s="1"/>
  <c r="CA200" i="1" s="1"/>
  <c r="I200" i="1"/>
  <c r="H200" i="1"/>
  <c r="BR199" i="1"/>
  <c r="BQ199" i="1"/>
  <c r="BA199" i="1"/>
  <c r="AV199" i="1"/>
  <c r="AU199" i="1"/>
  <c r="AQ199" i="1"/>
  <c r="AR199" i="1" s="1"/>
  <c r="AC199" i="1"/>
  <c r="AD199" i="1" s="1"/>
  <c r="T199" i="1"/>
  <c r="CC199" i="1" s="1"/>
  <c r="O199" i="1"/>
  <c r="M199" i="1"/>
  <c r="L199" i="1"/>
  <c r="N199" i="1" s="1"/>
  <c r="CA199" i="1" s="1"/>
  <c r="I199" i="1"/>
  <c r="H199" i="1"/>
  <c r="BR198" i="1"/>
  <c r="BQ198" i="1"/>
  <c r="BA198" i="1"/>
  <c r="AV198" i="1"/>
  <c r="AU198" i="1"/>
  <c r="AW198" i="1" s="1"/>
  <c r="BU198" i="1" s="1"/>
  <c r="AQ198" i="1"/>
  <c r="AR198" i="1" s="1"/>
  <c r="AC198" i="1"/>
  <c r="AD198" i="1" s="1"/>
  <c r="T198" i="1"/>
  <c r="CC198" i="1" s="1"/>
  <c r="O198" i="1"/>
  <c r="N198" i="1"/>
  <c r="CA198" i="1" s="1"/>
  <c r="M198" i="1"/>
  <c r="L198" i="1"/>
  <c r="I198" i="1"/>
  <c r="H198" i="1"/>
  <c r="BQ197" i="1"/>
  <c r="BR197" i="1" s="1"/>
  <c r="BA197" i="1"/>
  <c r="AV197" i="1"/>
  <c r="AW197" i="1" s="1"/>
  <c r="BU197" i="1" s="1"/>
  <c r="AU197" i="1"/>
  <c r="AQ197" i="1"/>
  <c r="AR197" i="1" s="1"/>
  <c r="AC197" i="1"/>
  <c r="AD197" i="1" s="1"/>
  <c r="T197" i="1"/>
  <c r="CC197" i="1" s="1"/>
  <c r="O197" i="1"/>
  <c r="N197" i="1"/>
  <c r="CA197" i="1" s="1"/>
  <c r="M197" i="1"/>
  <c r="L197" i="1"/>
  <c r="I197" i="1"/>
  <c r="H197" i="1"/>
  <c r="BQ196" i="1"/>
  <c r="BR196" i="1" s="1"/>
  <c r="BA196" i="1"/>
  <c r="AV196" i="1"/>
  <c r="AW196" i="1" s="1"/>
  <c r="BU196" i="1" s="1"/>
  <c r="AU196" i="1"/>
  <c r="AQ196" i="1"/>
  <c r="AR196" i="1" s="1"/>
  <c r="AC196" i="1"/>
  <c r="AD196" i="1" s="1"/>
  <c r="T196" i="1"/>
  <c r="CC196" i="1" s="1"/>
  <c r="O196" i="1"/>
  <c r="M196" i="1"/>
  <c r="L196" i="1"/>
  <c r="N196" i="1" s="1"/>
  <c r="CA196" i="1" s="1"/>
  <c r="I196" i="1"/>
  <c r="H196" i="1"/>
  <c r="BQ195" i="1"/>
  <c r="BR195" i="1" s="1"/>
  <c r="BA195" i="1"/>
  <c r="AV195" i="1"/>
  <c r="AU195" i="1"/>
  <c r="AQ195" i="1"/>
  <c r="AR195" i="1" s="1"/>
  <c r="AC195" i="1"/>
  <c r="AD195" i="1" s="1"/>
  <c r="T195" i="1"/>
  <c r="CC195" i="1" s="1"/>
  <c r="O195" i="1"/>
  <c r="M195" i="1"/>
  <c r="L195" i="1"/>
  <c r="N195" i="1" s="1"/>
  <c r="CA195" i="1" s="1"/>
  <c r="I195" i="1"/>
  <c r="H195" i="1"/>
  <c r="BR194" i="1"/>
  <c r="BQ194" i="1"/>
  <c r="BA194" i="1"/>
  <c r="AV194" i="1"/>
  <c r="AU194" i="1"/>
  <c r="AW194" i="1" s="1"/>
  <c r="BU194" i="1" s="1"/>
  <c r="AQ194" i="1"/>
  <c r="AR194" i="1" s="1"/>
  <c r="AC194" i="1"/>
  <c r="AD194" i="1" s="1"/>
  <c r="T194" i="1"/>
  <c r="CC194" i="1" s="1"/>
  <c r="O194" i="1"/>
  <c r="M194" i="1"/>
  <c r="L194" i="1"/>
  <c r="I194" i="1"/>
  <c r="H194" i="1"/>
  <c r="BQ193" i="1"/>
  <c r="BR193" i="1" s="1"/>
  <c r="BA193" i="1"/>
  <c r="AV193" i="1"/>
  <c r="AU193" i="1"/>
  <c r="AQ193" i="1"/>
  <c r="AR193" i="1" s="1"/>
  <c r="AC193" i="1"/>
  <c r="AD193" i="1" s="1"/>
  <c r="T193" i="1"/>
  <c r="CC193" i="1" s="1"/>
  <c r="O193" i="1"/>
  <c r="N193" i="1"/>
  <c r="CA193" i="1" s="1"/>
  <c r="M193" i="1"/>
  <c r="L193" i="1"/>
  <c r="I193" i="1"/>
  <c r="H193" i="1"/>
  <c r="BQ192" i="1"/>
  <c r="BR192" i="1" s="1"/>
  <c r="BA192" i="1"/>
  <c r="AV192" i="1"/>
  <c r="AU192" i="1"/>
  <c r="AW192" i="1" s="1"/>
  <c r="BU192" i="1" s="1"/>
  <c r="AQ192" i="1"/>
  <c r="AR192" i="1" s="1"/>
  <c r="AC192" i="1"/>
  <c r="AD192" i="1" s="1"/>
  <c r="T192" i="1"/>
  <c r="CC192" i="1" s="1"/>
  <c r="O192" i="1"/>
  <c r="N192" i="1"/>
  <c r="CA192" i="1" s="1"/>
  <c r="M192" i="1"/>
  <c r="L192" i="1"/>
  <c r="I192" i="1"/>
  <c r="H192" i="1"/>
  <c r="BQ191" i="1"/>
  <c r="BR191" i="1" s="1"/>
  <c r="BA191" i="1"/>
  <c r="AV191" i="1"/>
  <c r="AU191" i="1"/>
  <c r="AQ191" i="1"/>
  <c r="AR191" i="1" s="1"/>
  <c r="AC191" i="1"/>
  <c r="AD191" i="1" s="1"/>
  <c r="T191" i="1"/>
  <c r="CC191" i="1" s="1"/>
  <c r="O191" i="1"/>
  <c r="M191" i="1"/>
  <c r="N191" i="1" s="1"/>
  <c r="CA191" i="1" s="1"/>
  <c r="L191" i="1"/>
  <c r="I191" i="1"/>
  <c r="H191" i="1"/>
  <c r="BQ190" i="1"/>
  <c r="BR190" i="1" s="1"/>
  <c r="BA190" i="1"/>
  <c r="AW190" i="1"/>
  <c r="BU190" i="1" s="1"/>
  <c r="AV190" i="1"/>
  <c r="AU190" i="1"/>
  <c r="AQ190" i="1"/>
  <c r="AR190" i="1" s="1"/>
  <c r="AC190" i="1"/>
  <c r="AD190" i="1" s="1"/>
  <c r="T190" i="1"/>
  <c r="CC190" i="1" s="1"/>
  <c r="O190" i="1"/>
  <c r="M190" i="1"/>
  <c r="N190" i="1" s="1"/>
  <c r="CA190" i="1" s="1"/>
  <c r="L190" i="1"/>
  <c r="I190" i="1"/>
  <c r="H190" i="1"/>
  <c r="BQ189" i="1"/>
  <c r="BR189" i="1" s="1"/>
  <c r="BA189" i="1"/>
  <c r="AV189" i="1"/>
  <c r="AW189" i="1" s="1"/>
  <c r="BU189" i="1" s="1"/>
  <c r="AU189" i="1"/>
  <c r="AQ189" i="1"/>
  <c r="AR189" i="1" s="1"/>
  <c r="AC189" i="1"/>
  <c r="AD189" i="1" s="1"/>
  <c r="T189" i="1"/>
  <c r="CC189" i="1" s="1"/>
  <c r="O189" i="1"/>
  <c r="M189" i="1"/>
  <c r="L189" i="1"/>
  <c r="N189" i="1" s="1"/>
  <c r="CA189" i="1" s="1"/>
  <c r="I189" i="1"/>
  <c r="H189" i="1"/>
  <c r="BR188" i="1"/>
  <c r="BQ188" i="1"/>
  <c r="BA188" i="1"/>
  <c r="AV188" i="1"/>
  <c r="AW188" i="1" s="1"/>
  <c r="BU188" i="1" s="1"/>
  <c r="AU188" i="1"/>
  <c r="AQ188" i="1"/>
  <c r="AR188" i="1" s="1"/>
  <c r="AC188" i="1"/>
  <c r="AD188" i="1" s="1"/>
  <c r="T188" i="1"/>
  <c r="CC188" i="1" s="1"/>
  <c r="O188" i="1"/>
  <c r="M188" i="1"/>
  <c r="L188" i="1"/>
  <c r="N188" i="1" s="1"/>
  <c r="CA188" i="1" s="1"/>
  <c r="I188" i="1"/>
  <c r="H188" i="1"/>
  <c r="BQ187" i="1"/>
  <c r="BR187" i="1" s="1"/>
  <c r="BA187" i="1"/>
  <c r="AV187" i="1"/>
  <c r="AU187" i="1"/>
  <c r="AQ187" i="1"/>
  <c r="AR187" i="1" s="1"/>
  <c r="AC187" i="1"/>
  <c r="AD187" i="1" s="1"/>
  <c r="T187" i="1"/>
  <c r="CC187" i="1" s="1"/>
  <c r="O187" i="1"/>
  <c r="N187" i="1"/>
  <c r="CA187" i="1" s="1"/>
  <c r="M187" i="1"/>
  <c r="L187" i="1"/>
  <c r="I187" i="1"/>
  <c r="H187" i="1"/>
  <c r="BQ186" i="1"/>
  <c r="BR186" i="1" s="1"/>
  <c r="BA186" i="1"/>
  <c r="AV186" i="1"/>
  <c r="AW186" i="1" s="1"/>
  <c r="BU186" i="1" s="1"/>
  <c r="AU186" i="1"/>
  <c r="AQ186" i="1"/>
  <c r="AR186" i="1" s="1"/>
  <c r="AC186" i="1"/>
  <c r="AD186" i="1" s="1"/>
  <c r="T186" i="1"/>
  <c r="CC186" i="1" s="1"/>
  <c r="O186" i="1"/>
  <c r="N186" i="1"/>
  <c r="CA186" i="1" s="1"/>
  <c r="M186" i="1"/>
  <c r="L186" i="1"/>
  <c r="I186" i="1"/>
  <c r="H186" i="1"/>
  <c r="BQ185" i="1"/>
  <c r="BR185" i="1" s="1"/>
  <c r="BA185" i="1"/>
  <c r="AV185" i="1"/>
  <c r="AU185" i="1"/>
  <c r="AQ185" i="1"/>
  <c r="AR185" i="1" s="1"/>
  <c r="AC185" i="1"/>
  <c r="AD185" i="1" s="1"/>
  <c r="T185" i="1"/>
  <c r="CC185" i="1" s="1"/>
  <c r="O185" i="1"/>
  <c r="M185" i="1"/>
  <c r="L185" i="1"/>
  <c r="N185" i="1" s="1"/>
  <c r="CA185" i="1" s="1"/>
  <c r="I185" i="1"/>
  <c r="H185" i="1"/>
  <c r="CB184" i="1"/>
  <c r="BQ184" i="1"/>
  <c r="BR184" i="1" s="1"/>
  <c r="BA184" i="1"/>
  <c r="AW184" i="1"/>
  <c r="AV184" i="1"/>
  <c r="AU184" i="1"/>
  <c r="AQ184" i="1"/>
  <c r="AR184" i="1" s="1"/>
  <c r="AC184" i="1"/>
  <c r="AD184" i="1" s="1"/>
  <c r="T184" i="1"/>
  <c r="CC184" i="1" s="1"/>
  <c r="O184" i="1"/>
  <c r="P184" i="1" s="1"/>
  <c r="AX184" i="1" s="1"/>
  <c r="M184" i="1"/>
  <c r="L184" i="1"/>
  <c r="I184" i="1"/>
  <c r="H184" i="1"/>
  <c r="BQ183" i="1"/>
  <c r="BR183" i="1" s="1"/>
  <c r="BA183" i="1"/>
  <c r="AV183" i="1"/>
  <c r="AU183" i="1"/>
  <c r="AW183" i="1" s="1"/>
  <c r="AQ183" i="1"/>
  <c r="AR183" i="1" s="1"/>
  <c r="AC183" i="1"/>
  <c r="AD183" i="1" s="1"/>
  <c r="T183" i="1"/>
  <c r="CC183" i="1" s="1"/>
  <c r="O183" i="1"/>
  <c r="M183" i="1"/>
  <c r="L183" i="1"/>
  <c r="N183" i="1" s="1"/>
  <c r="CA183" i="1" s="1"/>
  <c r="I183" i="1"/>
  <c r="H183" i="1"/>
  <c r="BQ182" i="1"/>
  <c r="BR182" i="1" s="1"/>
  <c r="BA182" i="1"/>
  <c r="AV182" i="1"/>
  <c r="AU182" i="1"/>
  <c r="AW182" i="1" s="1"/>
  <c r="BB182" i="1" s="1"/>
  <c r="AQ182" i="1"/>
  <c r="AR182" i="1" s="1"/>
  <c r="AC182" i="1"/>
  <c r="AD182" i="1" s="1"/>
  <c r="T182" i="1"/>
  <c r="CC182" i="1" s="1"/>
  <c r="O182" i="1"/>
  <c r="M182" i="1"/>
  <c r="L182" i="1"/>
  <c r="I182" i="1"/>
  <c r="H182" i="1"/>
  <c r="BQ181" i="1"/>
  <c r="BR181" i="1" s="1"/>
  <c r="BA181" i="1"/>
  <c r="AV181" i="1"/>
  <c r="AU181" i="1"/>
  <c r="AW181" i="1" s="1"/>
  <c r="BB181" i="1" s="1"/>
  <c r="AQ181" i="1"/>
  <c r="AR181" i="1" s="1"/>
  <c r="AC181" i="1"/>
  <c r="AD181" i="1" s="1"/>
  <c r="T181" i="1"/>
  <c r="CC181" i="1" s="1"/>
  <c r="O181" i="1"/>
  <c r="N181" i="1"/>
  <c r="CA181" i="1" s="1"/>
  <c r="M181" i="1"/>
  <c r="L181" i="1"/>
  <c r="I181" i="1"/>
  <c r="H181" i="1"/>
  <c r="BQ180" i="1"/>
  <c r="BR180" i="1" s="1"/>
  <c r="BA180" i="1"/>
  <c r="AV180" i="1"/>
  <c r="AU180" i="1"/>
  <c r="AQ180" i="1"/>
  <c r="AR180" i="1" s="1"/>
  <c r="AC180" i="1"/>
  <c r="AD180" i="1" s="1"/>
  <c r="T180" i="1"/>
  <c r="CC180" i="1" s="1"/>
  <c r="O180" i="1"/>
  <c r="M180" i="1"/>
  <c r="L180" i="1"/>
  <c r="N180" i="1" s="1"/>
  <c r="CA180" i="1" s="1"/>
  <c r="I180" i="1"/>
  <c r="H180" i="1"/>
  <c r="BQ179" i="1"/>
  <c r="BR179" i="1" s="1"/>
  <c r="BA179" i="1"/>
  <c r="AV179" i="1"/>
  <c r="AU179" i="1"/>
  <c r="AW179" i="1" s="1"/>
  <c r="BB179" i="1" s="1"/>
  <c r="AQ179" i="1"/>
  <c r="AR179" i="1" s="1"/>
  <c r="AC179" i="1"/>
  <c r="AD179" i="1" s="1"/>
  <c r="T179" i="1"/>
  <c r="CC179" i="1" s="1"/>
  <c r="O179" i="1"/>
  <c r="M179" i="1"/>
  <c r="L179" i="1"/>
  <c r="N179" i="1" s="1"/>
  <c r="CA179" i="1" s="1"/>
  <c r="I179" i="1"/>
  <c r="H179" i="1"/>
  <c r="BR178" i="1"/>
  <c r="BQ178" i="1"/>
  <c r="BA178" i="1"/>
  <c r="AV178" i="1"/>
  <c r="AU178" i="1"/>
  <c r="AW178" i="1" s="1"/>
  <c r="BB178" i="1" s="1"/>
  <c r="AQ178" i="1"/>
  <c r="AR178" i="1" s="1"/>
  <c r="AC178" i="1"/>
  <c r="AD178" i="1" s="1"/>
  <c r="T178" i="1"/>
  <c r="CC178" i="1" s="1"/>
  <c r="O178" i="1"/>
  <c r="M178" i="1"/>
  <c r="L178" i="1"/>
  <c r="N178" i="1" s="1"/>
  <c r="CA178" i="1" s="1"/>
  <c r="I178" i="1"/>
  <c r="H178" i="1"/>
  <c r="BQ177" i="1"/>
  <c r="BR177" i="1" s="1"/>
  <c r="BA177" i="1"/>
  <c r="AV177" i="1"/>
  <c r="AU177" i="1"/>
  <c r="AW177" i="1" s="1"/>
  <c r="BB177" i="1" s="1"/>
  <c r="AQ177" i="1"/>
  <c r="AR177" i="1" s="1"/>
  <c r="AC177" i="1"/>
  <c r="AD177" i="1" s="1"/>
  <c r="T177" i="1"/>
  <c r="CC177" i="1" s="1"/>
  <c r="O177" i="1"/>
  <c r="M177" i="1"/>
  <c r="L177" i="1"/>
  <c r="N177" i="1" s="1"/>
  <c r="CA177" i="1" s="1"/>
  <c r="I177" i="1"/>
  <c r="H177" i="1"/>
  <c r="BR176" i="1"/>
  <c r="BQ176" i="1"/>
  <c r="BB176" i="1"/>
  <c r="BA176" i="1"/>
  <c r="AV176" i="1"/>
  <c r="AU176" i="1"/>
  <c r="AW176" i="1" s="1"/>
  <c r="AQ176" i="1"/>
  <c r="AR176" i="1" s="1"/>
  <c r="AC176" i="1"/>
  <c r="AD176" i="1" s="1"/>
  <c r="T176" i="1"/>
  <c r="CC176" i="1" s="1"/>
  <c r="O176" i="1"/>
  <c r="N176" i="1"/>
  <c r="CA176" i="1" s="1"/>
  <c r="M176" i="1"/>
  <c r="L176" i="1"/>
  <c r="I176" i="1"/>
  <c r="H176" i="1"/>
  <c r="BR175" i="1"/>
  <c r="BQ175" i="1"/>
  <c r="BB175" i="1"/>
  <c r="BA175" i="1"/>
  <c r="AV175" i="1"/>
  <c r="AU175" i="1"/>
  <c r="AW175" i="1" s="1"/>
  <c r="AQ175" i="1"/>
  <c r="AR175" i="1" s="1"/>
  <c r="AC175" i="1"/>
  <c r="AD175" i="1" s="1"/>
  <c r="T175" i="1"/>
  <c r="CC175" i="1" s="1"/>
  <c r="O175" i="1"/>
  <c r="N175" i="1"/>
  <c r="CA175" i="1" s="1"/>
  <c r="M175" i="1"/>
  <c r="L175" i="1"/>
  <c r="I175" i="1"/>
  <c r="H175" i="1"/>
  <c r="BQ174" i="1"/>
  <c r="BR174" i="1" s="1"/>
  <c r="BA174" i="1"/>
  <c r="AV174" i="1"/>
  <c r="AU174" i="1"/>
  <c r="AQ174" i="1"/>
  <c r="AR174" i="1" s="1"/>
  <c r="AC174" i="1"/>
  <c r="AD174" i="1" s="1"/>
  <c r="T174" i="1"/>
  <c r="CC174" i="1" s="1"/>
  <c r="O174" i="1"/>
  <c r="N174" i="1"/>
  <c r="CA174" i="1" s="1"/>
  <c r="M174" i="1"/>
  <c r="L174" i="1"/>
  <c r="I174" i="1"/>
  <c r="H174" i="1"/>
  <c r="BQ173" i="1"/>
  <c r="BR173" i="1" s="1"/>
  <c r="BB173" i="1"/>
  <c r="BA173" i="1"/>
  <c r="AV173" i="1"/>
  <c r="AU173" i="1"/>
  <c r="AW173" i="1" s="1"/>
  <c r="AQ173" i="1"/>
  <c r="AR173" i="1" s="1"/>
  <c r="AC173" i="1"/>
  <c r="AD173" i="1" s="1"/>
  <c r="T173" i="1"/>
  <c r="CC173" i="1" s="1"/>
  <c r="O173" i="1"/>
  <c r="N173" i="1"/>
  <c r="CA173" i="1" s="1"/>
  <c r="M173" i="1"/>
  <c r="L173" i="1"/>
  <c r="I173" i="1"/>
  <c r="H173" i="1"/>
  <c r="BR172" i="1"/>
  <c r="BQ172" i="1"/>
  <c r="BA172" i="1"/>
  <c r="AV172" i="1"/>
  <c r="AU172" i="1"/>
  <c r="AQ172" i="1"/>
  <c r="AR172" i="1" s="1"/>
  <c r="AC172" i="1"/>
  <c r="AD172" i="1" s="1"/>
  <c r="T172" i="1"/>
  <c r="CC172" i="1" s="1"/>
  <c r="O172" i="1"/>
  <c r="M172" i="1"/>
  <c r="L172" i="1"/>
  <c r="N172" i="1" s="1"/>
  <c r="CA172" i="1" s="1"/>
  <c r="I172" i="1"/>
  <c r="H172" i="1"/>
  <c r="BQ171" i="1"/>
  <c r="BR171" i="1" s="1"/>
  <c r="BA171" i="1"/>
  <c r="AV171" i="1"/>
  <c r="AU171" i="1"/>
  <c r="AW171" i="1" s="1"/>
  <c r="BB171" i="1" s="1"/>
  <c r="AQ171" i="1"/>
  <c r="AR171" i="1" s="1"/>
  <c r="AC171" i="1"/>
  <c r="AD171" i="1" s="1"/>
  <c r="T171" i="1"/>
  <c r="CC171" i="1" s="1"/>
  <c r="O171" i="1"/>
  <c r="M171" i="1"/>
  <c r="L171" i="1"/>
  <c r="N171" i="1" s="1"/>
  <c r="CA171" i="1" s="1"/>
  <c r="I171" i="1"/>
  <c r="H171" i="1"/>
  <c r="BR170" i="1"/>
  <c r="BQ170" i="1"/>
  <c r="BA170" i="1"/>
  <c r="AV170" i="1"/>
  <c r="AU170" i="1"/>
  <c r="AW170" i="1" s="1"/>
  <c r="BB170" i="1" s="1"/>
  <c r="AQ170" i="1"/>
  <c r="AR170" i="1" s="1"/>
  <c r="AC170" i="1"/>
  <c r="AD170" i="1" s="1"/>
  <c r="T170" i="1"/>
  <c r="CC170" i="1" s="1"/>
  <c r="O170" i="1"/>
  <c r="M170" i="1"/>
  <c r="L170" i="1"/>
  <c r="N170" i="1" s="1"/>
  <c r="CA170" i="1" s="1"/>
  <c r="I170" i="1"/>
  <c r="H170" i="1"/>
  <c r="BQ169" i="1"/>
  <c r="BR169" i="1" s="1"/>
  <c r="BA169" i="1"/>
  <c r="AV169" i="1"/>
  <c r="AU169" i="1"/>
  <c r="AW169" i="1" s="1"/>
  <c r="BB169" i="1" s="1"/>
  <c r="AQ169" i="1"/>
  <c r="AR169" i="1" s="1"/>
  <c r="AC169" i="1"/>
  <c r="AD169" i="1" s="1"/>
  <c r="T169" i="1"/>
  <c r="CC169" i="1" s="1"/>
  <c r="O169" i="1"/>
  <c r="M169" i="1"/>
  <c r="L169" i="1"/>
  <c r="N169" i="1" s="1"/>
  <c r="CA169" i="1" s="1"/>
  <c r="I169" i="1"/>
  <c r="H169" i="1"/>
  <c r="BR168" i="1"/>
  <c r="BQ168" i="1"/>
  <c r="BA168" i="1"/>
  <c r="AV168" i="1"/>
  <c r="AU168" i="1"/>
  <c r="AQ168" i="1"/>
  <c r="AR168" i="1" s="1"/>
  <c r="AC168" i="1"/>
  <c r="AD168" i="1" s="1"/>
  <c r="T168" i="1"/>
  <c r="CC168" i="1" s="1"/>
  <c r="O168" i="1"/>
  <c r="N168" i="1"/>
  <c r="CA168" i="1" s="1"/>
  <c r="M168" i="1"/>
  <c r="L168" i="1"/>
  <c r="I168" i="1"/>
  <c r="H168" i="1"/>
  <c r="CA167" i="1"/>
  <c r="BR167" i="1"/>
  <c r="BQ167" i="1"/>
  <c r="BA167" i="1"/>
  <c r="AV167" i="1"/>
  <c r="AU167" i="1"/>
  <c r="AW167" i="1" s="1"/>
  <c r="AQ167" i="1"/>
  <c r="AR167" i="1" s="1"/>
  <c r="AC167" i="1"/>
  <c r="AD167" i="1" s="1"/>
  <c r="T167" i="1"/>
  <c r="CC167" i="1" s="1"/>
  <c r="O167" i="1"/>
  <c r="M167" i="1"/>
  <c r="L167" i="1"/>
  <c r="N167" i="1" s="1"/>
  <c r="I167" i="1"/>
  <c r="H167" i="1"/>
  <c r="BQ166" i="1"/>
  <c r="BR166" i="1" s="1"/>
  <c r="BA166" i="1"/>
  <c r="AV166" i="1"/>
  <c r="AU166" i="1"/>
  <c r="AQ166" i="1"/>
  <c r="AR166" i="1" s="1"/>
  <c r="AC166" i="1"/>
  <c r="AD166" i="1" s="1"/>
  <c r="T166" i="1"/>
  <c r="CC166" i="1" s="1"/>
  <c r="O166" i="1"/>
  <c r="N166" i="1"/>
  <c r="CA166" i="1" s="1"/>
  <c r="M166" i="1"/>
  <c r="L166" i="1"/>
  <c r="I166" i="1"/>
  <c r="H166" i="1"/>
  <c r="BQ165" i="1"/>
  <c r="BR165" i="1" s="1"/>
  <c r="BA165" i="1"/>
  <c r="AV165" i="1"/>
  <c r="AU165" i="1"/>
  <c r="AQ165" i="1"/>
  <c r="AR165" i="1" s="1"/>
  <c r="AC165" i="1"/>
  <c r="AD165" i="1" s="1"/>
  <c r="T165" i="1"/>
  <c r="CC165" i="1" s="1"/>
  <c r="O165" i="1"/>
  <c r="N165" i="1"/>
  <c r="CA165" i="1" s="1"/>
  <c r="M165" i="1"/>
  <c r="L165" i="1"/>
  <c r="I165" i="1"/>
  <c r="H165" i="1"/>
  <c r="BQ164" i="1"/>
  <c r="BR164" i="1" s="1"/>
  <c r="BA164" i="1"/>
  <c r="AV164" i="1"/>
  <c r="AU164" i="1"/>
  <c r="AQ164" i="1"/>
  <c r="AR164" i="1" s="1"/>
  <c r="AC164" i="1"/>
  <c r="AD164" i="1" s="1"/>
  <c r="T164" i="1"/>
  <c r="CC164" i="1" s="1"/>
  <c r="O164" i="1"/>
  <c r="M164" i="1"/>
  <c r="N164" i="1" s="1"/>
  <c r="CA164" i="1" s="1"/>
  <c r="L164" i="1"/>
  <c r="I164" i="1"/>
  <c r="H164" i="1"/>
  <c r="BQ163" i="1"/>
  <c r="BR163" i="1" s="1"/>
  <c r="BB163" i="1"/>
  <c r="BA163" i="1"/>
  <c r="AV163" i="1"/>
  <c r="AU163" i="1"/>
  <c r="AW163" i="1" s="1"/>
  <c r="BU163" i="1" s="1"/>
  <c r="AQ163" i="1"/>
  <c r="AR163" i="1" s="1"/>
  <c r="AC163" i="1"/>
  <c r="AD163" i="1" s="1"/>
  <c r="T163" i="1"/>
  <c r="CC163" i="1" s="1"/>
  <c r="O163" i="1"/>
  <c r="N163" i="1"/>
  <c r="CA163" i="1" s="1"/>
  <c r="M163" i="1"/>
  <c r="L163" i="1"/>
  <c r="I163" i="1"/>
  <c r="H163" i="1"/>
  <c r="BR162" i="1"/>
  <c r="BQ162" i="1"/>
  <c r="BA162" i="1"/>
  <c r="AV162" i="1"/>
  <c r="AW162" i="1" s="1"/>
  <c r="AU162" i="1"/>
  <c r="AQ162" i="1"/>
  <c r="AR162" i="1" s="1"/>
  <c r="AC162" i="1"/>
  <c r="AD162" i="1" s="1"/>
  <c r="T162" i="1"/>
  <c r="CC162" i="1" s="1"/>
  <c r="O162" i="1"/>
  <c r="M162" i="1"/>
  <c r="L162" i="1"/>
  <c r="N162" i="1" s="1"/>
  <c r="CA162" i="1" s="1"/>
  <c r="I162" i="1"/>
  <c r="H162" i="1"/>
  <c r="BQ161" i="1"/>
  <c r="BR161" i="1" s="1"/>
  <c r="BA161" i="1"/>
  <c r="AW161" i="1"/>
  <c r="AV161" i="1"/>
  <c r="AU161" i="1"/>
  <c r="AQ161" i="1"/>
  <c r="AR161" i="1" s="1"/>
  <c r="AC161" i="1"/>
  <c r="AD161" i="1" s="1"/>
  <c r="T161" i="1"/>
  <c r="CC161" i="1" s="1"/>
  <c r="O161" i="1"/>
  <c r="M161" i="1"/>
  <c r="N161" i="1" s="1"/>
  <c r="CA161" i="1" s="1"/>
  <c r="L161" i="1"/>
  <c r="I161" i="1"/>
  <c r="H161" i="1"/>
  <c r="BR160" i="1"/>
  <c r="BQ160" i="1"/>
  <c r="BA160" i="1"/>
  <c r="AV160" i="1"/>
  <c r="AW160" i="1" s="1"/>
  <c r="BU160" i="1" s="1"/>
  <c r="AU160" i="1"/>
  <c r="AQ160" i="1"/>
  <c r="AR160" i="1" s="1"/>
  <c r="AC160" i="1"/>
  <c r="AD160" i="1" s="1"/>
  <c r="T160" i="1"/>
  <c r="CC160" i="1" s="1"/>
  <c r="O160" i="1"/>
  <c r="M160" i="1"/>
  <c r="L160" i="1"/>
  <c r="N160" i="1" s="1"/>
  <c r="CA160" i="1" s="1"/>
  <c r="I160" i="1"/>
  <c r="H160" i="1"/>
  <c r="BQ159" i="1"/>
  <c r="BR159" i="1" s="1"/>
  <c r="BA159" i="1"/>
  <c r="AW159" i="1"/>
  <c r="AV159" i="1"/>
  <c r="AU159" i="1"/>
  <c r="AQ159" i="1"/>
  <c r="AR159" i="1" s="1"/>
  <c r="AC159" i="1"/>
  <c r="AD159" i="1" s="1"/>
  <c r="T159" i="1"/>
  <c r="CC159" i="1" s="1"/>
  <c r="O159" i="1"/>
  <c r="M159" i="1"/>
  <c r="N159" i="1" s="1"/>
  <c r="CA159" i="1" s="1"/>
  <c r="L159" i="1"/>
  <c r="I159" i="1"/>
  <c r="H159" i="1"/>
  <c r="BQ158" i="1"/>
  <c r="BR158" i="1" s="1"/>
  <c r="BA158" i="1"/>
  <c r="AV158" i="1"/>
  <c r="AU158" i="1"/>
  <c r="AQ158" i="1"/>
  <c r="AR158" i="1" s="1"/>
  <c r="AC158" i="1"/>
  <c r="AD158" i="1" s="1"/>
  <c r="T158" i="1"/>
  <c r="CC158" i="1" s="1"/>
  <c r="O158" i="1"/>
  <c r="M158" i="1"/>
  <c r="L158" i="1"/>
  <c r="N158" i="1" s="1"/>
  <c r="CA158" i="1" s="1"/>
  <c r="I158" i="1"/>
  <c r="H158" i="1"/>
  <c r="BR157" i="1"/>
  <c r="BQ157" i="1"/>
  <c r="BA157" i="1"/>
  <c r="AV157" i="1"/>
  <c r="AW157" i="1" s="1"/>
  <c r="AU157" i="1"/>
  <c r="AQ157" i="1"/>
  <c r="AR157" i="1" s="1"/>
  <c r="AC157" i="1"/>
  <c r="AD157" i="1" s="1"/>
  <c r="T157" i="1"/>
  <c r="CC157" i="1" s="1"/>
  <c r="O157" i="1"/>
  <c r="M157" i="1"/>
  <c r="L157" i="1"/>
  <c r="N157" i="1" s="1"/>
  <c r="CA157" i="1" s="1"/>
  <c r="I157" i="1"/>
  <c r="H157" i="1"/>
  <c r="BQ156" i="1"/>
  <c r="BR156" i="1" s="1"/>
  <c r="BA156" i="1"/>
  <c r="AV156" i="1"/>
  <c r="AU156" i="1"/>
  <c r="AQ156" i="1"/>
  <c r="AR156" i="1" s="1"/>
  <c r="AC156" i="1"/>
  <c r="AD156" i="1" s="1"/>
  <c r="T156" i="1"/>
  <c r="CC156" i="1" s="1"/>
  <c r="O156" i="1"/>
  <c r="M156" i="1"/>
  <c r="L156" i="1"/>
  <c r="N156" i="1" s="1"/>
  <c r="CA156" i="1" s="1"/>
  <c r="I156" i="1"/>
  <c r="H156" i="1"/>
  <c r="BR155" i="1"/>
  <c r="BQ155" i="1"/>
  <c r="BA155" i="1"/>
  <c r="AV155" i="1"/>
  <c r="AW155" i="1" s="1"/>
  <c r="AU155" i="1"/>
  <c r="AQ155" i="1"/>
  <c r="AR155" i="1" s="1"/>
  <c r="AC155" i="1"/>
  <c r="AD155" i="1" s="1"/>
  <c r="T155" i="1"/>
  <c r="CC155" i="1" s="1"/>
  <c r="O155" i="1"/>
  <c r="M155" i="1"/>
  <c r="L155" i="1"/>
  <c r="N155" i="1" s="1"/>
  <c r="CA155" i="1" s="1"/>
  <c r="I155" i="1"/>
  <c r="H155" i="1"/>
  <c r="BR154" i="1"/>
  <c r="BQ154" i="1"/>
  <c r="BA154" i="1"/>
  <c r="AV154" i="1"/>
  <c r="AU154" i="1"/>
  <c r="AQ154" i="1"/>
  <c r="AR154" i="1" s="1"/>
  <c r="AC154" i="1"/>
  <c r="AD154" i="1" s="1"/>
  <c r="T154" i="1"/>
  <c r="CC154" i="1" s="1"/>
  <c r="O154" i="1"/>
  <c r="M154" i="1"/>
  <c r="L154" i="1"/>
  <c r="N154" i="1" s="1"/>
  <c r="CA154" i="1" s="1"/>
  <c r="I154" i="1"/>
  <c r="H154" i="1"/>
  <c r="BQ153" i="1"/>
  <c r="BR153" i="1" s="1"/>
  <c r="BA153" i="1"/>
  <c r="AV153" i="1"/>
  <c r="AW153" i="1" s="1"/>
  <c r="AU153" i="1"/>
  <c r="AQ153" i="1"/>
  <c r="AR153" i="1" s="1"/>
  <c r="AC153" i="1"/>
  <c r="AD153" i="1" s="1"/>
  <c r="T153" i="1"/>
  <c r="CC153" i="1" s="1"/>
  <c r="O153" i="1"/>
  <c r="M153" i="1"/>
  <c r="L153" i="1"/>
  <c r="N153" i="1" s="1"/>
  <c r="CA153" i="1" s="1"/>
  <c r="I153" i="1"/>
  <c r="H153" i="1"/>
  <c r="BQ152" i="1"/>
  <c r="BR152" i="1" s="1"/>
  <c r="BA152" i="1"/>
  <c r="AV152" i="1"/>
  <c r="AW152" i="1" s="1"/>
  <c r="AU152" i="1"/>
  <c r="AQ152" i="1"/>
  <c r="AR152" i="1" s="1"/>
  <c r="AC152" i="1"/>
  <c r="AD152" i="1" s="1"/>
  <c r="T152" i="1"/>
  <c r="CC152" i="1" s="1"/>
  <c r="O152" i="1"/>
  <c r="N152" i="1"/>
  <c r="CA152" i="1" s="1"/>
  <c r="M152" i="1"/>
  <c r="L152" i="1"/>
  <c r="I152" i="1"/>
  <c r="H152" i="1"/>
  <c r="BU151" i="1"/>
  <c r="BQ151" i="1"/>
  <c r="BR151" i="1" s="1"/>
  <c r="BA151" i="1"/>
  <c r="AV151" i="1"/>
  <c r="AW151" i="1" s="1"/>
  <c r="BB151" i="1" s="1"/>
  <c r="AU151" i="1"/>
  <c r="AQ151" i="1"/>
  <c r="AR151" i="1" s="1"/>
  <c r="AC151" i="1"/>
  <c r="AD151" i="1" s="1"/>
  <c r="T151" i="1"/>
  <c r="CC151" i="1" s="1"/>
  <c r="O151" i="1"/>
  <c r="M151" i="1"/>
  <c r="L151" i="1"/>
  <c r="N151" i="1" s="1"/>
  <c r="CA151" i="1" s="1"/>
  <c r="I151" i="1"/>
  <c r="H151" i="1"/>
  <c r="BQ150" i="1"/>
  <c r="BR150" i="1" s="1"/>
  <c r="BA150" i="1"/>
  <c r="AV150" i="1"/>
  <c r="AU150" i="1"/>
  <c r="AQ150" i="1"/>
  <c r="AR150" i="1" s="1"/>
  <c r="AC150" i="1"/>
  <c r="AD150" i="1" s="1"/>
  <c r="T150" i="1"/>
  <c r="CC150" i="1" s="1"/>
  <c r="O150" i="1"/>
  <c r="N150" i="1"/>
  <c r="CA150" i="1" s="1"/>
  <c r="M150" i="1"/>
  <c r="L150" i="1"/>
  <c r="I150" i="1"/>
  <c r="H150" i="1"/>
  <c r="CA149" i="1"/>
  <c r="BQ149" i="1"/>
  <c r="BR149" i="1" s="1"/>
  <c r="BA149" i="1"/>
  <c r="AV149" i="1"/>
  <c r="AW149" i="1" s="1"/>
  <c r="BB149" i="1" s="1"/>
  <c r="AU149" i="1"/>
  <c r="AQ149" i="1"/>
  <c r="AR149" i="1" s="1"/>
  <c r="AC149" i="1"/>
  <c r="AD149" i="1" s="1"/>
  <c r="T149" i="1"/>
  <c r="CC149" i="1" s="1"/>
  <c r="O149" i="1"/>
  <c r="N149" i="1"/>
  <c r="M149" i="1"/>
  <c r="L149" i="1"/>
  <c r="I149" i="1"/>
  <c r="H149" i="1"/>
  <c r="CC148" i="1"/>
  <c r="BQ148" i="1"/>
  <c r="BR148" i="1" s="1"/>
  <c r="BA148" i="1"/>
  <c r="AV148" i="1"/>
  <c r="AW148" i="1" s="1"/>
  <c r="AU148" i="1"/>
  <c r="AQ148" i="1"/>
  <c r="AR148" i="1" s="1"/>
  <c r="AC148" i="1"/>
  <c r="AD148" i="1" s="1"/>
  <c r="T148" i="1"/>
  <c r="O148" i="1"/>
  <c r="N148" i="1"/>
  <c r="CA148" i="1" s="1"/>
  <c r="M148" i="1"/>
  <c r="L148" i="1"/>
  <c r="I148" i="1"/>
  <c r="H148" i="1"/>
  <c r="BQ147" i="1"/>
  <c r="BR147" i="1" s="1"/>
  <c r="BA147" i="1"/>
  <c r="AW147" i="1"/>
  <c r="AV147" i="1"/>
  <c r="AU147" i="1"/>
  <c r="AQ147" i="1"/>
  <c r="AR147" i="1" s="1"/>
  <c r="AC147" i="1"/>
  <c r="AD147" i="1" s="1"/>
  <c r="T147" i="1"/>
  <c r="CC147" i="1" s="1"/>
  <c r="O147" i="1"/>
  <c r="M147" i="1"/>
  <c r="N147" i="1" s="1"/>
  <c r="CA147" i="1" s="1"/>
  <c r="L147" i="1"/>
  <c r="I147" i="1"/>
  <c r="H147" i="1"/>
  <c r="BQ146" i="1"/>
  <c r="BR146" i="1" s="1"/>
  <c r="BA146" i="1"/>
  <c r="AV146" i="1"/>
  <c r="AW146" i="1" s="1"/>
  <c r="AU146" i="1"/>
  <c r="AQ146" i="1"/>
  <c r="AR146" i="1" s="1"/>
  <c r="AC146" i="1"/>
  <c r="AD146" i="1" s="1"/>
  <c r="T146" i="1"/>
  <c r="CC146" i="1" s="1"/>
  <c r="O146" i="1"/>
  <c r="M146" i="1"/>
  <c r="L146" i="1"/>
  <c r="N146" i="1" s="1"/>
  <c r="CA146" i="1" s="1"/>
  <c r="I146" i="1"/>
  <c r="H146" i="1"/>
  <c r="BQ145" i="1"/>
  <c r="BR145" i="1" s="1"/>
  <c r="BA145" i="1"/>
  <c r="AV145" i="1"/>
  <c r="AU145" i="1"/>
  <c r="AQ145" i="1"/>
  <c r="AR145" i="1" s="1"/>
  <c r="AC145" i="1"/>
  <c r="AD145" i="1" s="1"/>
  <c r="T145" i="1"/>
  <c r="CC145" i="1" s="1"/>
  <c r="O145" i="1"/>
  <c r="M145" i="1"/>
  <c r="L145" i="1"/>
  <c r="N145" i="1" s="1"/>
  <c r="CA145" i="1" s="1"/>
  <c r="I145" i="1"/>
  <c r="H145" i="1"/>
  <c r="BQ144" i="1"/>
  <c r="BR144" i="1" s="1"/>
  <c r="BA144" i="1"/>
  <c r="AV144" i="1"/>
  <c r="AW144" i="1" s="1"/>
  <c r="AU144" i="1"/>
  <c r="AQ144" i="1"/>
  <c r="AR144" i="1" s="1"/>
  <c r="AC144" i="1"/>
  <c r="AD144" i="1" s="1"/>
  <c r="T144" i="1"/>
  <c r="CC144" i="1" s="1"/>
  <c r="O144" i="1"/>
  <c r="M144" i="1"/>
  <c r="N144" i="1" s="1"/>
  <c r="CA144" i="1" s="1"/>
  <c r="L144" i="1"/>
  <c r="I144" i="1"/>
  <c r="H144" i="1"/>
  <c r="BQ143" i="1"/>
  <c r="BR143" i="1" s="1"/>
  <c r="BA143" i="1"/>
  <c r="AV143" i="1"/>
  <c r="AW143" i="1" s="1"/>
  <c r="AU143" i="1"/>
  <c r="AQ143" i="1"/>
  <c r="AR143" i="1" s="1"/>
  <c r="AC143" i="1"/>
  <c r="AD143" i="1" s="1"/>
  <c r="T143" i="1"/>
  <c r="CC143" i="1" s="1"/>
  <c r="O143" i="1"/>
  <c r="M143" i="1"/>
  <c r="L143" i="1"/>
  <c r="N143" i="1" s="1"/>
  <c r="CA143" i="1" s="1"/>
  <c r="I143" i="1"/>
  <c r="H143" i="1"/>
  <c r="BQ142" i="1"/>
  <c r="BR142" i="1" s="1"/>
  <c r="BA142" i="1"/>
  <c r="AW142" i="1"/>
  <c r="BU142" i="1" s="1"/>
  <c r="AV142" i="1"/>
  <c r="AU142" i="1"/>
  <c r="AQ142" i="1"/>
  <c r="AR142" i="1" s="1"/>
  <c r="AC142" i="1"/>
  <c r="AD142" i="1" s="1"/>
  <c r="T142" i="1"/>
  <c r="CC142" i="1" s="1"/>
  <c r="O142" i="1"/>
  <c r="M142" i="1"/>
  <c r="N142" i="1" s="1"/>
  <c r="CA142" i="1" s="1"/>
  <c r="L142" i="1"/>
  <c r="I142" i="1"/>
  <c r="H142" i="1"/>
  <c r="BR141" i="1"/>
  <c r="BQ141" i="1"/>
  <c r="BA141" i="1"/>
  <c r="AV141" i="1"/>
  <c r="AU141" i="1"/>
  <c r="AQ141" i="1"/>
  <c r="AR141" i="1" s="1"/>
  <c r="AC141" i="1"/>
  <c r="AD141" i="1" s="1"/>
  <c r="T141" i="1"/>
  <c r="CC141" i="1" s="1"/>
  <c r="O141" i="1"/>
  <c r="M141" i="1"/>
  <c r="L141" i="1"/>
  <c r="N141" i="1" s="1"/>
  <c r="CA141" i="1" s="1"/>
  <c r="I141" i="1"/>
  <c r="H141" i="1"/>
  <c r="BR140" i="1"/>
  <c r="BQ140" i="1"/>
  <c r="BA140" i="1"/>
  <c r="AW140" i="1"/>
  <c r="AV140" i="1"/>
  <c r="AU140" i="1"/>
  <c r="AQ140" i="1"/>
  <c r="AR140" i="1" s="1"/>
  <c r="AC140" i="1"/>
  <c r="AD140" i="1" s="1"/>
  <c r="T140" i="1"/>
  <c r="CC140" i="1" s="1"/>
  <c r="O140" i="1"/>
  <c r="M140" i="1"/>
  <c r="L140" i="1"/>
  <c r="N140" i="1" s="1"/>
  <c r="CA140" i="1" s="1"/>
  <c r="I140" i="1"/>
  <c r="H140" i="1"/>
  <c r="BR139" i="1"/>
  <c r="BQ139" i="1"/>
  <c r="BA139" i="1"/>
  <c r="AV139" i="1"/>
  <c r="AU139" i="1"/>
  <c r="AQ139" i="1"/>
  <c r="AR139" i="1" s="1"/>
  <c r="AC139" i="1"/>
  <c r="AD139" i="1" s="1"/>
  <c r="T139" i="1"/>
  <c r="CC139" i="1" s="1"/>
  <c r="O139" i="1"/>
  <c r="N139" i="1"/>
  <c r="CA139" i="1" s="1"/>
  <c r="M139" i="1"/>
  <c r="L139" i="1"/>
  <c r="I139" i="1"/>
  <c r="H139" i="1"/>
  <c r="CA138" i="1"/>
  <c r="BQ138" i="1"/>
  <c r="BR138" i="1" s="1"/>
  <c r="BA138" i="1"/>
  <c r="AW138" i="1"/>
  <c r="AV138" i="1"/>
  <c r="AU138" i="1"/>
  <c r="AQ138" i="1"/>
  <c r="AR138" i="1" s="1"/>
  <c r="AC138" i="1"/>
  <c r="AD138" i="1" s="1"/>
  <c r="T138" i="1"/>
  <c r="CC138" i="1" s="1"/>
  <c r="O138" i="1"/>
  <c r="N138" i="1"/>
  <c r="M138" i="1"/>
  <c r="L138" i="1"/>
  <c r="I138" i="1"/>
  <c r="H138" i="1"/>
  <c r="CA137" i="1"/>
  <c r="BQ137" i="1"/>
  <c r="BR137" i="1" s="1"/>
  <c r="BA137" i="1"/>
  <c r="AV137" i="1"/>
  <c r="AU137" i="1"/>
  <c r="AW137" i="1" s="1"/>
  <c r="BB137" i="1" s="1"/>
  <c r="AQ137" i="1"/>
  <c r="AR137" i="1" s="1"/>
  <c r="AC137" i="1"/>
  <c r="AD137" i="1" s="1"/>
  <c r="T137" i="1"/>
  <c r="CC137" i="1" s="1"/>
  <c r="O137" i="1"/>
  <c r="M137" i="1"/>
  <c r="L137" i="1"/>
  <c r="N137" i="1" s="1"/>
  <c r="I137" i="1"/>
  <c r="H137" i="1"/>
  <c r="BQ136" i="1"/>
  <c r="BR136" i="1" s="1"/>
  <c r="BA136" i="1"/>
  <c r="AV136" i="1"/>
  <c r="AW136" i="1" s="1"/>
  <c r="BB136" i="1" s="1"/>
  <c r="AU136" i="1"/>
  <c r="AQ136" i="1"/>
  <c r="AR136" i="1" s="1"/>
  <c r="AC136" i="1"/>
  <c r="AD136" i="1" s="1"/>
  <c r="T136" i="1"/>
  <c r="CC136" i="1" s="1"/>
  <c r="O136" i="1"/>
  <c r="M136" i="1"/>
  <c r="L136" i="1"/>
  <c r="I136" i="1"/>
  <c r="H136" i="1"/>
  <c r="BQ135" i="1"/>
  <c r="BR135" i="1" s="1"/>
  <c r="BA135" i="1"/>
  <c r="AV135" i="1"/>
  <c r="AW135" i="1" s="1"/>
  <c r="AU135" i="1"/>
  <c r="AQ135" i="1"/>
  <c r="AR135" i="1" s="1"/>
  <c r="AC135" i="1"/>
  <c r="AD135" i="1" s="1"/>
  <c r="T135" i="1"/>
  <c r="CC135" i="1" s="1"/>
  <c r="O135" i="1"/>
  <c r="M135" i="1"/>
  <c r="L135" i="1"/>
  <c r="N135" i="1" s="1"/>
  <c r="CA135" i="1" s="1"/>
  <c r="I135" i="1"/>
  <c r="H135" i="1"/>
  <c r="BR134" i="1"/>
  <c r="BQ134" i="1"/>
  <c r="BA134" i="1"/>
  <c r="AV134" i="1"/>
  <c r="AU134" i="1"/>
  <c r="AW134" i="1" s="1"/>
  <c r="AQ134" i="1"/>
  <c r="AR134" i="1" s="1"/>
  <c r="AC134" i="1"/>
  <c r="AD134" i="1" s="1"/>
  <c r="T134" i="1"/>
  <c r="CC134" i="1" s="1"/>
  <c r="O134" i="1"/>
  <c r="M134" i="1"/>
  <c r="N134" i="1" s="1"/>
  <c r="CA134" i="1" s="1"/>
  <c r="L134" i="1"/>
  <c r="I134" i="1"/>
  <c r="H134" i="1"/>
  <c r="BR133" i="1"/>
  <c r="BQ133" i="1"/>
  <c r="BA133" i="1"/>
  <c r="AV133" i="1"/>
  <c r="AU133" i="1"/>
  <c r="AQ133" i="1"/>
  <c r="AR133" i="1" s="1"/>
  <c r="AC133" i="1"/>
  <c r="AD133" i="1" s="1"/>
  <c r="T133" i="1"/>
  <c r="CC133" i="1" s="1"/>
  <c r="O133" i="1"/>
  <c r="N133" i="1"/>
  <c r="CA133" i="1" s="1"/>
  <c r="M133" i="1"/>
  <c r="L133" i="1"/>
  <c r="I133" i="1"/>
  <c r="H133" i="1"/>
  <c r="BR132" i="1"/>
  <c r="BQ132" i="1"/>
  <c r="BA132" i="1"/>
  <c r="AV132" i="1"/>
  <c r="AW132" i="1" s="1"/>
  <c r="AU132" i="1"/>
  <c r="AQ132" i="1"/>
  <c r="AR132" i="1" s="1"/>
  <c r="AC132" i="1"/>
  <c r="AD132" i="1" s="1"/>
  <c r="T132" i="1"/>
  <c r="CC132" i="1" s="1"/>
  <c r="O132" i="1"/>
  <c r="M132" i="1"/>
  <c r="L132" i="1"/>
  <c r="N132" i="1" s="1"/>
  <c r="CA132" i="1" s="1"/>
  <c r="I132" i="1"/>
  <c r="H132" i="1"/>
  <c r="BR131" i="1"/>
  <c r="BQ131" i="1"/>
  <c r="BA131" i="1"/>
  <c r="AV131" i="1"/>
  <c r="AU131" i="1"/>
  <c r="AQ131" i="1"/>
  <c r="AR131" i="1" s="1"/>
  <c r="AC131" i="1"/>
  <c r="AD131" i="1" s="1"/>
  <c r="T131" i="1"/>
  <c r="CC131" i="1" s="1"/>
  <c r="O131" i="1"/>
  <c r="N131" i="1"/>
  <c r="CA131" i="1" s="1"/>
  <c r="M131" i="1"/>
  <c r="L131" i="1"/>
  <c r="I131" i="1"/>
  <c r="H131" i="1"/>
  <c r="BQ130" i="1"/>
  <c r="BR130" i="1" s="1"/>
  <c r="BA130" i="1"/>
  <c r="AV130" i="1"/>
  <c r="AU130" i="1"/>
  <c r="AW130" i="1" s="1"/>
  <c r="AQ130" i="1"/>
  <c r="AR130" i="1" s="1"/>
  <c r="AC130" i="1"/>
  <c r="AD130" i="1" s="1"/>
  <c r="T130" i="1"/>
  <c r="CC130" i="1" s="1"/>
  <c r="O130" i="1"/>
  <c r="N130" i="1"/>
  <c r="CA130" i="1" s="1"/>
  <c r="M130" i="1"/>
  <c r="L130" i="1"/>
  <c r="I130" i="1"/>
  <c r="H130" i="1"/>
  <c r="BQ129" i="1"/>
  <c r="BR129" i="1" s="1"/>
  <c r="BA129" i="1"/>
  <c r="AV129" i="1"/>
  <c r="AW129" i="1" s="1"/>
  <c r="AU129" i="1"/>
  <c r="AQ129" i="1"/>
  <c r="AR129" i="1" s="1"/>
  <c r="AC129" i="1"/>
  <c r="AD129" i="1" s="1"/>
  <c r="T129" i="1"/>
  <c r="CC129" i="1" s="1"/>
  <c r="O129" i="1"/>
  <c r="N129" i="1"/>
  <c r="CA129" i="1" s="1"/>
  <c r="M129" i="1"/>
  <c r="L129" i="1"/>
  <c r="I129" i="1"/>
  <c r="H129" i="1"/>
  <c r="BQ128" i="1"/>
  <c r="BR128" i="1" s="1"/>
  <c r="BB128" i="1"/>
  <c r="BA128" i="1"/>
  <c r="AW128" i="1"/>
  <c r="BU128" i="1" s="1"/>
  <c r="AV128" i="1"/>
  <c r="AU128" i="1"/>
  <c r="AQ128" i="1"/>
  <c r="AR128" i="1" s="1"/>
  <c r="AC128" i="1"/>
  <c r="AD128" i="1" s="1"/>
  <c r="T128" i="1"/>
  <c r="CC128" i="1" s="1"/>
  <c r="O128" i="1"/>
  <c r="N128" i="1"/>
  <c r="CA128" i="1" s="1"/>
  <c r="M128" i="1"/>
  <c r="L128" i="1"/>
  <c r="I128" i="1"/>
  <c r="H128" i="1"/>
  <c r="BQ127" i="1"/>
  <c r="BR127" i="1" s="1"/>
  <c r="BA127" i="1"/>
  <c r="AV127" i="1"/>
  <c r="AU127" i="1"/>
  <c r="AQ127" i="1"/>
  <c r="AR127" i="1" s="1"/>
  <c r="AC127" i="1"/>
  <c r="AD127" i="1" s="1"/>
  <c r="T127" i="1"/>
  <c r="CC127" i="1" s="1"/>
  <c r="O127" i="1"/>
  <c r="M127" i="1"/>
  <c r="L127" i="1"/>
  <c r="N127" i="1" s="1"/>
  <c r="CA127" i="1" s="1"/>
  <c r="I127" i="1"/>
  <c r="H127" i="1"/>
  <c r="BR126" i="1"/>
  <c r="BQ126" i="1"/>
  <c r="BA126" i="1"/>
  <c r="AW126" i="1"/>
  <c r="AV126" i="1"/>
  <c r="AU126" i="1"/>
  <c r="AQ126" i="1"/>
  <c r="AR126" i="1" s="1"/>
  <c r="AC126" i="1"/>
  <c r="AD126" i="1" s="1"/>
  <c r="T126" i="1"/>
  <c r="CC126" i="1" s="1"/>
  <c r="O126" i="1"/>
  <c r="M126" i="1"/>
  <c r="N126" i="1" s="1"/>
  <c r="CA126" i="1" s="1"/>
  <c r="L126" i="1"/>
  <c r="I126" i="1"/>
  <c r="H126" i="1"/>
  <c r="BR125" i="1"/>
  <c r="BQ125" i="1"/>
  <c r="BA125" i="1"/>
  <c r="AV125" i="1"/>
  <c r="AU125" i="1"/>
  <c r="AQ125" i="1"/>
  <c r="AR125" i="1" s="1"/>
  <c r="AC125" i="1"/>
  <c r="AD125" i="1" s="1"/>
  <c r="T125" i="1"/>
  <c r="CC125" i="1" s="1"/>
  <c r="O125" i="1"/>
  <c r="M125" i="1"/>
  <c r="L125" i="1"/>
  <c r="N125" i="1" s="1"/>
  <c r="CA125" i="1" s="1"/>
  <c r="I125" i="1"/>
  <c r="H125" i="1"/>
  <c r="BR124" i="1"/>
  <c r="BQ124" i="1"/>
  <c r="BA124" i="1"/>
  <c r="AV124" i="1"/>
  <c r="AU124" i="1"/>
  <c r="AW124" i="1" s="1"/>
  <c r="AQ124" i="1"/>
  <c r="AR124" i="1" s="1"/>
  <c r="AC124" i="1"/>
  <c r="AD124" i="1" s="1"/>
  <c r="T124" i="1"/>
  <c r="CC124" i="1" s="1"/>
  <c r="O124" i="1"/>
  <c r="M124" i="1"/>
  <c r="L124" i="1"/>
  <c r="N124" i="1" s="1"/>
  <c r="CA124" i="1" s="1"/>
  <c r="I124" i="1"/>
  <c r="H124" i="1"/>
  <c r="BR123" i="1"/>
  <c r="BQ123" i="1"/>
  <c r="BA123" i="1"/>
  <c r="AV123" i="1"/>
  <c r="AU123" i="1"/>
  <c r="AQ123" i="1"/>
  <c r="AR123" i="1" s="1"/>
  <c r="AC123" i="1"/>
  <c r="AD123" i="1" s="1"/>
  <c r="T123" i="1"/>
  <c r="CC123" i="1" s="1"/>
  <c r="O123" i="1"/>
  <c r="N123" i="1"/>
  <c r="CA123" i="1" s="1"/>
  <c r="M123" i="1"/>
  <c r="L123" i="1"/>
  <c r="I123" i="1"/>
  <c r="H123" i="1"/>
  <c r="BR122" i="1"/>
  <c r="BQ122" i="1"/>
  <c r="BA122" i="1"/>
  <c r="AV122" i="1"/>
  <c r="AU122" i="1"/>
  <c r="AW122" i="1" s="1"/>
  <c r="AQ122" i="1"/>
  <c r="AR122" i="1" s="1"/>
  <c r="AC122" i="1"/>
  <c r="AD122" i="1" s="1"/>
  <c r="T122" i="1"/>
  <c r="CC122" i="1" s="1"/>
  <c r="O122" i="1"/>
  <c r="M122" i="1"/>
  <c r="L122" i="1"/>
  <c r="N122" i="1" s="1"/>
  <c r="CA122" i="1" s="1"/>
  <c r="I122" i="1"/>
  <c r="H122" i="1"/>
  <c r="BR121" i="1"/>
  <c r="BQ121" i="1"/>
  <c r="BA121" i="1"/>
  <c r="AV121" i="1"/>
  <c r="AW121" i="1" s="1"/>
  <c r="AU121" i="1"/>
  <c r="AQ121" i="1"/>
  <c r="AR121" i="1" s="1"/>
  <c r="AC121" i="1"/>
  <c r="AD121" i="1" s="1"/>
  <c r="T121" i="1"/>
  <c r="CC121" i="1" s="1"/>
  <c r="O121" i="1"/>
  <c r="N121" i="1"/>
  <c r="CA121" i="1" s="1"/>
  <c r="M121" i="1"/>
  <c r="L121" i="1"/>
  <c r="I121" i="1"/>
  <c r="H121" i="1"/>
  <c r="CA120" i="1"/>
  <c r="BR120" i="1"/>
  <c r="BQ120" i="1"/>
  <c r="BA120" i="1"/>
  <c r="AV120" i="1"/>
  <c r="AU120" i="1"/>
  <c r="AW120" i="1" s="1"/>
  <c r="AQ120" i="1"/>
  <c r="AR120" i="1" s="1"/>
  <c r="AC120" i="1"/>
  <c r="AD120" i="1" s="1"/>
  <c r="T120" i="1"/>
  <c r="CC120" i="1" s="1"/>
  <c r="O120" i="1"/>
  <c r="N120" i="1"/>
  <c r="M120" i="1"/>
  <c r="L120" i="1"/>
  <c r="I120" i="1"/>
  <c r="H120" i="1"/>
  <c r="CA119" i="1"/>
  <c r="BR119" i="1"/>
  <c r="BQ119" i="1"/>
  <c r="BA119" i="1"/>
  <c r="AV119" i="1"/>
  <c r="AU119" i="1"/>
  <c r="AQ119" i="1"/>
  <c r="AR119" i="1" s="1"/>
  <c r="AJ119" i="1"/>
  <c r="AK119" i="1" s="1"/>
  <c r="AC119" i="1"/>
  <c r="AD119" i="1" s="1"/>
  <c r="T119" i="1"/>
  <c r="CC119" i="1" s="1"/>
  <c r="O119" i="1"/>
  <c r="P119" i="1" s="1"/>
  <c r="N119" i="1"/>
  <c r="M119" i="1"/>
  <c r="L119" i="1"/>
  <c r="I119" i="1"/>
  <c r="H119" i="1"/>
  <c r="CA118" i="1"/>
  <c r="BR118" i="1"/>
  <c r="BQ118" i="1"/>
  <c r="BA118" i="1"/>
  <c r="AV118" i="1"/>
  <c r="AU118" i="1"/>
  <c r="AQ118" i="1"/>
  <c r="AR118" i="1" s="1"/>
  <c r="AC118" i="1"/>
  <c r="AD118" i="1" s="1"/>
  <c r="T118" i="1"/>
  <c r="CC118" i="1" s="1"/>
  <c r="O118" i="1"/>
  <c r="P118" i="1" s="1"/>
  <c r="N118" i="1"/>
  <c r="M118" i="1"/>
  <c r="L118" i="1"/>
  <c r="I118" i="1"/>
  <c r="H118" i="1"/>
  <c r="BQ117" i="1"/>
  <c r="BR117" i="1" s="1"/>
  <c r="BA117" i="1"/>
  <c r="AV117" i="1"/>
  <c r="AW117" i="1" s="1"/>
  <c r="AU117" i="1"/>
  <c r="AQ117" i="1"/>
  <c r="AR117" i="1" s="1"/>
  <c r="AC117" i="1"/>
  <c r="AD117" i="1" s="1"/>
  <c r="T117" i="1"/>
  <c r="CC117" i="1" s="1"/>
  <c r="P117" i="1"/>
  <c r="AX117" i="1" s="1"/>
  <c r="O117" i="1"/>
  <c r="AJ117" i="1" s="1"/>
  <c r="AK117" i="1" s="1"/>
  <c r="M117" i="1"/>
  <c r="L117" i="1"/>
  <c r="I117" i="1"/>
  <c r="H117" i="1"/>
  <c r="BQ116" i="1"/>
  <c r="BR116" i="1" s="1"/>
  <c r="BA116" i="1"/>
  <c r="AV116" i="1"/>
  <c r="AU116" i="1"/>
  <c r="AW116" i="1" s="1"/>
  <c r="AQ116" i="1"/>
  <c r="AR116" i="1" s="1"/>
  <c r="AJ116" i="1"/>
  <c r="AK116" i="1" s="1"/>
  <c r="AD116" i="1"/>
  <c r="AC116" i="1"/>
  <c r="T116" i="1"/>
  <c r="CC116" i="1" s="1"/>
  <c r="O116" i="1"/>
  <c r="P116" i="1" s="1"/>
  <c r="AX116" i="1" s="1"/>
  <c r="AY116" i="1" s="1"/>
  <c r="M116" i="1"/>
  <c r="L116" i="1"/>
  <c r="I116" i="1"/>
  <c r="H116" i="1"/>
  <c r="BR115" i="1"/>
  <c r="BQ115" i="1"/>
  <c r="BA115" i="1"/>
  <c r="AV115" i="1"/>
  <c r="AU115" i="1"/>
  <c r="AW115" i="1" s="1"/>
  <c r="AQ115" i="1"/>
  <c r="AR115" i="1" s="1"/>
  <c r="AJ115" i="1"/>
  <c r="AK115" i="1" s="1"/>
  <c r="AD115" i="1"/>
  <c r="AC115" i="1"/>
  <c r="T115" i="1"/>
  <c r="CC115" i="1" s="1"/>
  <c r="O115" i="1"/>
  <c r="P115" i="1" s="1"/>
  <c r="AX115" i="1" s="1"/>
  <c r="M115" i="1"/>
  <c r="L115" i="1"/>
  <c r="I115" i="1"/>
  <c r="H115" i="1"/>
  <c r="BR114" i="1"/>
  <c r="BQ114" i="1"/>
  <c r="BA114" i="1"/>
  <c r="AV114" i="1"/>
  <c r="AU114" i="1"/>
  <c r="AR114" i="1"/>
  <c r="AQ114" i="1"/>
  <c r="AC114" i="1"/>
  <c r="AD114" i="1" s="1"/>
  <c r="T114" i="1"/>
  <c r="CC114" i="1" s="1"/>
  <c r="O114" i="1"/>
  <c r="AJ114" i="1" s="1"/>
  <c r="AK114" i="1" s="1"/>
  <c r="M114" i="1"/>
  <c r="N114" i="1" s="1"/>
  <c r="CA114" i="1" s="1"/>
  <c r="L114" i="1"/>
  <c r="I114" i="1"/>
  <c r="H114" i="1"/>
  <c r="BQ113" i="1"/>
  <c r="BR113" i="1" s="1"/>
  <c r="BA113" i="1"/>
  <c r="AV113" i="1"/>
  <c r="AU113" i="1"/>
  <c r="AW113" i="1" s="1"/>
  <c r="AQ113" i="1"/>
  <c r="AR113" i="1" s="1"/>
  <c r="AJ113" i="1"/>
  <c r="AK113" i="1" s="1"/>
  <c r="AC113" i="1"/>
  <c r="AD113" i="1" s="1"/>
  <c r="T113" i="1"/>
  <c r="CC113" i="1" s="1"/>
  <c r="O113" i="1"/>
  <c r="P113" i="1" s="1"/>
  <c r="M113" i="1"/>
  <c r="L113" i="1"/>
  <c r="I113" i="1"/>
  <c r="H113" i="1"/>
  <c r="BR112" i="1"/>
  <c r="BQ112" i="1"/>
  <c r="BA112" i="1"/>
  <c r="AV112" i="1"/>
  <c r="AU112" i="1"/>
  <c r="AW112" i="1" s="1"/>
  <c r="AQ112" i="1"/>
  <c r="AR112" i="1" s="1"/>
  <c r="AJ112" i="1"/>
  <c r="AK112" i="1" s="1"/>
  <c r="AC112" i="1"/>
  <c r="AD112" i="1" s="1"/>
  <c r="T112" i="1"/>
  <c r="CC112" i="1" s="1"/>
  <c r="O112" i="1"/>
  <c r="P112" i="1" s="1"/>
  <c r="M112" i="1"/>
  <c r="L112" i="1"/>
  <c r="I112" i="1"/>
  <c r="H112" i="1"/>
  <c r="BR111" i="1"/>
  <c r="BQ111" i="1"/>
  <c r="BA111" i="1"/>
  <c r="AV111" i="1"/>
  <c r="AU111" i="1"/>
  <c r="AQ111" i="1"/>
  <c r="AR111" i="1" s="1"/>
  <c r="AJ111" i="1"/>
  <c r="AK111" i="1" s="1"/>
  <c r="AC111" i="1"/>
  <c r="AD111" i="1" s="1"/>
  <c r="T111" i="1"/>
  <c r="CC111" i="1" s="1"/>
  <c r="O111" i="1"/>
  <c r="P111" i="1" s="1"/>
  <c r="M111" i="1"/>
  <c r="N111" i="1" s="1"/>
  <c r="CA111" i="1" s="1"/>
  <c r="L111" i="1"/>
  <c r="I111" i="1"/>
  <c r="H111" i="1"/>
  <c r="BQ110" i="1"/>
  <c r="BR110" i="1" s="1"/>
  <c r="BA110" i="1"/>
  <c r="AV110" i="1"/>
  <c r="AU110" i="1"/>
  <c r="AQ110" i="1"/>
  <c r="AR110" i="1" s="1"/>
  <c r="AC110" i="1"/>
  <c r="AD110" i="1" s="1"/>
  <c r="T110" i="1"/>
  <c r="CC110" i="1" s="1"/>
  <c r="O110" i="1"/>
  <c r="N110" i="1"/>
  <c r="CA110" i="1" s="1"/>
  <c r="M110" i="1"/>
  <c r="L110" i="1"/>
  <c r="I110" i="1"/>
  <c r="H110" i="1"/>
  <c r="BQ109" i="1"/>
  <c r="BR109" i="1" s="1"/>
  <c r="BA109" i="1"/>
  <c r="AV109" i="1"/>
  <c r="AU109" i="1"/>
  <c r="AQ109" i="1"/>
  <c r="AR109" i="1" s="1"/>
  <c r="AC109" i="1"/>
  <c r="AD109" i="1" s="1"/>
  <c r="T109" i="1"/>
  <c r="CC109" i="1" s="1"/>
  <c r="O109" i="1"/>
  <c r="M109" i="1"/>
  <c r="N109" i="1" s="1"/>
  <c r="CA109" i="1" s="1"/>
  <c r="L109" i="1"/>
  <c r="I109" i="1"/>
  <c r="H109" i="1"/>
  <c r="BQ108" i="1"/>
  <c r="BR108" i="1" s="1"/>
  <c r="BA108" i="1"/>
  <c r="AV108" i="1"/>
  <c r="AU108" i="1"/>
  <c r="AQ108" i="1"/>
  <c r="AR108" i="1" s="1"/>
  <c r="AC108" i="1"/>
  <c r="AD108" i="1" s="1"/>
  <c r="T108" i="1"/>
  <c r="CC108" i="1" s="1"/>
  <c r="O108" i="1"/>
  <c r="M108" i="1"/>
  <c r="N108" i="1" s="1"/>
  <c r="CA108" i="1" s="1"/>
  <c r="L108" i="1"/>
  <c r="I108" i="1"/>
  <c r="H108" i="1"/>
  <c r="BQ107" i="1"/>
  <c r="BR107" i="1" s="1"/>
  <c r="BA107" i="1"/>
  <c r="AV107" i="1"/>
  <c r="AU107" i="1"/>
  <c r="AQ107" i="1"/>
  <c r="AR107" i="1" s="1"/>
  <c r="AC107" i="1"/>
  <c r="AD107" i="1" s="1"/>
  <c r="T107" i="1"/>
  <c r="CC107" i="1" s="1"/>
  <c r="O107" i="1"/>
  <c r="M107" i="1"/>
  <c r="L107" i="1"/>
  <c r="I107" i="1"/>
  <c r="H107" i="1"/>
  <c r="BR106" i="1"/>
  <c r="BQ106" i="1"/>
  <c r="BA106" i="1"/>
  <c r="AV106" i="1"/>
  <c r="AU106" i="1"/>
  <c r="AW106" i="1" s="1"/>
  <c r="BB106" i="1" s="1"/>
  <c r="AQ106" i="1"/>
  <c r="AR106" i="1" s="1"/>
  <c r="AJ106" i="1"/>
  <c r="AK106" i="1" s="1"/>
  <c r="AC106" i="1"/>
  <c r="AD106" i="1" s="1"/>
  <c r="T106" i="1"/>
  <c r="CC106" i="1" s="1"/>
  <c r="O106" i="1"/>
  <c r="P106" i="1" s="1"/>
  <c r="M106" i="1"/>
  <c r="L106" i="1"/>
  <c r="N106" i="1" s="1"/>
  <c r="CA106" i="1" s="1"/>
  <c r="I106" i="1"/>
  <c r="H106" i="1"/>
  <c r="BR105" i="1"/>
  <c r="BQ105" i="1"/>
  <c r="BA105" i="1"/>
  <c r="AV105" i="1"/>
  <c r="AU105" i="1"/>
  <c r="AW105" i="1" s="1"/>
  <c r="BB105" i="1" s="1"/>
  <c r="AQ105" i="1"/>
  <c r="AR105" i="1" s="1"/>
  <c r="AK105" i="1"/>
  <c r="AJ105" i="1"/>
  <c r="AC105" i="1"/>
  <c r="AD105" i="1" s="1"/>
  <c r="T105" i="1"/>
  <c r="CC105" i="1" s="1"/>
  <c r="O105" i="1"/>
  <c r="P105" i="1" s="1"/>
  <c r="M105" i="1"/>
  <c r="L105" i="1"/>
  <c r="I105" i="1"/>
  <c r="H105" i="1"/>
  <c r="BR104" i="1"/>
  <c r="BQ104" i="1"/>
  <c r="BA104" i="1"/>
  <c r="AV104" i="1"/>
  <c r="AU104" i="1"/>
  <c r="AW104" i="1" s="1"/>
  <c r="BB104" i="1" s="1"/>
  <c r="AQ104" i="1"/>
  <c r="AR104" i="1" s="1"/>
  <c r="AJ104" i="1"/>
  <c r="AK104" i="1" s="1"/>
  <c r="AC104" i="1"/>
  <c r="AD104" i="1" s="1"/>
  <c r="T104" i="1"/>
  <c r="CC104" i="1" s="1"/>
  <c r="O104" i="1"/>
  <c r="P104" i="1" s="1"/>
  <c r="M104" i="1"/>
  <c r="L104" i="1"/>
  <c r="N104" i="1" s="1"/>
  <c r="CA104" i="1" s="1"/>
  <c r="I104" i="1"/>
  <c r="H104" i="1"/>
  <c r="BR103" i="1"/>
  <c r="BQ103" i="1"/>
  <c r="BA103" i="1"/>
  <c r="AV103" i="1"/>
  <c r="AU103" i="1"/>
  <c r="AW103" i="1" s="1"/>
  <c r="BB103" i="1" s="1"/>
  <c r="AQ103" i="1"/>
  <c r="AR103" i="1" s="1"/>
  <c r="AJ103" i="1"/>
  <c r="AK103" i="1" s="1"/>
  <c r="AC103" i="1"/>
  <c r="AD103" i="1" s="1"/>
  <c r="T103" i="1"/>
  <c r="CC103" i="1" s="1"/>
  <c r="O103" i="1"/>
  <c r="P103" i="1" s="1"/>
  <c r="M103" i="1"/>
  <c r="L103" i="1"/>
  <c r="I103" i="1"/>
  <c r="H103" i="1"/>
  <c r="BQ102" i="1"/>
  <c r="BR102" i="1" s="1"/>
  <c r="BA102" i="1"/>
  <c r="AV102" i="1"/>
  <c r="AU102" i="1"/>
  <c r="AQ102" i="1"/>
  <c r="AR102" i="1" s="1"/>
  <c r="AC102" i="1"/>
  <c r="AD102" i="1" s="1"/>
  <c r="T102" i="1"/>
  <c r="CC102" i="1" s="1"/>
  <c r="O102" i="1"/>
  <c r="N102" i="1"/>
  <c r="CA102" i="1" s="1"/>
  <c r="M102" i="1"/>
  <c r="L102" i="1"/>
  <c r="I102" i="1"/>
  <c r="H102" i="1"/>
  <c r="BQ101" i="1"/>
  <c r="BR101" i="1" s="1"/>
  <c r="BA101" i="1"/>
  <c r="AV101" i="1"/>
  <c r="AU101" i="1"/>
  <c r="AQ101" i="1"/>
  <c r="AR101" i="1" s="1"/>
  <c r="AC101" i="1"/>
  <c r="AD101" i="1" s="1"/>
  <c r="T101" i="1"/>
  <c r="CC101" i="1" s="1"/>
  <c r="O101" i="1"/>
  <c r="M101" i="1"/>
  <c r="N101" i="1" s="1"/>
  <c r="CA101" i="1" s="1"/>
  <c r="L101" i="1"/>
  <c r="I101" i="1"/>
  <c r="H101" i="1"/>
  <c r="BQ100" i="1"/>
  <c r="BR100" i="1" s="1"/>
  <c r="BA100" i="1"/>
  <c r="AV100" i="1"/>
  <c r="AU100" i="1"/>
  <c r="AQ100" i="1"/>
  <c r="AR100" i="1" s="1"/>
  <c r="AC100" i="1"/>
  <c r="AD100" i="1" s="1"/>
  <c r="T100" i="1"/>
  <c r="CC100" i="1" s="1"/>
  <c r="O100" i="1"/>
  <c r="M100" i="1"/>
  <c r="N100" i="1" s="1"/>
  <c r="CA100" i="1" s="1"/>
  <c r="L100" i="1"/>
  <c r="I100" i="1"/>
  <c r="H100" i="1"/>
  <c r="BQ99" i="1"/>
  <c r="BR99" i="1" s="1"/>
  <c r="BA99" i="1"/>
  <c r="AV99" i="1"/>
  <c r="AU99" i="1"/>
  <c r="AW99" i="1" s="1"/>
  <c r="BB99" i="1" s="1"/>
  <c r="AQ99" i="1"/>
  <c r="AR99" i="1" s="1"/>
  <c r="AC99" i="1"/>
  <c r="AD99" i="1" s="1"/>
  <c r="T99" i="1"/>
  <c r="CC99" i="1" s="1"/>
  <c r="O99" i="1"/>
  <c r="M99" i="1"/>
  <c r="L99" i="1"/>
  <c r="I99" i="1"/>
  <c r="H99" i="1"/>
  <c r="BQ98" i="1"/>
  <c r="BR98" i="1" s="1"/>
  <c r="BA98" i="1"/>
  <c r="AV98" i="1"/>
  <c r="AU98" i="1"/>
  <c r="AW98" i="1" s="1"/>
  <c r="BB98" i="1" s="1"/>
  <c r="AQ98" i="1"/>
  <c r="AR98" i="1" s="1"/>
  <c r="AJ98" i="1"/>
  <c r="AK98" i="1" s="1"/>
  <c r="AC98" i="1"/>
  <c r="AD98" i="1" s="1"/>
  <c r="T98" i="1"/>
  <c r="CC98" i="1" s="1"/>
  <c r="O98" i="1"/>
  <c r="P98" i="1" s="1"/>
  <c r="M98" i="1"/>
  <c r="L98" i="1"/>
  <c r="N98" i="1" s="1"/>
  <c r="CA98" i="1" s="1"/>
  <c r="I98" i="1"/>
  <c r="H98" i="1"/>
  <c r="BR97" i="1"/>
  <c r="BQ97" i="1"/>
  <c r="BA97" i="1"/>
  <c r="AV97" i="1"/>
  <c r="AU97" i="1"/>
  <c r="AW97" i="1" s="1"/>
  <c r="BB97" i="1" s="1"/>
  <c r="AQ97" i="1"/>
  <c r="AR97" i="1" s="1"/>
  <c r="AK97" i="1"/>
  <c r="AJ97" i="1"/>
  <c r="AC97" i="1"/>
  <c r="AD97" i="1" s="1"/>
  <c r="T97" i="1"/>
  <c r="CC97" i="1" s="1"/>
  <c r="O97" i="1"/>
  <c r="P97" i="1" s="1"/>
  <c r="M97" i="1"/>
  <c r="L97" i="1"/>
  <c r="I97" i="1"/>
  <c r="H97" i="1"/>
  <c r="BR96" i="1"/>
  <c r="BQ96" i="1"/>
  <c r="BA96" i="1"/>
  <c r="AV96" i="1"/>
  <c r="AU96" i="1"/>
  <c r="AW96" i="1" s="1"/>
  <c r="BB96" i="1" s="1"/>
  <c r="AQ96" i="1"/>
  <c r="AR96" i="1" s="1"/>
  <c r="AJ96" i="1"/>
  <c r="AK96" i="1" s="1"/>
  <c r="AC96" i="1"/>
  <c r="AD96" i="1" s="1"/>
  <c r="T96" i="1"/>
  <c r="CC96" i="1" s="1"/>
  <c r="O96" i="1"/>
  <c r="P96" i="1" s="1"/>
  <c r="M96" i="1"/>
  <c r="L96" i="1"/>
  <c r="N96" i="1" s="1"/>
  <c r="CA96" i="1" s="1"/>
  <c r="I96" i="1"/>
  <c r="H96" i="1"/>
  <c r="BR95" i="1"/>
  <c r="BQ95" i="1"/>
  <c r="BA95" i="1"/>
  <c r="AV95" i="1"/>
  <c r="AU95" i="1"/>
  <c r="AW95" i="1" s="1"/>
  <c r="BB95" i="1" s="1"/>
  <c r="AQ95" i="1"/>
  <c r="AR95" i="1" s="1"/>
  <c r="AK95" i="1"/>
  <c r="AJ95" i="1"/>
  <c r="AC95" i="1"/>
  <c r="AD95" i="1" s="1"/>
  <c r="T95" i="1"/>
  <c r="CC95" i="1" s="1"/>
  <c r="O95" i="1"/>
  <c r="P95" i="1" s="1"/>
  <c r="M95" i="1"/>
  <c r="L95" i="1"/>
  <c r="I95" i="1"/>
  <c r="H95" i="1"/>
  <c r="BR94" i="1"/>
  <c r="BQ94" i="1"/>
  <c r="BA94" i="1"/>
  <c r="AV94" i="1"/>
  <c r="AU94" i="1"/>
  <c r="AQ94" i="1"/>
  <c r="AR94" i="1" s="1"/>
  <c r="AC94" i="1"/>
  <c r="AD94" i="1" s="1"/>
  <c r="T94" i="1"/>
  <c r="CC94" i="1" s="1"/>
  <c r="O94" i="1"/>
  <c r="N94" i="1"/>
  <c r="CA94" i="1" s="1"/>
  <c r="M94" i="1"/>
  <c r="L94" i="1"/>
  <c r="I94" i="1"/>
  <c r="H94" i="1"/>
  <c r="BQ93" i="1"/>
  <c r="BR93" i="1" s="1"/>
  <c r="BA93" i="1"/>
  <c r="AV93" i="1"/>
  <c r="AU93" i="1"/>
  <c r="AQ93" i="1"/>
  <c r="AR93" i="1" s="1"/>
  <c r="AC93" i="1"/>
  <c r="AD93" i="1" s="1"/>
  <c r="T93" i="1"/>
  <c r="CC93" i="1" s="1"/>
  <c r="O93" i="1"/>
  <c r="M93" i="1"/>
  <c r="N93" i="1" s="1"/>
  <c r="CA93" i="1" s="1"/>
  <c r="L93" i="1"/>
  <c r="I93" i="1"/>
  <c r="H93" i="1"/>
  <c r="BQ92" i="1"/>
  <c r="BR92" i="1" s="1"/>
  <c r="BA92" i="1"/>
  <c r="AV92" i="1"/>
  <c r="AU92" i="1"/>
  <c r="AQ92" i="1"/>
  <c r="AR92" i="1" s="1"/>
  <c r="AC92" i="1"/>
  <c r="AD92" i="1" s="1"/>
  <c r="T92" i="1"/>
  <c r="CC92" i="1" s="1"/>
  <c r="O92" i="1"/>
  <c r="P92" i="1" s="1"/>
  <c r="AX92" i="1" s="1"/>
  <c r="M92" i="1"/>
  <c r="L92" i="1"/>
  <c r="I92" i="1"/>
  <c r="H92" i="1"/>
  <c r="BR91" i="1"/>
  <c r="BQ91" i="1"/>
  <c r="BA91" i="1"/>
  <c r="AV91" i="1"/>
  <c r="AU91" i="1"/>
  <c r="AQ91" i="1"/>
  <c r="AR91" i="1" s="1"/>
  <c r="AC91" i="1"/>
  <c r="AD91" i="1" s="1"/>
  <c r="T91" i="1"/>
  <c r="CC91" i="1" s="1"/>
  <c r="O91" i="1"/>
  <c r="P91" i="1" s="1"/>
  <c r="AX91" i="1" s="1"/>
  <c r="M91" i="1"/>
  <c r="L91" i="1"/>
  <c r="I91" i="1"/>
  <c r="H91" i="1"/>
  <c r="BQ90" i="1"/>
  <c r="BR90" i="1" s="1"/>
  <c r="BA90" i="1"/>
  <c r="AV90" i="1"/>
  <c r="AW90" i="1" s="1"/>
  <c r="AU90" i="1"/>
  <c r="AQ90" i="1"/>
  <c r="AR90" i="1" s="1"/>
  <c r="AC90" i="1"/>
  <c r="AD90" i="1" s="1"/>
  <c r="T90" i="1"/>
  <c r="CC90" i="1" s="1"/>
  <c r="O90" i="1"/>
  <c r="P90" i="1" s="1"/>
  <c r="AX90" i="1" s="1"/>
  <c r="M90" i="1"/>
  <c r="L90" i="1"/>
  <c r="I90" i="1"/>
  <c r="H90" i="1"/>
  <c r="BQ89" i="1"/>
  <c r="BR89" i="1" s="1"/>
  <c r="BA89" i="1"/>
  <c r="AV89" i="1"/>
  <c r="AU89" i="1"/>
  <c r="AQ89" i="1"/>
  <c r="AR89" i="1" s="1"/>
  <c r="AC89" i="1"/>
  <c r="AD89" i="1" s="1"/>
  <c r="T89" i="1"/>
  <c r="CC89" i="1" s="1"/>
  <c r="O89" i="1"/>
  <c r="P89" i="1" s="1"/>
  <c r="AX89" i="1" s="1"/>
  <c r="M89" i="1"/>
  <c r="L89" i="1"/>
  <c r="I89" i="1"/>
  <c r="H89" i="1"/>
  <c r="BR88" i="1"/>
  <c r="BQ88" i="1"/>
  <c r="BA88" i="1"/>
  <c r="AV88" i="1"/>
  <c r="AU88" i="1"/>
  <c r="AQ88" i="1"/>
  <c r="AR88" i="1" s="1"/>
  <c r="AC88" i="1"/>
  <c r="AD88" i="1" s="1"/>
  <c r="T88" i="1"/>
  <c r="CC88" i="1" s="1"/>
  <c r="O88" i="1"/>
  <c r="P88" i="1" s="1"/>
  <c r="AX88" i="1" s="1"/>
  <c r="M88" i="1"/>
  <c r="N88" i="1" s="1"/>
  <c r="CA88" i="1" s="1"/>
  <c r="L88" i="1"/>
  <c r="I88" i="1"/>
  <c r="H88" i="1"/>
  <c r="BQ87" i="1"/>
  <c r="BR87" i="1" s="1"/>
  <c r="BA87" i="1"/>
  <c r="AV87" i="1"/>
  <c r="AW87" i="1" s="1"/>
  <c r="AU87" i="1"/>
  <c r="AQ87" i="1"/>
  <c r="AR87" i="1" s="1"/>
  <c r="AC87" i="1"/>
  <c r="AD87" i="1" s="1"/>
  <c r="T87" i="1"/>
  <c r="CC87" i="1" s="1"/>
  <c r="O87" i="1"/>
  <c r="P87" i="1" s="1"/>
  <c r="AX87" i="1" s="1"/>
  <c r="M87" i="1"/>
  <c r="L87" i="1"/>
  <c r="I87" i="1"/>
  <c r="H87" i="1"/>
  <c r="BQ86" i="1"/>
  <c r="BR86" i="1" s="1"/>
  <c r="BA86" i="1"/>
  <c r="AV86" i="1"/>
  <c r="AU86" i="1"/>
  <c r="AQ86" i="1"/>
  <c r="AR86" i="1" s="1"/>
  <c r="AC86" i="1"/>
  <c r="AD86" i="1" s="1"/>
  <c r="T86" i="1"/>
  <c r="CC86" i="1" s="1"/>
  <c r="O86" i="1"/>
  <c r="P86" i="1" s="1"/>
  <c r="AX86" i="1" s="1"/>
  <c r="M86" i="1"/>
  <c r="L86" i="1"/>
  <c r="I86" i="1"/>
  <c r="H86" i="1"/>
  <c r="BQ85" i="1"/>
  <c r="BR85" i="1" s="1"/>
  <c r="BA85" i="1"/>
  <c r="AV85" i="1"/>
  <c r="AW85" i="1" s="1"/>
  <c r="AU85" i="1"/>
  <c r="AQ85" i="1"/>
  <c r="AR85" i="1" s="1"/>
  <c r="AC85" i="1"/>
  <c r="AD85" i="1" s="1"/>
  <c r="T85" i="1"/>
  <c r="CC85" i="1" s="1"/>
  <c r="O85" i="1"/>
  <c r="P85" i="1" s="1"/>
  <c r="AX85" i="1" s="1"/>
  <c r="M85" i="1"/>
  <c r="N85" i="1" s="1"/>
  <c r="CA85" i="1" s="1"/>
  <c r="L85" i="1"/>
  <c r="I85" i="1"/>
  <c r="H85" i="1"/>
  <c r="BQ84" i="1"/>
  <c r="BR84" i="1" s="1"/>
  <c r="BA84" i="1"/>
  <c r="AV84" i="1"/>
  <c r="AU84" i="1"/>
  <c r="AQ84" i="1"/>
  <c r="AR84" i="1" s="1"/>
  <c r="AC84" i="1"/>
  <c r="AD84" i="1" s="1"/>
  <c r="T84" i="1"/>
  <c r="CC84" i="1" s="1"/>
  <c r="O84" i="1"/>
  <c r="P84" i="1" s="1"/>
  <c r="AX84" i="1" s="1"/>
  <c r="M84" i="1"/>
  <c r="L84" i="1"/>
  <c r="I84" i="1"/>
  <c r="H84" i="1"/>
  <c r="BR83" i="1"/>
  <c r="BQ83" i="1"/>
  <c r="BA83" i="1"/>
  <c r="AV83" i="1"/>
  <c r="AW83" i="1" s="1"/>
  <c r="AU83" i="1"/>
  <c r="AQ83" i="1"/>
  <c r="AR83" i="1" s="1"/>
  <c r="AC83" i="1"/>
  <c r="AD83" i="1" s="1"/>
  <c r="T83" i="1"/>
  <c r="CC83" i="1" s="1"/>
  <c r="O83" i="1"/>
  <c r="P83" i="1" s="1"/>
  <c r="AX83" i="1" s="1"/>
  <c r="M83" i="1"/>
  <c r="N83" i="1" s="1"/>
  <c r="CA83" i="1" s="1"/>
  <c r="L83" i="1"/>
  <c r="I83" i="1"/>
  <c r="H83" i="1"/>
  <c r="BQ82" i="1"/>
  <c r="BR82" i="1" s="1"/>
  <c r="BA82" i="1"/>
  <c r="AV82" i="1"/>
  <c r="AW82" i="1" s="1"/>
  <c r="AU82" i="1"/>
  <c r="AQ82" i="1"/>
  <c r="AR82" i="1" s="1"/>
  <c r="AC82" i="1"/>
  <c r="AD82" i="1" s="1"/>
  <c r="T82" i="1"/>
  <c r="CC82" i="1" s="1"/>
  <c r="O82" i="1"/>
  <c r="P82" i="1" s="1"/>
  <c r="AX82" i="1" s="1"/>
  <c r="M82" i="1"/>
  <c r="L82" i="1"/>
  <c r="I82" i="1"/>
  <c r="H82" i="1"/>
  <c r="BQ81" i="1"/>
  <c r="BR81" i="1" s="1"/>
  <c r="BA81" i="1"/>
  <c r="AV81" i="1"/>
  <c r="AW81" i="1" s="1"/>
  <c r="AU81" i="1"/>
  <c r="AQ81" i="1"/>
  <c r="AR81" i="1" s="1"/>
  <c r="AC81" i="1"/>
  <c r="AD81" i="1" s="1"/>
  <c r="T81" i="1"/>
  <c r="CC81" i="1" s="1"/>
  <c r="O81" i="1"/>
  <c r="P81" i="1" s="1"/>
  <c r="AX81" i="1" s="1"/>
  <c r="M81" i="1"/>
  <c r="L81" i="1"/>
  <c r="I81" i="1"/>
  <c r="H81" i="1"/>
  <c r="BR80" i="1"/>
  <c r="BQ80" i="1"/>
  <c r="BA80" i="1"/>
  <c r="AV80" i="1"/>
  <c r="AU80" i="1"/>
  <c r="AQ80" i="1"/>
  <c r="AR80" i="1" s="1"/>
  <c r="AC80" i="1"/>
  <c r="AD80" i="1" s="1"/>
  <c r="T80" i="1"/>
  <c r="CC80" i="1" s="1"/>
  <c r="O80" i="1"/>
  <c r="P80" i="1" s="1"/>
  <c r="AX80" i="1" s="1"/>
  <c r="M80" i="1"/>
  <c r="N80" i="1" s="1"/>
  <c r="CA80" i="1" s="1"/>
  <c r="L80" i="1"/>
  <c r="I80" i="1"/>
  <c r="H80" i="1"/>
  <c r="BR79" i="1"/>
  <c r="BQ79" i="1"/>
  <c r="BA79" i="1"/>
  <c r="AV79" i="1"/>
  <c r="AW79" i="1" s="1"/>
  <c r="AU79" i="1"/>
  <c r="AQ79" i="1"/>
  <c r="AR79" i="1" s="1"/>
  <c r="AC79" i="1"/>
  <c r="AD79" i="1" s="1"/>
  <c r="T79" i="1"/>
  <c r="CC79" i="1" s="1"/>
  <c r="O79" i="1"/>
  <c r="P79" i="1" s="1"/>
  <c r="AX79" i="1" s="1"/>
  <c r="M79" i="1"/>
  <c r="N79" i="1" s="1"/>
  <c r="CA79" i="1" s="1"/>
  <c r="L79" i="1"/>
  <c r="I79" i="1"/>
  <c r="H79" i="1"/>
  <c r="BQ78" i="1"/>
  <c r="BR78" i="1" s="1"/>
  <c r="BA78" i="1"/>
  <c r="AV78" i="1"/>
  <c r="AU78" i="1"/>
  <c r="AQ78" i="1"/>
  <c r="AR78" i="1" s="1"/>
  <c r="AC78" i="1"/>
  <c r="AD78" i="1" s="1"/>
  <c r="T78" i="1"/>
  <c r="CC78" i="1" s="1"/>
  <c r="O78" i="1"/>
  <c r="P78" i="1" s="1"/>
  <c r="AX78" i="1" s="1"/>
  <c r="M78" i="1"/>
  <c r="L78" i="1"/>
  <c r="I78" i="1"/>
  <c r="H78" i="1"/>
  <c r="BR77" i="1"/>
  <c r="BQ77" i="1"/>
  <c r="BA77" i="1"/>
  <c r="AV77" i="1"/>
  <c r="AU77" i="1"/>
  <c r="AQ77" i="1"/>
  <c r="AR77" i="1" s="1"/>
  <c r="AC77" i="1"/>
  <c r="AD77" i="1" s="1"/>
  <c r="T77" i="1"/>
  <c r="CC77" i="1" s="1"/>
  <c r="O77" i="1"/>
  <c r="P77" i="1" s="1"/>
  <c r="AX77" i="1" s="1"/>
  <c r="M77" i="1"/>
  <c r="L77" i="1"/>
  <c r="I77" i="1"/>
  <c r="H77" i="1"/>
  <c r="BQ76" i="1"/>
  <c r="BR76" i="1" s="1"/>
  <c r="BA76" i="1"/>
  <c r="AV76" i="1"/>
  <c r="AU76" i="1"/>
  <c r="AQ76" i="1"/>
  <c r="AR76" i="1" s="1"/>
  <c r="AC76" i="1"/>
  <c r="AD76" i="1" s="1"/>
  <c r="T76" i="1"/>
  <c r="CC76" i="1" s="1"/>
  <c r="O76" i="1"/>
  <c r="P76" i="1" s="1"/>
  <c r="N76" i="1"/>
  <c r="CA76" i="1" s="1"/>
  <c r="M76" i="1"/>
  <c r="L76" i="1"/>
  <c r="I76" i="1"/>
  <c r="H76" i="1"/>
  <c r="BQ75" i="1"/>
  <c r="BR75" i="1" s="1"/>
  <c r="BA75" i="1"/>
  <c r="AV75" i="1"/>
  <c r="AW75" i="1" s="1"/>
  <c r="BB75" i="1" s="1"/>
  <c r="AU75" i="1"/>
  <c r="AQ75" i="1"/>
  <c r="AR75" i="1" s="1"/>
  <c r="AC75" i="1"/>
  <c r="AD75" i="1" s="1"/>
  <c r="T75" i="1"/>
  <c r="CC75" i="1" s="1"/>
  <c r="O75" i="1"/>
  <c r="P75" i="1" s="1"/>
  <c r="N75" i="1"/>
  <c r="CA75" i="1" s="1"/>
  <c r="M75" i="1"/>
  <c r="L75" i="1"/>
  <c r="I75" i="1"/>
  <c r="H75" i="1"/>
  <c r="BQ74" i="1"/>
  <c r="BR74" i="1" s="1"/>
  <c r="BA74" i="1"/>
  <c r="AV74" i="1"/>
  <c r="AW74" i="1" s="1"/>
  <c r="AU74" i="1"/>
  <c r="AQ74" i="1"/>
  <c r="AR74" i="1" s="1"/>
  <c r="AC74" i="1"/>
  <c r="AD74" i="1" s="1"/>
  <c r="T74" i="1"/>
  <c r="CC74" i="1" s="1"/>
  <c r="O74" i="1"/>
  <c r="P74" i="1" s="1"/>
  <c r="N74" i="1"/>
  <c r="CA74" i="1" s="1"/>
  <c r="M74" i="1"/>
  <c r="L74" i="1"/>
  <c r="I74" i="1"/>
  <c r="H74" i="1"/>
  <c r="BQ73" i="1"/>
  <c r="BR73" i="1" s="1"/>
  <c r="BA73" i="1"/>
  <c r="AV73" i="1"/>
  <c r="AW73" i="1" s="1"/>
  <c r="AU73" i="1"/>
  <c r="AQ73" i="1"/>
  <c r="AR73" i="1" s="1"/>
  <c r="AC73" i="1"/>
  <c r="AD73" i="1" s="1"/>
  <c r="T73" i="1"/>
  <c r="CC73" i="1" s="1"/>
  <c r="O73" i="1"/>
  <c r="P73" i="1" s="1"/>
  <c r="N73" i="1"/>
  <c r="CA73" i="1" s="1"/>
  <c r="M73" i="1"/>
  <c r="L73" i="1"/>
  <c r="I73" i="1"/>
  <c r="H73" i="1"/>
  <c r="BQ72" i="1"/>
  <c r="BR72" i="1" s="1"/>
  <c r="BA72" i="1"/>
  <c r="AV72" i="1"/>
  <c r="AU72" i="1"/>
  <c r="AQ72" i="1"/>
  <c r="AR72" i="1" s="1"/>
  <c r="AC72" i="1"/>
  <c r="AD72" i="1" s="1"/>
  <c r="T72" i="1"/>
  <c r="CC72" i="1" s="1"/>
  <c r="O72" i="1"/>
  <c r="P72" i="1" s="1"/>
  <c r="M72" i="1"/>
  <c r="N72" i="1" s="1"/>
  <c r="CA72" i="1" s="1"/>
  <c r="L72" i="1"/>
  <c r="I72" i="1"/>
  <c r="H72" i="1"/>
  <c r="BR71" i="1"/>
  <c r="BQ71" i="1"/>
  <c r="BA71" i="1"/>
  <c r="AV71" i="1"/>
  <c r="AU71" i="1"/>
  <c r="AW71" i="1" s="1"/>
  <c r="AQ71" i="1"/>
  <c r="AR71" i="1" s="1"/>
  <c r="AC71" i="1"/>
  <c r="AD71" i="1" s="1"/>
  <c r="T71" i="1"/>
  <c r="CC71" i="1" s="1"/>
  <c r="O71" i="1"/>
  <c r="P71" i="1" s="1"/>
  <c r="M71" i="1"/>
  <c r="L71" i="1"/>
  <c r="N71" i="1" s="1"/>
  <c r="CA71" i="1" s="1"/>
  <c r="I71" i="1"/>
  <c r="H71" i="1"/>
  <c r="BR70" i="1"/>
  <c r="BQ70" i="1"/>
  <c r="BA70" i="1"/>
  <c r="AV70" i="1"/>
  <c r="AU70" i="1"/>
  <c r="AW70" i="1" s="1"/>
  <c r="BB70" i="1" s="1"/>
  <c r="AQ70" i="1"/>
  <c r="AR70" i="1" s="1"/>
  <c r="AC70" i="1"/>
  <c r="AD70" i="1" s="1"/>
  <c r="T70" i="1"/>
  <c r="CC70" i="1" s="1"/>
  <c r="O70" i="1"/>
  <c r="P70" i="1" s="1"/>
  <c r="M70" i="1"/>
  <c r="L70" i="1"/>
  <c r="N70" i="1" s="1"/>
  <c r="CA70" i="1" s="1"/>
  <c r="I70" i="1"/>
  <c r="H70" i="1"/>
  <c r="BQ69" i="1"/>
  <c r="BR69" i="1" s="1"/>
  <c r="BA69" i="1"/>
  <c r="AV69" i="1"/>
  <c r="AU69" i="1"/>
  <c r="AW69" i="1" s="1"/>
  <c r="AQ69" i="1"/>
  <c r="AR69" i="1" s="1"/>
  <c r="AJ69" i="1"/>
  <c r="AK69" i="1" s="1"/>
  <c r="AC69" i="1"/>
  <c r="AD69" i="1" s="1"/>
  <c r="T69" i="1"/>
  <c r="CC69" i="1" s="1"/>
  <c r="O69" i="1"/>
  <c r="P69" i="1" s="1"/>
  <c r="M69" i="1"/>
  <c r="L69" i="1"/>
  <c r="N69" i="1" s="1"/>
  <c r="CA69" i="1" s="1"/>
  <c r="I69" i="1"/>
  <c r="H69" i="1"/>
  <c r="BR68" i="1"/>
  <c r="BQ68" i="1"/>
  <c r="BA68" i="1"/>
  <c r="AV68" i="1"/>
  <c r="AU68" i="1"/>
  <c r="AQ68" i="1"/>
  <c r="AR68" i="1" s="1"/>
  <c r="AJ68" i="1"/>
  <c r="AK68" i="1" s="1"/>
  <c r="AC68" i="1"/>
  <c r="AD68" i="1" s="1"/>
  <c r="T68" i="1"/>
  <c r="CC68" i="1" s="1"/>
  <c r="O68" i="1"/>
  <c r="P68" i="1" s="1"/>
  <c r="N68" i="1"/>
  <c r="CA68" i="1" s="1"/>
  <c r="M68" i="1"/>
  <c r="L68" i="1"/>
  <c r="I68" i="1"/>
  <c r="H68" i="1"/>
  <c r="BR67" i="1"/>
  <c r="BQ67" i="1"/>
  <c r="BA67" i="1"/>
  <c r="AV67" i="1"/>
  <c r="AU67" i="1"/>
  <c r="AQ67" i="1"/>
  <c r="AR67" i="1" s="1"/>
  <c r="AC67" i="1"/>
  <c r="AD67" i="1" s="1"/>
  <c r="T67" i="1"/>
  <c r="CC67" i="1" s="1"/>
  <c r="O67" i="1"/>
  <c r="P67" i="1" s="1"/>
  <c r="M67" i="1"/>
  <c r="L67" i="1"/>
  <c r="N67" i="1" s="1"/>
  <c r="CA67" i="1" s="1"/>
  <c r="I67" i="1"/>
  <c r="H67" i="1"/>
  <c r="BQ66" i="1"/>
  <c r="BR66" i="1" s="1"/>
  <c r="BA66" i="1"/>
  <c r="AV66" i="1"/>
  <c r="AU66" i="1"/>
  <c r="AQ66" i="1"/>
  <c r="AR66" i="1" s="1"/>
  <c r="AC66" i="1"/>
  <c r="AD66" i="1" s="1"/>
  <c r="T66" i="1"/>
  <c r="CC66" i="1" s="1"/>
  <c r="O66" i="1"/>
  <c r="P66" i="1" s="1"/>
  <c r="N66" i="1"/>
  <c r="CA66" i="1" s="1"/>
  <c r="M66" i="1"/>
  <c r="L66" i="1"/>
  <c r="I66" i="1"/>
  <c r="H66" i="1"/>
  <c r="BQ65" i="1"/>
  <c r="BR65" i="1" s="1"/>
  <c r="BA65" i="1"/>
  <c r="AV65" i="1"/>
  <c r="AU65" i="1"/>
  <c r="AQ65" i="1"/>
  <c r="AR65" i="1" s="1"/>
  <c r="AC65" i="1"/>
  <c r="AD65" i="1" s="1"/>
  <c r="T65" i="1"/>
  <c r="CC65" i="1" s="1"/>
  <c r="O65" i="1"/>
  <c r="P65" i="1" s="1"/>
  <c r="M65" i="1"/>
  <c r="L65" i="1"/>
  <c r="N65" i="1" s="1"/>
  <c r="CA65" i="1" s="1"/>
  <c r="I65" i="1"/>
  <c r="H65" i="1"/>
  <c r="BQ64" i="1"/>
  <c r="BR64" i="1" s="1"/>
  <c r="BA64" i="1"/>
  <c r="AV64" i="1"/>
  <c r="AU64" i="1"/>
  <c r="AQ64" i="1"/>
  <c r="AR64" i="1" s="1"/>
  <c r="AC64" i="1"/>
  <c r="AD64" i="1" s="1"/>
  <c r="T64" i="1"/>
  <c r="CC64" i="1" s="1"/>
  <c r="O64" i="1"/>
  <c r="P64" i="1" s="1"/>
  <c r="M64" i="1"/>
  <c r="L64" i="1"/>
  <c r="N64" i="1" s="1"/>
  <c r="CA64" i="1" s="1"/>
  <c r="I64" i="1"/>
  <c r="H64" i="1"/>
  <c r="BQ63" i="1"/>
  <c r="BR63" i="1" s="1"/>
  <c r="BA63" i="1"/>
  <c r="AV63" i="1"/>
  <c r="AU63" i="1"/>
  <c r="AQ63" i="1"/>
  <c r="AR63" i="1" s="1"/>
  <c r="AC63" i="1"/>
  <c r="AD63" i="1" s="1"/>
  <c r="T63" i="1"/>
  <c r="CC63" i="1" s="1"/>
  <c r="O63" i="1"/>
  <c r="P63" i="1" s="1"/>
  <c r="M63" i="1"/>
  <c r="N63" i="1" s="1"/>
  <c r="CA63" i="1" s="1"/>
  <c r="L63" i="1"/>
  <c r="I63" i="1"/>
  <c r="H63" i="1"/>
  <c r="BR62" i="1"/>
  <c r="BQ62" i="1"/>
  <c r="BA62" i="1"/>
  <c r="AV62" i="1"/>
  <c r="AU62" i="1"/>
  <c r="AQ62" i="1"/>
  <c r="AR62" i="1" s="1"/>
  <c r="AC62" i="1"/>
  <c r="AD62" i="1" s="1"/>
  <c r="T62" i="1"/>
  <c r="CC62" i="1" s="1"/>
  <c r="O62" i="1"/>
  <c r="P62" i="1" s="1"/>
  <c r="M62" i="1"/>
  <c r="L62" i="1"/>
  <c r="N62" i="1" s="1"/>
  <c r="CA62" i="1" s="1"/>
  <c r="I62" i="1"/>
  <c r="H62" i="1"/>
  <c r="BQ61" i="1"/>
  <c r="BR61" i="1" s="1"/>
  <c r="BA61" i="1"/>
  <c r="AV61" i="1"/>
  <c r="AU61" i="1"/>
  <c r="AQ61" i="1"/>
  <c r="AR61" i="1" s="1"/>
  <c r="AC61" i="1"/>
  <c r="AD61" i="1" s="1"/>
  <c r="T61" i="1"/>
  <c r="CC61" i="1" s="1"/>
  <c r="O61" i="1"/>
  <c r="AJ61" i="1" s="1"/>
  <c r="AK61" i="1" s="1"/>
  <c r="M61" i="1"/>
  <c r="L61" i="1"/>
  <c r="I61" i="1"/>
  <c r="H61" i="1"/>
  <c r="BQ60" i="1"/>
  <c r="BR60" i="1" s="1"/>
  <c r="BA60" i="1"/>
  <c r="AX60" i="1"/>
  <c r="AV60" i="1"/>
  <c r="AU60" i="1"/>
  <c r="AW60" i="1" s="1"/>
  <c r="BB60" i="1" s="1"/>
  <c r="AR60" i="1"/>
  <c r="AQ60" i="1"/>
  <c r="AC60" i="1"/>
  <c r="AD60" i="1" s="1"/>
  <c r="T60" i="1"/>
  <c r="CC60" i="1" s="1"/>
  <c r="P60" i="1"/>
  <c r="O60" i="1"/>
  <c r="AJ60" i="1" s="1"/>
  <c r="AK60" i="1" s="1"/>
  <c r="M60" i="1"/>
  <c r="L60" i="1"/>
  <c r="N60" i="1" s="1"/>
  <c r="CA60" i="1" s="1"/>
  <c r="I60" i="1"/>
  <c r="H60" i="1"/>
  <c r="CC59" i="1"/>
  <c r="BQ59" i="1"/>
  <c r="BR59" i="1" s="1"/>
  <c r="BA59" i="1"/>
  <c r="AV59" i="1"/>
  <c r="AU59" i="1"/>
  <c r="AW59" i="1" s="1"/>
  <c r="BB59" i="1" s="1"/>
  <c r="AQ59" i="1"/>
  <c r="AR59" i="1" s="1"/>
  <c r="AC59" i="1"/>
  <c r="AD59" i="1" s="1"/>
  <c r="T59" i="1"/>
  <c r="O59" i="1"/>
  <c r="AJ59" i="1" s="1"/>
  <c r="AK59" i="1" s="1"/>
  <c r="M59" i="1"/>
  <c r="L59" i="1"/>
  <c r="I59" i="1"/>
  <c r="H59" i="1"/>
  <c r="CC58" i="1"/>
  <c r="BQ58" i="1"/>
  <c r="BR58" i="1" s="1"/>
  <c r="BA58" i="1"/>
  <c r="AV58" i="1"/>
  <c r="AU58" i="1"/>
  <c r="AW58" i="1" s="1"/>
  <c r="BB58" i="1" s="1"/>
  <c r="AQ58" i="1"/>
  <c r="AR58" i="1" s="1"/>
  <c r="AD58" i="1"/>
  <c r="AC58" i="1"/>
  <c r="T58" i="1"/>
  <c r="P58" i="1"/>
  <c r="AX58" i="1" s="1"/>
  <c r="O58" i="1"/>
  <c r="AJ58" i="1" s="1"/>
  <c r="AK58" i="1" s="1"/>
  <c r="M58" i="1"/>
  <c r="L58" i="1"/>
  <c r="N58" i="1" s="1"/>
  <c r="CA58" i="1" s="1"/>
  <c r="I58" i="1"/>
  <c r="H58" i="1"/>
  <c r="BQ57" i="1"/>
  <c r="BR57" i="1" s="1"/>
  <c r="BA57" i="1"/>
  <c r="AV57" i="1"/>
  <c r="AU57" i="1"/>
  <c r="AW57" i="1" s="1"/>
  <c r="BB57" i="1" s="1"/>
  <c r="AR57" i="1"/>
  <c r="AQ57" i="1"/>
  <c r="AC57" i="1"/>
  <c r="AD57" i="1" s="1"/>
  <c r="T57" i="1"/>
  <c r="CC57" i="1" s="1"/>
  <c r="O57" i="1"/>
  <c r="AJ57" i="1" s="1"/>
  <c r="AK57" i="1" s="1"/>
  <c r="M57" i="1"/>
  <c r="L57" i="1"/>
  <c r="N57" i="1" s="1"/>
  <c r="CA57" i="1" s="1"/>
  <c r="I57" i="1"/>
  <c r="H57" i="1"/>
  <c r="BQ56" i="1"/>
  <c r="BR56" i="1" s="1"/>
  <c r="BA56" i="1"/>
  <c r="AV56" i="1"/>
  <c r="AW56" i="1" s="1"/>
  <c r="BB56" i="1" s="1"/>
  <c r="AU56" i="1"/>
  <c r="AQ56" i="1"/>
  <c r="AR56" i="1" s="1"/>
  <c r="AD56" i="1"/>
  <c r="AC56" i="1"/>
  <c r="T56" i="1"/>
  <c r="CC56" i="1" s="1"/>
  <c r="O56" i="1"/>
  <c r="AJ56" i="1" s="1"/>
  <c r="AK56" i="1" s="1"/>
  <c r="M56" i="1"/>
  <c r="L56" i="1"/>
  <c r="I56" i="1"/>
  <c r="H56" i="1"/>
  <c r="BQ55" i="1"/>
  <c r="BR55" i="1" s="1"/>
  <c r="BA55" i="1"/>
  <c r="AW55" i="1"/>
  <c r="BB55" i="1" s="1"/>
  <c r="AV55" i="1"/>
  <c r="AU55" i="1"/>
  <c r="AQ55" i="1"/>
  <c r="AR55" i="1" s="1"/>
  <c r="AC55" i="1"/>
  <c r="AD55" i="1" s="1"/>
  <c r="T55" i="1"/>
  <c r="CC55" i="1" s="1"/>
  <c r="P55" i="1"/>
  <c r="O55" i="1"/>
  <c r="AJ55" i="1" s="1"/>
  <c r="AK55" i="1" s="1"/>
  <c r="M55" i="1"/>
  <c r="L55" i="1"/>
  <c r="N55" i="1" s="1"/>
  <c r="CA55" i="1" s="1"/>
  <c r="I55" i="1"/>
  <c r="H55" i="1"/>
  <c r="CC54" i="1"/>
  <c r="BQ54" i="1"/>
  <c r="BR54" i="1" s="1"/>
  <c r="BA54" i="1"/>
  <c r="AV54" i="1"/>
  <c r="AU54" i="1"/>
  <c r="AW54" i="1" s="1"/>
  <c r="BB54" i="1" s="1"/>
  <c r="AQ54" i="1"/>
  <c r="AR54" i="1" s="1"/>
  <c r="AC54" i="1"/>
  <c r="AD54" i="1" s="1"/>
  <c r="T54" i="1"/>
  <c r="O54" i="1"/>
  <c r="AJ54" i="1" s="1"/>
  <c r="AK54" i="1" s="1"/>
  <c r="M54" i="1"/>
  <c r="L54" i="1"/>
  <c r="I54" i="1"/>
  <c r="H54" i="1"/>
  <c r="CC53" i="1"/>
  <c r="BQ53" i="1"/>
  <c r="BR53" i="1" s="1"/>
  <c r="BA53" i="1"/>
  <c r="AV53" i="1"/>
  <c r="AW53" i="1" s="1"/>
  <c r="BB53" i="1" s="1"/>
  <c r="AU53" i="1"/>
  <c r="AQ53" i="1"/>
  <c r="AR53" i="1" s="1"/>
  <c r="AD53" i="1"/>
  <c r="AC53" i="1"/>
  <c r="T53" i="1"/>
  <c r="O53" i="1"/>
  <c r="AJ53" i="1" s="1"/>
  <c r="AK53" i="1" s="1"/>
  <c r="M53" i="1"/>
  <c r="L53" i="1"/>
  <c r="N53" i="1" s="1"/>
  <c r="CA53" i="1" s="1"/>
  <c r="I53" i="1"/>
  <c r="H53" i="1"/>
  <c r="BQ52" i="1"/>
  <c r="BR52" i="1" s="1"/>
  <c r="BA52" i="1"/>
  <c r="AV52" i="1"/>
  <c r="AU52" i="1"/>
  <c r="AW52" i="1" s="1"/>
  <c r="BB52" i="1" s="1"/>
  <c r="AR52" i="1"/>
  <c r="AQ52" i="1"/>
  <c r="AC52" i="1"/>
  <c r="AD52" i="1" s="1"/>
  <c r="T52" i="1"/>
  <c r="CC52" i="1" s="1"/>
  <c r="O52" i="1"/>
  <c r="AJ52" i="1" s="1"/>
  <c r="AK52" i="1" s="1"/>
  <c r="M52" i="1"/>
  <c r="L52" i="1"/>
  <c r="N52" i="1" s="1"/>
  <c r="CA52" i="1" s="1"/>
  <c r="I52" i="1"/>
  <c r="H52" i="1"/>
  <c r="CC51" i="1"/>
  <c r="BQ51" i="1"/>
  <c r="BR51" i="1" s="1"/>
  <c r="BA51" i="1"/>
  <c r="AV51" i="1"/>
  <c r="AU51" i="1"/>
  <c r="AW51" i="1" s="1"/>
  <c r="BB51" i="1" s="1"/>
  <c r="AR51" i="1"/>
  <c r="AQ51" i="1"/>
  <c r="AC51" i="1"/>
  <c r="AD51" i="1" s="1"/>
  <c r="T51" i="1"/>
  <c r="O51" i="1"/>
  <c r="AJ51" i="1" s="1"/>
  <c r="AK51" i="1" s="1"/>
  <c r="M51" i="1"/>
  <c r="L51" i="1"/>
  <c r="I51" i="1"/>
  <c r="H51" i="1"/>
  <c r="BQ50" i="1"/>
  <c r="BR50" i="1" s="1"/>
  <c r="BA50" i="1"/>
  <c r="AW50" i="1"/>
  <c r="BB50" i="1" s="1"/>
  <c r="AV50" i="1"/>
  <c r="AU50" i="1"/>
  <c r="AQ50" i="1"/>
  <c r="AR50" i="1" s="1"/>
  <c r="AC50" i="1"/>
  <c r="AD50" i="1" s="1"/>
  <c r="T50" i="1"/>
  <c r="CC50" i="1" s="1"/>
  <c r="P50" i="1"/>
  <c r="AX50" i="1" s="1"/>
  <c r="O50" i="1"/>
  <c r="AJ50" i="1" s="1"/>
  <c r="AK50" i="1" s="1"/>
  <c r="M50" i="1"/>
  <c r="L50" i="1"/>
  <c r="N50" i="1" s="1"/>
  <c r="CA50" i="1" s="1"/>
  <c r="I50" i="1"/>
  <c r="H50" i="1"/>
  <c r="BQ49" i="1"/>
  <c r="BR49" i="1" s="1"/>
  <c r="BA49" i="1"/>
  <c r="AV49" i="1"/>
  <c r="AU49" i="1"/>
  <c r="AW49" i="1" s="1"/>
  <c r="BB49" i="1" s="1"/>
  <c r="AR49" i="1"/>
  <c r="AQ49" i="1"/>
  <c r="AC49" i="1"/>
  <c r="AD49" i="1" s="1"/>
  <c r="T49" i="1"/>
  <c r="CC49" i="1" s="1"/>
  <c r="P49" i="1"/>
  <c r="AX49" i="1" s="1"/>
  <c r="O49" i="1"/>
  <c r="AJ49" i="1" s="1"/>
  <c r="AK49" i="1" s="1"/>
  <c r="M49" i="1"/>
  <c r="L49" i="1"/>
  <c r="N49" i="1" s="1"/>
  <c r="CA49" i="1" s="1"/>
  <c r="I49" i="1"/>
  <c r="H49" i="1"/>
  <c r="CC48" i="1"/>
  <c r="BQ48" i="1"/>
  <c r="BR48" i="1" s="1"/>
  <c r="BA48" i="1"/>
  <c r="AV48" i="1"/>
  <c r="AW48" i="1" s="1"/>
  <c r="BB48" i="1" s="1"/>
  <c r="AU48" i="1"/>
  <c r="AQ48" i="1"/>
  <c r="AR48" i="1" s="1"/>
  <c r="AD48" i="1"/>
  <c r="AC48" i="1"/>
  <c r="T48" i="1"/>
  <c r="O48" i="1"/>
  <c r="AJ48" i="1" s="1"/>
  <c r="AK48" i="1" s="1"/>
  <c r="M48" i="1"/>
  <c r="L48" i="1"/>
  <c r="N48" i="1" s="1"/>
  <c r="CA48" i="1" s="1"/>
  <c r="I48" i="1"/>
  <c r="H48" i="1"/>
  <c r="BQ47" i="1"/>
  <c r="BR47" i="1" s="1"/>
  <c r="BA47" i="1"/>
  <c r="AV47" i="1"/>
  <c r="AU47" i="1"/>
  <c r="AW47" i="1" s="1"/>
  <c r="BB47" i="1" s="1"/>
  <c r="AQ47" i="1"/>
  <c r="AR47" i="1" s="1"/>
  <c r="AD47" i="1"/>
  <c r="AC47" i="1"/>
  <c r="T47" i="1"/>
  <c r="CC47" i="1" s="1"/>
  <c r="P47" i="1"/>
  <c r="O47" i="1"/>
  <c r="AJ47" i="1" s="1"/>
  <c r="AK47" i="1" s="1"/>
  <c r="M47" i="1"/>
  <c r="L47" i="1"/>
  <c r="N47" i="1" s="1"/>
  <c r="CA47" i="1" s="1"/>
  <c r="I47" i="1"/>
  <c r="H47" i="1"/>
  <c r="BQ46" i="1"/>
  <c r="BR46" i="1" s="1"/>
  <c r="BA46" i="1"/>
  <c r="AV46" i="1"/>
  <c r="AU46" i="1"/>
  <c r="AW46" i="1" s="1"/>
  <c r="BB46" i="1" s="1"/>
  <c r="AR46" i="1"/>
  <c r="AQ46" i="1"/>
  <c r="AC46" i="1"/>
  <c r="AD46" i="1" s="1"/>
  <c r="T46" i="1"/>
  <c r="CC46" i="1" s="1"/>
  <c r="O46" i="1"/>
  <c r="AJ46" i="1" s="1"/>
  <c r="AK46" i="1" s="1"/>
  <c r="M46" i="1"/>
  <c r="L46" i="1"/>
  <c r="I46" i="1"/>
  <c r="H46" i="1"/>
  <c r="BQ45" i="1"/>
  <c r="BR45" i="1" s="1"/>
  <c r="BA45" i="1"/>
  <c r="AV45" i="1"/>
  <c r="AW45" i="1" s="1"/>
  <c r="BB45" i="1" s="1"/>
  <c r="AU45" i="1"/>
  <c r="AQ45" i="1"/>
  <c r="AR45" i="1" s="1"/>
  <c r="AD45" i="1"/>
  <c r="AC45" i="1"/>
  <c r="T45" i="1"/>
  <c r="CC45" i="1" s="1"/>
  <c r="O45" i="1"/>
  <c r="AJ45" i="1" s="1"/>
  <c r="AK45" i="1" s="1"/>
  <c r="M45" i="1"/>
  <c r="L45" i="1"/>
  <c r="I45" i="1"/>
  <c r="H45" i="1"/>
  <c r="BQ44" i="1"/>
  <c r="BR44" i="1" s="1"/>
  <c r="BA44" i="1"/>
  <c r="AX44" i="1"/>
  <c r="AV44" i="1"/>
  <c r="AU44" i="1"/>
  <c r="AW44" i="1" s="1"/>
  <c r="BB44" i="1" s="1"/>
  <c r="AR44" i="1"/>
  <c r="AQ44" i="1"/>
  <c r="AC44" i="1"/>
  <c r="AD44" i="1" s="1"/>
  <c r="T44" i="1"/>
  <c r="CC44" i="1" s="1"/>
  <c r="P44" i="1"/>
  <c r="O44" i="1"/>
  <c r="AJ44" i="1" s="1"/>
  <c r="AK44" i="1" s="1"/>
  <c r="M44" i="1"/>
  <c r="L44" i="1"/>
  <c r="N44" i="1" s="1"/>
  <c r="CA44" i="1" s="1"/>
  <c r="I44" i="1"/>
  <c r="H44" i="1"/>
  <c r="CC43" i="1"/>
  <c r="BQ43" i="1"/>
  <c r="BR43" i="1" s="1"/>
  <c r="BA43" i="1"/>
  <c r="AV43" i="1"/>
  <c r="AW43" i="1" s="1"/>
  <c r="BB43" i="1" s="1"/>
  <c r="AU43" i="1"/>
  <c r="AQ43" i="1"/>
  <c r="AR43" i="1" s="1"/>
  <c r="AD43" i="1"/>
  <c r="AC43" i="1"/>
  <c r="T43" i="1"/>
  <c r="O43" i="1"/>
  <c r="AJ43" i="1" s="1"/>
  <c r="AK43" i="1" s="1"/>
  <c r="M43" i="1"/>
  <c r="L43" i="1"/>
  <c r="I43" i="1"/>
  <c r="H43" i="1"/>
  <c r="CC42" i="1"/>
  <c r="BQ42" i="1"/>
  <c r="BR42" i="1" s="1"/>
  <c r="BA42" i="1"/>
  <c r="AV42" i="1"/>
  <c r="AU42" i="1"/>
  <c r="AW42" i="1" s="1"/>
  <c r="BB42" i="1" s="1"/>
  <c r="AQ42" i="1"/>
  <c r="AR42" i="1" s="1"/>
  <c r="AD42" i="1"/>
  <c r="AC42" i="1"/>
  <c r="T42" i="1"/>
  <c r="O42" i="1"/>
  <c r="AJ42" i="1" s="1"/>
  <c r="AK42" i="1" s="1"/>
  <c r="M42" i="1"/>
  <c r="L42" i="1"/>
  <c r="N42" i="1" s="1"/>
  <c r="CA42" i="1" s="1"/>
  <c r="I42" i="1"/>
  <c r="H42" i="1"/>
  <c r="BQ41" i="1"/>
  <c r="BR41" i="1" s="1"/>
  <c r="BA41" i="1"/>
  <c r="AV41" i="1"/>
  <c r="AU41" i="1"/>
  <c r="AW41" i="1" s="1"/>
  <c r="BB41" i="1" s="1"/>
  <c r="AR41" i="1"/>
  <c r="AQ41" i="1"/>
  <c r="AC41" i="1"/>
  <c r="AD41" i="1" s="1"/>
  <c r="T41" i="1"/>
  <c r="CC41" i="1" s="1"/>
  <c r="O41" i="1"/>
  <c r="AJ41" i="1" s="1"/>
  <c r="AK41" i="1" s="1"/>
  <c r="M41" i="1"/>
  <c r="L41" i="1"/>
  <c r="N41" i="1" s="1"/>
  <c r="CA41" i="1" s="1"/>
  <c r="I41" i="1"/>
  <c r="H41" i="1"/>
  <c r="BQ40" i="1"/>
  <c r="BR40" i="1" s="1"/>
  <c r="BA40" i="1"/>
  <c r="AV40" i="1"/>
  <c r="AU40" i="1"/>
  <c r="AW40" i="1" s="1"/>
  <c r="BB40" i="1" s="1"/>
  <c r="AR40" i="1"/>
  <c r="AQ40" i="1"/>
  <c r="AC40" i="1"/>
  <c r="AD40" i="1" s="1"/>
  <c r="T40" i="1"/>
  <c r="CC40" i="1" s="1"/>
  <c r="O40" i="1"/>
  <c r="AJ40" i="1" s="1"/>
  <c r="AK40" i="1" s="1"/>
  <c r="M40" i="1"/>
  <c r="L40" i="1"/>
  <c r="N40" i="1" s="1"/>
  <c r="CA40" i="1" s="1"/>
  <c r="I40" i="1"/>
  <c r="H40" i="1"/>
  <c r="BQ39" i="1"/>
  <c r="BR39" i="1" s="1"/>
  <c r="BA39" i="1"/>
  <c r="AV39" i="1"/>
  <c r="AW39" i="1" s="1"/>
  <c r="AU39" i="1"/>
  <c r="AQ39" i="1"/>
  <c r="AR39" i="1" s="1"/>
  <c r="AD39" i="1"/>
  <c r="AC39" i="1"/>
  <c r="T39" i="1"/>
  <c r="CC39" i="1" s="1"/>
  <c r="O39" i="1"/>
  <c r="AJ39" i="1" s="1"/>
  <c r="AK39" i="1" s="1"/>
  <c r="M39" i="1"/>
  <c r="L39" i="1"/>
  <c r="I39" i="1"/>
  <c r="H39" i="1"/>
  <c r="BQ38" i="1"/>
  <c r="BR38" i="1" s="1"/>
  <c r="BA38" i="1"/>
  <c r="AV38" i="1"/>
  <c r="AU38" i="1"/>
  <c r="AW38" i="1" s="1"/>
  <c r="BB38" i="1" s="1"/>
  <c r="AR38" i="1"/>
  <c r="AQ38" i="1"/>
  <c r="AC38" i="1"/>
  <c r="AD38" i="1" s="1"/>
  <c r="T38" i="1"/>
  <c r="CC38" i="1" s="1"/>
  <c r="O38" i="1"/>
  <c r="AJ38" i="1" s="1"/>
  <c r="AK38" i="1" s="1"/>
  <c r="M38" i="1"/>
  <c r="L38" i="1"/>
  <c r="I38" i="1"/>
  <c r="H38" i="1"/>
  <c r="BQ37" i="1"/>
  <c r="BR37" i="1" s="1"/>
  <c r="BA37" i="1"/>
  <c r="AW37" i="1"/>
  <c r="AV37" i="1"/>
  <c r="AU37" i="1"/>
  <c r="AQ37" i="1"/>
  <c r="AR37" i="1" s="1"/>
  <c r="AD37" i="1"/>
  <c r="AC37" i="1"/>
  <c r="T37" i="1"/>
  <c r="CC37" i="1" s="1"/>
  <c r="O37" i="1"/>
  <c r="AJ37" i="1" s="1"/>
  <c r="AK37" i="1" s="1"/>
  <c r="M37" i="1"/>
  <c r="L37" i="1"/>
  <c r="I37" i="1"/>
  <c r="H37" i="1"/>
  <c r="BQ36" i="1"/>
  <c r="BR36" i="1" s="1"/>
  <c r="BA36" i="1"/>
  <c r="AV36" i="1"/>
  <c r="AU36" i="1"/>
  <c r="AW36" i="1" s="1"/>
  <c r="BB36" i="1" s="1"/>
  <c r="AR36" i="1"/>
  <c r="AQ36" i="1"/>
  <c r="AC36" i="1"/>
  <c r="AD36" i="1" s="1"/>
  <c r="T36" i="1"/>
  <c r="CC36" i="1" s="1"/>
  <c r="O36" i="1"/>
  <c r="AJ36" i="1" s="1"/>
  <c r="AK36" i="1" s="1"/>
  <c r="M36" i="1"/>
  <c r="L36" i="1"/>
  <c r="I36" i="1"/>
  <c r="H36" i="1"/>
  <c r="BQ35" i="1"/>
  <c r="BR35" i="1" s="1"/>
  <c r="BA35" i="1"/>
  <c r="AW35" i="1"/>
  <c r="AV35" i="1"/>
  <c r="AU35" i="1"/>
  <c r="AQ35" i="1"/>
  <c r="AR35" i="1" s="1"/>
  <c r="AD35" i="1"/>
  <c r="AC35" i="1"/>
  <c r="T35" i="1"/>
  <c r="CC35" i="1" s="1"/>
  <c r="O35" i="1"/>
  <c r="AJ35" i="1" s="1"/>
  <c r="AK35" i="1" s="1"/>
  <c r="M35" i="1"/>
  <c r="L35" i="1"/>
  <c r="I35" i="1"/>
  <c r="H35" i="1"/>
  <c r="BQ34" i="1"/>
  <c r="BR34" i="1" s="1"/>
  <c r="BA34" i="1"/>
  <c r="AV34" i="1"/>
  <c r="AU34" i="1"/>
  <c r="AW34" i="1" s="1"/>
  <c r="BB34" i="1" s="1"/>
  <c r="AR34" i="1"/>
  <c r="AQ34" i="1"/>
  <c r="AC34" i="1"/>
  <c r="AD34" i="1" s="1"/>
  <c r="T34" i="1"/>
  <c r="CC34" i="1" s="1"/>
  <c r="O34" i="1"/>
  <c r="AJ34" i="1" s="1"/>
  <c r="AK34" i="1" s="1"/>
  <c r="M34" i="1"/>
  <c r="L34" i="1"/>
  <c r="I34" i="1"/>
  <c r="H34" i="1"/>
  <c r="BQ33" i="1"/>
  <c r="BR33" i="1" s="1"/>
  <c r="BA33" i="1"/>
  <c r="AW33" i="1"/>
  <c r="AV33" i="1"/>
  <c r="AU33" i="1"/>
  <c r="AQ33" i="1"/>
  <c r="AR33" i="1" s="1"/>
  <c r="AC33" i="1"/>
  <c r="AD33" i="1" s="1"/>
  <c r="T33" i="1"/>
  <c r="CC33" i="1" s="1"/>
  <c r="O33" i="1"/>
  <c r="AJ33" i="1" s="1"/>
  <c r="AK33" i="1" s="1"/>
  <c r="M33" i="1"/>
  <c r="L33" i="1"/>
  <c r="I33" i="1"/>
  <c r="H33" i="1"/>
  <c r="BQ32" i="1"/>
  <c r="BR32" i="1" s="1"/>
  <c r="BA32" i="1"/>
  <c r="AV32" i="1"/>
  <c r="AW32" i="1" s="1"/>
  <c r="BB32" i="1" s="1"/>
  <c r="AU32" i="1"/>
  <c r="AQ32" i="1"/>
  <c r="AR32" i="1" s="1"/>
  <c r="AC32" i="1"/>
  <c r="AD32" i="1" s="1"/>
  <c r="T32" i="1"/>
  <c r="CC32" i="1" s="1"/>
  <c r="O32" i="1"/>
  <c r="AJ32" i="1" s="1"/>
  <c r="AK32" i="1" s="1"/>
  <c r="M32" i="1"/>
  <c r="L32" i="1"/>
  <c r="N32" i="1" s="1"/>
  <c r="CA32" i="1" s="1"/>
  <c r="I32" i="1"/>
  <c r="H32" i="1"/>
  <c r="BQ31" i="1"/>
  <c r="BR31" i="1" s="1"/>
  <c r="BA31" i="1"/>
  <c r="AV31" i="1"/>
  <c r="AU31" i="1"/>
  <c r="AW31" i="1" s="1"/>
  <c r="AQ31" i="1"/>
  <c r="AR31" i="1" s="1"/>
  <c r="AC31" i="1"/>
  <c r="AD31" i="1" s="1"/>
  <c r="T31" i="1"/>
  <c r="CC31" i="1" s="1"/>
  <c r="P31" i="1"/>
  <c r="O31" i="1"/>
  <c r="AJ31" i="1" s="1"/>
  <c r="AK31" i="1" s="1"/>
  <c r="M31" i="1"/>
  <c r="L31" i="1"/>
  <c r="N31" i="1" s="1"/>
  <c r="CA31" i="1" s="1"/>
  <c r="I31" i="1"/>
  <c r="H31" i="1"/>
  <c r="BQ30" i="1"/>
  <c r="BR30" i="1" s="1"/>
  <c r="BA30" i="1"/>
  <c r="AV30" i="1"/>
  <c r="AU30" i="1"/>
  <c r="AW30" i="1" s="1"/>
  <c r="BB30" i="1" s="1"/>
  <c r="AQ30" i="1"/>
  <c r="AR30" i="1" s="1"/>
  <c r="AC30" i="1"/>
  <c r="AD30" i="1" s="1"/>
  <c r="T30" i="1"/>
  <c r="CC30" i="1" s="1"/>
  <c r="O30" i="1"/>
  <c r="AJ30" i="1" s="1"/>
  <c r="AK30" i="1" s="1"/>
  <c r="M30" i="1"/>
  <c r="L30" i="1"/>
  <c r="N30" i="1" s="1"/>
  <c r="CA30" i="1" s="1"/>
  <c r="I30" i="1"/>
  <c r="H30" i="1"/>
  <c r="BQ29" i="1"/>
  <c r="BR29" i="1" s="1"/>
  <c r="BA29" i="1"/>
  <c r="AV29" i="1"/>
  <c r="AU29" i="1"/>
  <c r="AR29" i="1"/>
  <c r="AQ29" i="1"/>
  <c r="AK29" i="1"/>
  <c r="AC29" i="1"/>
  <c r="AD29" i="1" s="1"/>
  <c r="T29" i="1"/>
  <c r="CC29" i="1" s="1"/>
  <c r="O29" i="1"/>
  <c r="AJ29" i="1" s="1"/>
  <c r="M29" i="1"/>
  <c r="L29" i="1"/>
  <c r="N29" i="1" s="1"/>
  <c r="CA29" i="1" s="1"/>
  <c r="I29" i="1"/>
  <c r="H29" i="1"/>
  <c r="BQ28" i="1"/>
  <c r="BR28" i="1" s="1"/>
  <c r="BA28" i="1"/>
  <c r="AV28" i="1"/>
  <c r="AU28" i="1"/>
  <c r="AW28" i="1" s="1"/>
  <c r="AQ28" i="1"/>
  <c r="AR28" i="1" s="1"/>
  <c r="AC28" i="1"/>
  <c r="AD28" i="1" s="1"/>
  <c r="T28" i="1"/>
  <c r="CC28" i="1" s="1"/>
  <c r="O28" i="1"/>
  <c r="AJ28" i="1" s="1"/>
  <c r="AK28" i="1" s="1"/>
  <c r="M28" i="1"/>
  <c r="N28" i="1" s="1"/>
  <c r="CA28" i="1" s="1"/>
  <c r="L28" i="1"/>
  <c r="I28" i="1"/>
  <c r="H28" i="1"/>
  <c r="BQ27" i="1"/>
  <c r="BR27" i="1" s="1"/>
  <c r="BA27" i="1"/>
  <c r="AV27" i="1"/>
  <c r="AU27" i="1"/>
  <c r="AR27" i="1"/>
  <c r="AQ27" i="1"/>
  <c r="AC27" i="1"/>
  <c r="AD27" i="1" s="1"/>
  <c r="T27" i="1"/>
  <c r="CC27" i="1" s="1"/>
  <c r="O27" i="1"/>
  <c r="AJ27" i="1" s="1"/>
  <c r="AK27" i="1" s="1"/>
  <c r="M27" i="1"/>
  <c r="L27" i="1"/>
  <c r="N27" i="1" s="1"/>
  <c r="CA27" i="1" s="1"/>
  <c r="I27" i="1"/>
  <c r="H27" i="1"/>
  <c r="BQ26" i="1"/>
  <c r="BR26" i="1" s="1"/>
  <c r="BA26" i="1"/>
  <c r="AV26" i="1"/>
  <c r="AU26" i="1"/>
  <c r="AW26" i="1" s="1"/>
  <c r="BB26" i="1" s="1"/>
  <c r="AQ26" i="1"/>
  <c r="AR26" i="1" s="1"/>
  <c r="AC26" i="1"/>
  <c r="AD26" i="1" s="1"/>
  <c r="T26" i="1"/>
  <c r="CC26" i="1" s="1"/>
  <c r="O26" i="1"/>
  <c r="AJ26" i="1" s="1"/>
  <c r="AK26" i="1" s="1"/>
  <c r="M26" i="1"/>
  <c r="L26" i="1"/>
  <c r="N26" i="1" s="1"/>
  <c r="CA26" i="1" s="1"/>
  <c r="I26" i="1"/>
  <c r="H26" i="1"/>
  <c r="BQ25" i="1"/>
  <c r="BR25" i="1" s="1"/>
  <c r="BA25" i="1"/>
  <c r="AV25" i="1"/>
  <c r="AU25" i="1"/>
  <c r="AR25" i="1"/>
  <c r="AQ25" i="1"/>
  <c r="AK25" i="1"/>
  <c r="AC25" i="1"/>
  <c r="AD25" i="1" s="1"/>
  <c r="T25" i="1"/>
  <c r="CC25" i="1" s="1"/>
  <c r="O25" i="1"/>
  <c r="AJ25" i="1" s="1"/>
  <c r="M25" i="1"/>
  <c r="L25" i="1"/>
  <c r="N25" i="1" s="1"/>
  <c r="CA25" i="1" s="1"/>
  <c r="I25" i="1"/>
  <c r="H25" i="1"/>
  <c r="BQ24" i="1"/>
  <c r="BR24" i="1" s="1"/>
  <c r="BA24" i="1"/>
  <c r="AV24" i="1"/>
  <c r="AU24" i="1"/>
  <c r="AW24" i="1" s="1"/>
  <c r="AQ24" i="1"/>
  <c r="AR24" i="1" s="1"/>
  <c r="AC24" i="1"/>
  <c r="AD24" i="1" s="1"/>
  <c r="T24" i="1"/>
  <c r="CC24" i="1" s="1"/>
  <c r="O24" i="1"/>
  <c r="AJ24" i="1" s="1"/>
  <c r="AK24" i="1" s="1"/>
  <c r="M24" i="1"/>
  <c r="N24" i="1" s="1"/>
  <c r="CA24" i="1" s="1"/>
  <c r="L24" i="1"/>
  <c r="I24" i="1"/>
  <c r="H24" i="1"/>
  <c r="BQ23" i="1"/>
  <c r="BR23" i="1" s="1"/>
  <c r="BA23" i="1"/>
  <c r="AV23" i="1"/>
  <c r="AU23" i="1"/>
  <c r="AR23" i="1"/>
  <c r="AQ23" i="1"/>
  <c r="AC23" i="1"/>
  <c r="AD23" i="1" s="1"/>
  <c r="T23" i="1"/>
  <c r="CC23" i="1" s="1"/>
  <c r="O23" i="1"/>
  <c r="AJ23" i="1" s="1"/>
  <c r="AK23" i="1" s="1"/>
  <c r="M23" i="1"/>
  <c r="L23" i="1"/>
  <c r="N23" i="1" s="1"/>
  <c r="CA23" i="1" s="1"/>
  <c r="I23" i="1"/>
  <c r="H23" i="1"/>
  <c r="BQ22" i="1"/>
  <c r="BR22" i="1" s="1"/>
  <c r="BA22" i="1"/>
  <c r="AV22" i="1"/>
  <c r="AU22" i="1"/>
  <c r="AW22" i="1" s="1"/>
  <c r="BB22" i="1" s="1"/>
  <c r="AQ22" i="1"/>
  <c r="AR22" i="1" s="1"/>
  <c r="AC22" i="1"/>
  <c r="AD22" i="1" s="1"/>
  <c r="T22" i="1"/>
  <c r="CC22" i="1" s="1"/>
  <c r="O22" i="1"/>
  <c r="AJ22" i="1" s="1"/>
  <c r="AK22" i="1" s="1"/>
  <c r="M22" i="1"/>
  <c r="L22" i="1"/>
  <c r="N22" i="1" s="1"/>
  <c r="CA22" i="1" s="1"/>
  <c r="I22" i="1"/>
  <c r="H22" i="1"/>
  <c r="BQ21" i="1"/>
  <c r="BR21" i="1" s="1"/>
  <c r="BA21" i="1"/>
  <c r="AV21" i="1"/>
  <c r="AU21" i="1"/>
  <c r="AR21" i="1"/>
  <c r="AQ21" i="1"/>
  <c r="AK21" i="1"/>
  <c r="AC21" i="1"/>
  <c r="AD21" i="1" s="1"/>
  <c r="T21" i="1"/>
  <c r="CC21" i="1" s="1"/>
  <c r="O21" i="1"/>
  <c r="AJ21" i="1" s="1"/>
  <c r="M21" i="1"/>
  <c r="L21" i="1"/>
  <c r="N21" i="1" s="1"/>
  <c r="CA21" i="1" s="1"/>
  <c r="I21" i="1"/>
  <c r="H21" i="1"/>
  <c r="BQ20" i="1"/>
  <c r="BR20" i="1" s="1"/>
  <c r="BA20" i="1"/>
  <c r="AV20" i="1"/>
  <c r="AU20" i="1"/>
  <c r="AW20" i="1" s="1"/>
  <c r="AQ20" i="1"/>
  <c r="AR20" i="1" s="1"/>
  <c r="AC20" i="1"/>
  <c r="AD20" i="1" s="1"/>
  <c r="T20" i="1"/>
  <c r="CC20" i="1" s="1"/>
  <c r="O20" i="1"/>
  <c r="AJ20" i="1" s="1"/>
  <c r="AK20" i="1" s="1"/>
  <c r="M20" i="1"/>
  <c r="N20" i="1" s="1"/>
  <c r="CA20" i="1" s="1"/>
  <c r="L20" i="1"/>
  <c r="I20" i="1"/>
  <c r="H20" i="1"/>
  <c r="BQ19" i="1"/>
  <c r="BR19" i="1" s="1"/>
  <c r="BA19" i="1"/>
  <c r="AV19" i="1"/>
  <c r="AU19" i="1"/>
  <c r="AR19" i="1"/>
  <c r="AQ19" i="1"/>
  <c r="AC19" i="1"/>
  <c r="AD19" i="1" s="1"/>
  <c r="T19" i="1"/>
  <c r="CC19" i="1" s="1"/>
  <c r="O19" i="1"/>
  <c r="AJ19" i="1" s="1"/>
  <c r="AK19" i="1" s="1"/>
  <c r="M19" i="1"/>
  <c r="L19" i="1"/>
  <c r="N19" i="1" s="1"/>
  <c r="CA19" i="1" s="1"/>
  <c r="I19" i="1"/>
  <c r="H19" i="1"/>
  <c r="BQ18" i="1"/>
  <c r="BR18" i="1" s="1"/>
  <c r="BA18" i="1"/>
  <c r="AV18" i="1"/>
  <c r="AU18" i="1"/>
  <c r="AW18" i="1" s="1"/>
  <c r="BB18" i="1" s="1"/>
  <c r="AQ18" i="1"/>
  <c r="AR18" i="1" s="1"/>
  <c r="AC18" i="1"/>
  <c r="AD18" i="1" s="1"/>
  <c r="T18" i="1"/>
  <c r="CC18" i="1" s="1"/>
  <c r="O18" i="1"/>
  <c r="AJ18" i="1" s="1"/>
  <c r="AK18" i="1" s="1"/>
  <c r="M18" i="1"/>
  <c r="L18" i="1"/>
  <c r="N18" i="1" s="1"/>
  <c r="CA18" i="1" s="1"/>
  <c r="I18" i="1"/>
  <c r="H18" i="1"/>
  <c r="BQ17" i="1"/>
  <c r="BR17" i="1" s="1"/>
  <c r="BA17" i="1"/>
  <c r="AV17" i="1"/>
  <c r="AU17" i="1"/>
  <c r="AR17" i="1"/>
  <c r="AQ17" i="1"/>
  <c r="AK17" i="1"/>
  <c r="AC17" i="1"/>
  <c r="AD17" i="1" s="1"/>
  <c r="T17" i="1"/>
  <c r="CC17" i="1" s="1"/>
  <c r="O17" i="1"/>
  <c r="AJ17" i="1" s="1"/>
  <c r="M17" i="1"/>
  <c r="L17" i="1"/>
  <c r="N17" i="1" s="1"/>
  <c r="CA17" i="1" s="1"/>
  <c r="I17" i="1"/>
  <c r="H17" i="1"/>
  <c r="BQ16" i="1"/>
  <c r="BR16" i="1" s="1"/>
  <c r="BA16" i="1"/>
  <c r="AV16" i="1"/>
  <c r="AU16" i="1"/>
  <c r="AW16" i="1" s="1"/>
  <c r="AQ16" i="1"/>
  <c r="AR16" i="1" s="1"/>
  <c r="AC16" i="1"/>
  <c r="AD16" i="1" s="1"/>
  <c r="T16" i="1"/>
  <c r="CC16" i="1" s="1"/>
  <c r="O16" i="1"/>
  <c r="AJ16" i="1" s="1"/>
  <c r="AK16" i="1" s="1"/>
  <c r="M16" i="1"/>
  <c r="N16" i="1" s="1"/>
  <c r="CA16" i="1" s="1"/>
  <c r="L16" i="1"/>
  <c r="I16" i="1"/>
  <c r="H16" i="1"/>
  <c r="BQ15" i="1"/>
  <c r="BR15" i="1" s="1"/>
  <c r="BA15" i="1"/>
  <c r="AV15" i="1"/>
  <c r="AU15" i="1"/>
  <c r="AR15" i="1"/>
  <c r="AQ15" i="1"/>
  <c r="AC15" i="1"/>
  <c r="AD15" i="1" s="1"/>
  <c r="T15" i="1"/>
  <c r="CC15" i="1" s="1"/>
  <c r="O15" i="1"/>
  <c r="M15" i="1"/>
  <c r="L15" i="1"/>
  <c r="I15" i="1"/>
  <c r="H15" i="1"/>
  <c r="V9" i="1"/>
  <c r="V7" i="1"/>
  <c r="V6" i="1"/>
  <c r="V5" i="1" s="1"/>
  <c r="BU134" i="1" l="1"/>
  <c r="BB134" i="1"/>
  <c r="CC358" i="1"/>
  <c r="BU146" i="1"/>
  <c r="BB146" i="1"/>
  <c r="BU140" i="1"/>
  <c r="BB140" i="1"/>
  <c r="BU167" i="1"/>
  <c r="BB167" i="1"/>
  <c r="AW19" i="1"/>
  <c r="P37" i="1"/>
  <c r="P56" i="1"/>
  <c r="AX56" i="1" s="1"/>
  <c r="P61" i="1"/>
  <c r="AW78" i="1"/>
  <c r="P93" i="1"/>
  <c r="AJ93" i="1"/>
  <c r="AK93" i="1" s="1"/>
  <c r="AW125" i="1"/>
  <c r="P33" i="1"/>
  <c r="P100" i="1"/>
  <c r="AJ100" i="1"/>
  <c r="AK100" i="1" s="1"/>
  <c r="BB183" i="1"/>
  <c r="BU183" i="1"/>
  <c r="BR358" i="1"/>
  <c r="P16" i="1"/>
  <c r="P18" i="1"/>
  <c r="AX18" i="1" s="1"/>
  <c r="P20" i="1"/>
  <c r="P22" i="1"/>
  <c r="AX22" i="1" s="1"/>
  <c r="P24" i="1"/>
  <c r="P26" i="1"/>
  <c r="AX26" i="1" s="1"/>
  <c r="P28" i="1"/>
  <c r="P30" i="1"/>
  <c r="AX30" i="1" s="1"/>
  <c r="AY30" i="1" s="1"/>
  <c r="P32" i="1"/>
  <c r="N43" i="1"/>
  <c r="CA43" i="1" s="1"/>
  <c r="P52" i="1"/>
  <c r="AX52" i="1" s="1"/>
  <c r="N54" i="1"/>
  <c r="CA54" i="1" s="1"/>
  <c r="P57" i="1"/>
  <c r="AX57" i="1" s="1"/>
  <c r="N59" i="1"/>
  <c r="CA59" i="1" s="1"/>
  <c r="N78" i="1"/>
  <c r="CA78" i="1" s="1"/>
  <c r="P107" i="1"/>
  <c r="AJ107" i="1"/>
  <c r="AK107" i="1" s="1"/>
  <c r="N113" i="1"/>
  <c r="CA113" i="1" s="1"/>
  <c r="AX270" i="1"/>
  <c r="CB270" i="1"/>
  <c r="CD270" i="1" s="1"/>
  <c r="CE270" i="1" s="1"/>
  <c r="CG270" i="1" s="1"/>
  <c r="AW285" i="1"/>
  <c r="AW331" i="1"/>
  <c r="N81" i="1"/>
  <c r="CA81" i="1" s="1"/>
  <c r="P51" i="1"/>
  <c r="CB51" i="1" s="1"/>
  <c r="CD51" i="1" s="1"/>
  <c r="CE51" i="1" s="1"/>
  <c r="CG51" i="1" s="1"/>
  <c r="N90" i="1"/>
  <c r="CA90" i="1" s="1"/>
  <c r="N107" i="1"/>
  <c r="CA107" i="1" s="1"/>
  <c r="P114" i="1"/>
  <c r="AX114" i="1" s="1"/>
  <c r="AJ66" i="1"/>
  <c r="AK66" i="1" s="1"/>
  <c r="AW67" i="1"/>
  <c r="AJ73" i="1"/>
  <c r="AK73" i="1" s="1"/>
  <c r="AJ74" i="1"/>
  <c r="AK74" i="1" s="1"/>
  <c r="AJ75" i="1"/>
  <c r="AK75" i="1" s="1"/>
  <c r="AW77" i="1"/>
  <c r="N87" i="1"/>
  <c r="CA87" i="1" s="1"/>
  <c r="AW89" i="1"/>
  <c r="N92" i="1"/>
  <c r="CA92" i="1" s="1"/>
  <c r="N99" i="1"/>
  <c r="CA99" i="1" s="1"/>
  <c r="P102" i="1"/>
  <c r="AJ102" i="1"/>
  <c r="AK102" i="1" s="1"/>
  <c r="P109" i="1"/>
  <c r="AJ109" i="1"/>
  <c r="AK109" i="1" s="1"/>
  <c r="BU155" i="1"/>
  <c r="BB155" i="1"/>
  <c r="P255" i="1"/>
  <c r="CB255" i="1" s="1"/>
  <c r="CD255" i="1" s="1"/>
  <c r="CE255" i="1" s="1"/>
  <c r="CG255" i="1" s="1"/>
  <c r="AJ255" i="1"/>
  <c r="AK255" i="1" s="1"/>
  <c r="BU320" i="1"/>
  <c r="BB320" i="1"/>
  <c r="AJ324" i="1"/>
  <c r="AK324" i="1" s="1"/>
  <c r="P324" i="1"/>
  <c r="P108" i="1"/>
  <c r="AJ108" i="1"/>
  <c r="AK108" i="1" s="1"/>
  <c r="AW15" i="1"/>
  <c r="P35" i="1"/>
  <c r="BU161" i="1"/>
  <c r="BB161" i="1"/>
  <c r="M359" i="1"/>
  <c r="AW17" i="1"/>
  <c r="AW29" i="1"/>
  <c r="AW92" i="1"/>
  <c r="BU92" i="1" s="1"/>
  <c r="BU132" i="1"/>
  <c r="BB132" i="1"/>
  <c r="P48" i="1"/>
  <c r="AX48" i="1" s="1"/>
  <c r="P53" i="1"/>
  <c r="AX53" i="1" s="1"/>
  <c r="AJ72" i="1"/>
  <c r="AK72" i="1" s="1"/>
  <c r="N82" i="1"/>
  <c r="CA82" i="1" s="1"/>
  <c r="AW84" i="1"/>
  <c r="P99" i="1"/>
  <c r="AX99" i="1" s="1"/>
  <c r="AY99" i="1" s="1"/>
  <c r="AJ99" i="1"/>
  <c r="AK99" i="1" s="1"/>
  <c r="AW127" i="1"/>
  <c r="AW141" i="1"/>
  <c r="BU157" i="1"/>
  <c r="BB157" i="1"/>
  <c r="AW185" i="1"/>
  <c r="AW253" i="1"/>
  <c r="AW23" i="1"/>
  <c r="BB23" i="1" s="1"/>
  <c r="AW27" i="1"/>
  <c r="P39" i="1"/>
  <c r="AX39" i="1" s="1"/>
  <c r="P45" i="1"/>
  <c r="AX45" i="1" s="1"/>
  <c r="AW21" i="1"/>
  <c r="BB21" i="1" s="1"/>
  <c r="BU212" i="1"/>
  <c r="BB212" i="1"/>
  <c r="N34" i="1"/>
  <c r="CA34" i="1" s="1"/>
  <c r="N35" i="1"/>
  <c r="CA35" i="1" s="1"/>
  <c r="N36" i="1"/>
  <c r="CA36" i="1" s="1"/>
  <c r="N37" i="1"/>
  <c r="CA37" i="1" s="1"/>
  <c r="N38" i="1"/>
  <c r="CA38" i="1" s="1"/>
  <c r="N39" i="1"/>
  <c r="CA39" i="1" s="1"/>
  <c r="N45" i="1"/>
  <c r="CA45" i="1" s="1"/>
  <c r="P54" i="1"/>
  <c r="AX54" i="1" s="1"/>
  <c r="N56" i="1"/>
  <c r="CA56" i="1" s="1"/>
  <c r="P59" i="1"/>
  <c r="CB59" i="1" s="1"/>
  <c r="CD59" i="1" s="1"/>
  <c r="CE59" i="1" s="1"/>
  <c r="CG59" i="1" s="1"/>
  <c r="N61" i="1"/>
  <c r="CA61" i="1" s="1"/>
  <c r="AJ71" i="1"/>
  <c r="AK71" i="1" s="1"/>
  <c r="AW76" i="1"/>
  <c r="N77" i="1"/>
  <c r="CA77" i="1" s="1"/>
  <c r="AW86" i="1"/>
  <c r="P101" i="1"/>
  <c r="AJ101" i="1"/>
  <c r="AK101" i="1" s="1"/>
  <c r="BU122" i="1"/>
  <c r="BB122" i="1"/>
  <c r="BU130" i="1"/>
  <c r="BB130" i="1"/>
  <c r="BB142" i="1"/>
  <c r="BU149" i="1"/>
  <c r="BU210" i="1"/>
  <c r="BB210" i="1"/>
  <c r="AW235" i="1"/>
  <c r="BB235" i="1" s="1"/>
  <c r="AJ317" i="1"/>
  <c r="AK317" i="1" s="1"/>
  <c r="P317" i="1"/>
  <c r="BU126" i="1"/>
  <c r="BB126" i="1"/>
  <c r="BB184" i="1"/>
  <c r="BU184" i="1"/>
  <c r="AY184" i="1"/>
  <c r="AW25" i="1"/>
  <c r="BB25" i="1" s="1"/>
  <c r="P46" i="1"/>
  <c r="AX46" i="1" s="1"/>
  <c r="P110" i="1"/>
  <c r="AJ110" i="1"/>
  <c r="AK110" i="1" s="1"/>
  <c r="BU120" i="1"/>
  <c r="BB120" i="1"/>
  <c r="BU124" i="1"/>
  <c r="BB124" i="1"/>
  <c r="BU153" i="1"/>
  <c r="BB153" i="1"/>
  <c r="N33" i="1"/>
  <c r="CA33" i="1" s="1"/>
  <c r="N46" i="1"/>
  <c r="CA46" i="1" s="1"/>
  <c r="N51" i="1"/>
  <c r="CA51" i="1" s="1"/>
  <c r="AJ64" i="1"/>
  <c r="AK64" i="1" s="1"/>
  <c r="AW65" i="1"/>
  <c r="AJ70" i="1"/>
  <c r="AK70" i="1" s="1"/>
  <c r="AW72" i="1"/>
  <c r="BB72" i="1" s="1"/>
  <c r="N84" i="1"/>
  <c r="CA84" i="1" s="1"/>
  <c r="P94" i="1"/>
  <c r="AJ94" i="1"/>
  <c r="AK94" i="1" s="1"/>
  <c r="AW107" i="1"/>
  <c r="BB107" i="1" s="1"/>
  <c r="AW114" i="1"/>
  <c r="AY114" i="1" s="1"/>
  <c r="N115" i="1"/>
  <c r="CA115" i="1" s="1"/>
  <c r="BU137" i="1"/>
  <c r="BU159" i="1"/>
  <c r="BB159" i="1"/>
  <c r="N235" i="1"/>
  <c r="CA235" i="1" s="1"/>
  <c r="N244" i="1"/>
  <c r="CA244" i="1" s="1"/>
  <c r="P245" i="1"/>
  <c r="AJ245" i="1"/>
  <c r="AK245" i="1" s="1"/>
  <c r="P259" i="1"/>
  <c r="AJ259" i="1"/>
  <c r="AK259" i="1" s="1"/>
  <c r="AW156" i="1"/>
  <c r="BU156" i="1" s="1"/>
  <c r="AW158" i="1"/>
  <c r="N184" i="1"/>
  <c r="CA184" i="1" s="1"/>
  <c r="AW323" i="1"/>
  <c r="N89" i="1"/>
  <c r="CA89" i="1" s="1"/>
  <c r="AW91" i="1"/>
  <c r="N97" i="1"/>
  <c r="CA97" i="1" s="1"/>
  <c r="N105" i="1"/>
  <c r="CA105" i="1" s="1"/>
  <c r="N116" i="1"/>
  <c r="CA116" i="1" s="1"/>
  <c r="AW133" i="1"/>
  <c r="AW139" i="1"/>
  <c r="AW145" i="1"/>
  <c r="AW154" i="1"/>
  <c r="AW168" i="1"/>
  <c r="BB168" i="1" s="1"/>
  <c r="AW195" i="1"/>
  <c r="AW199" i="1"/>
  <c r="BU199" i="1" s="1"/>
  <c r="AW205" i="1"/>
  <c r="BU205" i="1" s="1"/>
  <c r="N234" i="1"/>
  <c r="CA234" i="1" s="1"/>
  <c r="CB258" i="1"/>
  <c r="CD258" i="1" s="1"/>
  <c r="CE258" i="1" s="1"/>
  <c r="CG258" i="1" s="1"/>
  <c r="AW260" i="1"/>
  <c r="BU260" i="1" s="1"/>
  <c r="N261" i="1"/>
  <c r="CA261" i="1" s="1"/>
  <c r="N264" i="1"/>
  <c r="CA264" i="1" s="1"/>
  <c r="CD272" i="1"/>
  <c r="CE272" i="1" s="1"/>
  <c r="CG272" i="1" s="1"/>
  <c r="AJ320" i="1"/>
  <c r="AK320" i="1" s="1"/>
  <c r="P320" i="1"/>
  <c r="AJ331" i="1"/>
  <c r="AK331" i="1" s="1"/>
  <c r="P331" i="1"/>
  <c r="AW80" i="1"/>
  <c r="N86" i="1"/>
  <c r="CA86" i="1" s="1"/>
  <c r="AW88" i="1"/>
  <c r="AW111" i="1"/>
  <c r="BB111" i="1" s="1"/>
  <c r="N112" i="1"/>
  <c r="CA112" i="1" s="1"/>
  <c r="AW118" i="1"/>
  <c r="BB118" i="1" s="1"/>
  <c r="AW123" i="1"/>
  <c r="AW131" i="1"/>
  <c r="CD184" i="1"/>
  <c r="CE184" i="1" s="1"/>
  <c r="CG184" i="1" s="1"/>
  <c r="AW187" i="1"/>
  <c r="N91" i="1"/>
  <c r="CA91" i="1" s="1"/>
  <c r="AW94" i="1"/>
  <c r="BB94" i="1" s="1"/>
  <c r="N95" i="1"/>
  <c r="CA95" i="1" s="1"/>
  <c r="AW102" i="1"/>
  <c r="BB102" i="1" s="1"/>
  <c r="N103" i="1"/>
  <c r="CA103" i="1" s="1"/>
  <c r="AW110" i="1"/>
  <c r="BB110" i="1" s="1"/>
  <c r="N117" i="1"/>
  <c r="CA117" i="1" s="1"/>
  <c r="AW119" i="1"/>
  <c r="AW150" i="1"/>
  <c r="AW165" i="1"/>
  <c r="AW174" i="1"/>
  <c r="BB174" i="1" s="1"/>
  <c r="N182" i="1"/>
  <c r="CA182" i="1" s="1"/>
  <c r="N194" i="1"/>
  <c r="CA194" i="1" s="1"/>
  <c r="N204" i="1"/>
  <c r="CA204" i="1" s="1"/>
  <c r="AW209" i="1"/>
  <c r="AJ229" i="1"/>
  <c r="AK229" i="1" s="1"/>
  <c r="P229" i="1"/>
  <c r="AJ232" i="1"/>
  <c r="AK232" i="1" s="1"/>
  <c r="P248" i="1"/>
  <c r="AJ248" i="1"/>
  <c r="AK248" i="1" s="1"/>
  <c r="AJ249" i="1"/>
  <c r="AK249" i="1" s="1"/>
  <c r="P257" i="1"/>
  <c r="CB257" i="1" s="1"/>
  <c r="CD257" i="1" s="1"/>
  <c r="CE257" i="1" s="1"/>
  <c r="CG257" i="1" s="1"/>
  <c r="AJ257" i="1"/>
  <c r="AK257" i="1" s="1"/>
  <c r="AW273" i="1"/>
  <c r="AW303" i="1"/>
  <c r="AW308" i="1"/>
  <c r="BU308" i="1" s="1"/>
  <c r="AW329" i="1"/>
  <c r="BB329" i="1" s="1"/>
  <c r="AW93" i="1"/>
  <c r="BB93" i="1" s="1"/>
  <c r="AW101" i="1"/>
  <c r="BB101" i="1" s="1"/>
  <c r="AW109" i="1"/>
  <c r="BB109" i="1" s="1"/>
  <c r="P247" i="1"/>
  <c r="AJ247" i="1"/>
  <c r="AK247" i="1" s="1"/>
  <c r="CD271" i="1"/>
  <c r="CE271" i="1" s="1"/>
  <c r="CG271" i="1" s="1"/>
  <c r="AJ309" i="1"/>
  <c r="AK309" i="1" s="1"/>
  <c r="P309" i="1"/>
  <c r="AJ337" i="1"/>
  <c r="AK337" i="1" s="1"/>
  <c r="P337" i="1"/>
  <c r="AX337" i="1" s="1"/>
  <c r="AY337" i="1" s="1"/>
  <c r="BU353" i="1"/>
  <c r="BB353" i="1"/>
  <c r="AW100" i="1"/>
  <c r="BB100" i="1" s="1"/>
  <c r="AW108" i="1"/>
  <c r="BB108" i="1" s="1"/>
  <c r="N136" i="1"/>
  <c r="CA136" i="1" s="1"/>
  <c r="AW172" i="1"/>
  <c r="BB172" i="1" s="1"/>
  <c r="AW180" i="1"/>
  <c r="BB180" i="1" s="1"/>
  <c r="AJ239" i="1"/>
  <c r="AK239" i="1" s="1"/>
  <c r="AW269" i="1"/>
  <c r="AY269" i="1" s="1"/>
  <c r="N270" i="1"/>
  <c r="CA270" i="1" s="1"/>
  <c r="N294" i="1"/>
  <c r="CA294" i="1" s="1"/>
  <c r="AJ329" i="1"/>
  <c r="AK329" i="1" s="1"/>
  <c r="P329" i="1"/>
  <c r="AX329" i="1" s="1"/>
  <c r="AW335" i="1"/>
  <c r="BB335" i="1" s="1"/>
  <c r="AJ336" i="1"/>
  <c r="AK336" i="1" s="1"/>
  <c r="P336" i="1"/>
  <c r="AW342" i="1"/>
  <c r="AY342" i="1" s="1"/>
  <c r="BU355" i="1"/>
  <c r="BB355" i="1"/>
  <c r="AW278" i="1"/>
  <c r="AW284" i="1"/>
  <c r="BU284" i="1" s="1"/>
  <c r="AW294" i="1"/>
  <c r="N299" i="1"/>
  <c r="CA299" i="1" s="1"/>
  <c r="N300" i="1"/>
  <c r="CA300" i="1" s="1"/>
  <c r="AW304" i="1"/>
  <c r="BB304" i="1" s="1"/>
  <c r="N306" i="1"/>
  <c r="CA306" i="1" s="1"/>
  <c r="AW310" i="1"/>
  <c r="N311" i="1"/>
  <c r="CA311" i="1" s="1"/>
  <c r="AW317" i="1"/>
  <c r="BU317" i="1" s="1"/>
  <c r="N322" i="1"/>
  <c r="CA322" i="1" s="1"/>
  <c r="AW324" i="1"/>
  <c r="BU324" i="1" s="1"/>
  <c r="AW326" i="1"/>
  <c r="N333" i="1"/>
  <c r="CA333" i="1" s="1"/>
  <c r="N334" i="1"/>
  <c r="CA334" i="1" s="1"/>
  <c r="AW338" i="1"/>
  <c r="N340" i="1"/>
  <c r="CA340" i="1" s="1"/>
  <c r="AW341" i="1"/>
  <c r="BB341" i="1" s="1"/>
  <c r="AW345" i="1"/>
  <c r="N346" i="1"/>
  <c r="CA346" i="1" s="1"/>
  <c r="CB316" i="1"/>
  <c r="AW193" i="1"/>
  <c r="BB193" i="1" s="1"/>
  <c r="AW203" i="1"/>
  <c r="AY262" i="1"/>
  <c r="N273" i="1"/>
  <c r="CA273" i="1" s="1"/>
  <c r="AW277" i="1"/>
  <c r="BB277" i="1" s="1"/>
  <c r="AW282" i="1"/>
  <c r="CD294" i="1"/>
  <c r="CE294" i="1" s="1"/>
  <c r="CG294" i="1" s="1"/>
  <c r="AW295" i="1"/>
  <c r="N296" i="1"/>
  <c r="CA296" i="1" s="1"/>
  <c r="N302" i="1"/>
  <c r="CA302" i="1" s="1"/>
  <c r="AW306" i="1"/>
  <c r="N307" i="1"/>
  <c r="CA307" i="1" s="1"/>
  <c r="AW311" i="1"/>
  <c r="AY311" i="1" s="1"/>
  <c r="N312" i="1"/>
  <c r="CA312" i="1" s="1"/>
  <c r="P327" i="1"/>
  <c r="AX327" i="1" s="1"/>
  <c r="P332" i="1"/>
  <c r="AX332" i="1" s="1"/>
  <c r="AW332" i="1"/>
  <c r="AY332" i="1" s="1"/>
  <c r="AW333" i="1"/>
  <c r="CB346" i="1"/>
  <c r="CD346" i="1" s="1"/>
  <c r="AW352" i="1"/>
  <c r="AW354" i="1"/>
  <c r="BU354" i="1" s="1"/>
  <c r="AW356" i="1"/>
  <c r="AW164" i="1"/>
  <c r="BU164" i="1" s="1"/>
  <c r="AW166" i="1"/>
  <c r="AW191" i="1"/>
  <c r="BU191" i="1" s="1"/>
  <c r="AW231" i="1"/>
  <c r="BB231" i="1" s="1"/>
  <c r="AW238" i="1"/>
  <c r="BB238" i="1" s="1"/>
  <c r="AW239" i="1"/>
  <c r="BB239" i="1" s="1"/>
  <c r="AW249" i="1"/>
  <c r="BU249" i="1" s="1"/>
  <c r="N260" i="1"/>
  <c r="CA260" i="1" s="1"/>
  <c r="AW268" i="1"/>
  <c r="BU268" i="1" s="1"/>
  <c r="AW271" i="1"/>
  <c r="N297" i="1"/>
  <c r="CA297" i="1" s="1"/>
  <c r="N313" i="1"/>
  <c r="CA313" i="1" s="1"/>
  <c r="N314" i="1"/>
  <c r="CA314" i="1" s="1"/>
  <c r="CB294" i="1"/>
  <c r="N303" i="1"/>
  <c r="CA303" i="1" s="1"/>
  <c r="AW307" i="1"/>
  <c r="N308" i="1"/>
  <c r="CA308" i="1" s="1"/>
  <c r="AW312" i="1"/>
  <c r="AW343" i="1"/>
  <c r="BB343" i="1" s="1"/>
  <c r="N228" i="1"/>
  <c r="CA228" i="1" s="1"/>
  <c r="AW237" i="1"/>
  <c r="AW257" i="1"/>
  <c r="N258" i="1"/>
  <c r="CA258" i="1" s="1"/>
  <c r="AW261" i="1"/>
  <c r="AY261" i="1" s="1"/>
  <c r="N262" i="1"/>
  <c r="CA262" i="1" s="1"/>
  <c r="AW270" i="1"/>
  <c r="AW275" i="1"/>
  <c r="BU275" i="1" s="1"/>
  <c r="AW280" i="1"/>
  <c r="N309" i="1"/>
  <c r="CA309" i="1" s="1"/>
  <c r="AW313" i="1"/>
  <c r="N317" i="1"/>
  <c r="CA317" i="1" s="1"/>
  <c r="N324" i="1"/>
  <c r="CA324" i="1" s="1"/>
  <c r="N329" i="1"/>
  <c r="CA329" i="1" s="1"/>
  <c r="N336" i="1"/>
  <c r="CA336" i="1" s="1"/>
  <c r="N337" i="1"/>
  <c r="CA337" i="1" s="1"/>
  <c r="AW346" i="1"/>
  <c r="BU15" i="1"/>
  <c r="BB15" i="1"/>
  <c r="BU19" i="1"/>
  <c r="BB19" i="1"/>
  <c r="BU23" i="1"/>
  <c r="BU27" i="1"/>
  <c r="BB27" i="1"/>
  <c r="BU17" i="1"/>
  <c r="BB17" i="1"/>
  <c r="BU21" i="1"/>
  <c r="BU25" i="1"/>
  <c r="BU29" i="1"/>
  <c r="BB29" i="1"/>
  <c r="O359" i="1"/>
  <c r="AH360" i="1" s="1"/>
  <c r="AJ15" i="1"/>
  <c r="AK15" i="1" s="1"/>
  <c r="AR358" i="1"/>
  <c r="BU16" i="1"/>
  <c r="BU20" i="1"/>
  <c r="BU24" i="1"/>
  <c r="BU28" i="1"/>
  <c r="BU31" i="1"/>
  <c r="BU33" i="1"/>
  <c r="BU35" i="1"/>
  <c r="AY35" i="1"/>
  <c r="BU37" i="1"/>
  <c r="BU39" i="1"/>
  <c r="AY39" i="1"/>
  <c r="P41" i="1"/>
  <c r="BU41" i="1"/>
  <c r="P43" i="1"/>
  <c r="BU43" i="1"/>
  <c r="CB46" i="1"/>
  <c r="CB50" i="1"/>
  <c r="CB54" i="1"/>
  <c r="CB58" i="1"/>
  <c r="AW61" i="1"/>
  <c r="AJ62" i="1"/>
  <c r="AK62" i="1" s="1"/>
  <c r="AW63" i="1"/>
  <c r="BU65" i="1"/>
  <c r="BU67" i="1"/>
  <c r="BU69" i="1"/>
  <c r="BU71" i="1"/>
  <c r="BU74" i="1"/>
  <c r="AX76" i="1"/>
  <c r="AY76" i="1" s="1"/>
  <c r="CB76" i="1"/>
  <c r="BU77" i="1"/>
  <c r="AY77" i="1"/>
  <c r="BB77" i="1"/>
  <c r="BU81" i="1"/>
  <c r="AY81" i="1"/>
  <c r="BB81" i="1"/>
  <c r="BU85" i="1"/>
  <c r="AY85" i="1"/>
  <c r="BB85" i="1"/>
  <c r="BU89" i="1"/>
  <c r="AY89" i="1"/>
  <c r="BB89" i="1"/>
  <c r="L359" i="1"/>
  <c r="P15" i="1"/>
  <c r="P19" i="1"/>
  <c r="P23" i="1"/>
  <c r="P27" i="1"/>
  <c r="AX31" i="1"/>
  <c r="AY31" i="1" s="1"/>
  <c r="CB31" i="1"/>
  <c r="AX33" i="1"/>
  <c r="AY33" i="1" s="1"/>
  <c r="CB33" i="1"/>
  <c r="CD33" i="1" s="1"/>
  <c r="CE33" i="1" s="1"/>
  <c r="CG33" i="1" s="1"/>
  <c r="AX35" i="1"/>
  <c r="CB35" i="1"/>
  <c r="CD35" i="1" s="1"/>
  <c r="CE35" i="1" s="1"/>
  <c r="CG35" i="1" s="1"/>
  <c r="AX37" i="1"/>
  <c r="AY37" i="1" s="1"/>
  <c r="CB37" i="1"/>
  <c r="CD37" i="1" s="1"/>
  <c r="CE37" i="1" s="1"/>
  <c r="CG37" i="1" s="1"/>
  <c r="CB39" i="1"/>
  <c r="CB47" i="1"/>
  <c r="CB55" i="1"/>
  <c r="AX62" i="1"/>
  <c r="CB62" i="1"/>
  <c r="CD62" i="1" s="1"/>
  <c r="CE62" i="1" s="1"/>
  <c r="CG62" i="1" s="1"/>
  <c r="AX64" i="1"/>
  <c r="CB64" i="1"/>
  <c r="CD64" i="1" s="1"/>
  <c r="CE64" i="1" s="1"/>
  <c r="CG64" i="1" s="1"/>
  <c r="AX66" i="1"/>
  <c r="CB66" i="1"/>
  <c r="CD66" i="1" s="1"/>
  <c r="CE66" i="1" s="1"/>
  <c r="CG66" i="1" s="1"/>
  <c r="AX68" i="1"/>
  <c r="CB68" i="1"/>
  <c r="CD68" i="1" s="1"/>
  <c r="CE68" i="1" s="1"/>
  <c r="CG68" i="1" s="1"/>
  <c r="AX70" i="1"/>
  <c r="AY70" i="1" s="1"/>
  <c r="CB70" i="1"/>
  <c r="CD70" i="1" s="1"/>
  <c r="CE70" i="1" s="1"/>
  <c r="CG70" i="1" s="1"/>
  <c r="AX72" i="1"/>
  <c r="CB72" i="1"/>
  <c r="CD72" i="1" s="1"/>
  <c r="CE72" i="1" s="1"/>
  <c r="CG72" i="1" s="1"/>
  <c r="BU73" i="1"/>
  <c r="AX75" i="1"/>
  <c r="CB75" i="1"/>
  <c r="CD75" i="1" s="1"/>
  <c r="CE75" i="1" s="1"/>
  <c r="CG75" i="1" s="1"/>
  <c r="CD76" i="1"/>
  <c r="CE76" i="1" s="1"/>
  <c r="CG76" i="1" s="1"/>
  <c r="BU78" i="1"/>
  <c r="AY78" i="1"/>
  <c r="BB78" i="1"/>
  <c r="BU82" i="1"/>
  <c r="AY82" i="1"/>
  <c r="BB82" i="1"/>
  <c r="BU86" i="1"/>
  <c r="AY86" i="1"/>
  <c r="BB86" i="1"/>
  <c r="BU90" i="1"/>
  <c r="AY90" i="1"/>
  <c r="BB90" i="1"/>
  <c r="AY18" i="1"/>
  <c r="BU18" i="1"/>
  <c r="CB18" i="1"/>
  <c r="AY22" i="1"/>
  <c r="BU22" i="1"/>
  <c r="CB22" i="1"/>
  <c r="AY26" i="1"/>
  <c r="BU26" i="1"/>
  <c r="CB26" i="1"/>
  <c r="BU30" i="1"/>
  <c r="CD31" i="1"/>
  <c r="CE31" i="1" s="1"/>
  <c r="CG31" i="1" s="1"/>
  <c r="BU32" i="1"/>
  <c r="P34" i="1"/>
  <c r="BU34" i="1"/>
  <c r="P36" i="1"/>
  <c r="BU36" i="1"/>
  <c r="P38" i="1"/>
  <c r="BU38" i="1"/>
  <c r="CD39" i="1"/>
  <c r="CE39" i="1" s="1"/>
  <c r="CG39" i="1" s="1"/>
  <c r="P40" i="1"/>
  <c r="BU40" i="1"/>
  <c r="P42" i="1"/>
  <c r="BU42" i="1"/>
  <c r="CB44" i="1"/>
  <c r="CD44" i="1" s="1"/>
  <c r="CE44" i="1" s="1"/>
  <c r="CG44" i="1" s="1"/>
  <c r="CD46" i="1"/>
  <c r="CE46" i="1" s="1"/>
  <c r="CG46" i="1" s="1"/>
  <c r="AX47" i="1"/>
  <c r="CB48" i="1"/>
  <c r="CD48" i="1" s="1"/>
  <c r="CE48" i="1" s="1"/>
  <c r="CG48" i="1" s="1"/>
  <c r="CD50" i="1"/>
  <c r="CE50" i="1" s="1"/>
  <c r="CG50" i="1" s="1"/>
  <c r="AX51" i="1"/>
  <c r="AY51" i="1" s="1"/>
  <c r="CB52" i="1"/>
  <c r="CD52" i="1" s="1"/>
  <c r="CE52" i="1" s="1"/>
  <c r="CG52" i="1" s="1"/>
  <c r="CD54" i="1"/>
  <c r="CE54" i="1" s="1"/>
  <c r="CG54" i="1" s="1"/>
  <c r="AX55" i="1"/>
  <c r="CB56" i="1"/>
  <c r="CD56" i="1" s="1"/>
  <c r="CE56" i="1" s="1"/>
  <c r="CG56" i="1" s="1"/>
  <c r="CD58" i="1"/>
  <c r="CE58" i="1" s="1"/>
  <c r="CG58" i="1" s="1"/>
  <c r="CB60" i="1"/>
  <c r="CD60" i="1" s="1"/>
  <c r="CE60" i="1" s="1"/>
  <c r="CG60" i="1" s="1"/>
  <c r="AW62" i="1"/>
  <c r="AJ63" i="1"/>
  <c r="AK63" i="1" s="1"/>
  <c r="AW64" i="1"/>
  <c r="AJ65" i="1"/>
  <c r="AK65" i="1" s="1"/>
  <c r="AW66" i="1"/>
  <c r="AJ67" i="1"/>
  <c r="AK67" i="1" s="1"/>
  <c r="AW68" i="1"/>
  <c r="BU70" i="1"/>
  <c r="BU72" i="1"/>
  <c r="AX74" i="1"/>
  <c r="AY74" i="1" s="1"/>
  <c r="CB74" i="1"/>
  <c r="BB74" i="1"/>
  <c r="BU76" i="1"/>
  <c r="BB76" i="1"/>
  <c r="BU79" i="1"/>
  <c r="AY79" i="1"/>
  <c r="BB79" i="1"/>
  <c r="BU83" i="1"/>
  <c r="AY83" i="1"/>
  <c r="BB83" i="1"/>
  <c r="BU87" i="1"/>
  <c r="AY87" i="1"/>
  <c r="BB87" i="1"/>
  <c r="BU91" i="1"/>
  <c r="AY91" i="1"/>
  <c r="BB91" i="1"/>
  <c r="N15" i="1"/>
  <c r="BB16" i="1"/>
  <c r="P17" i="1"/>
  <c r="CD18" i="1"/>
  <c r="CE18" i="1" s="1"/>
  <c r="CG18" i="1" s="1"/>
  <c r="BB20" i="1"/>
  <c r="P21" i="1"/>
  <c r="CD22" i="1"/>
  <c r="CE22" i="1" s="1"/>
  <c r="CG22" i="1" s="1"/>
  <c r="BB24" i="1"/>
  <c r="P25" i="1"/>
  <c r="CD26" i="1"/>
  <c r="CE26" i="1" s="1"/>
  <c r="CG26" i="1" s="1"/>
  <c r="BB28" i="1"/>
  <c r="P29" i="1"/>
  <c r="BB31" i="1"/>
  <c r="AX32" i="1"/>
  <c r="AY32" i="1" s="1"/>
  <c r="CB32" i="1"/>
  <c r="CD32" i="1" s="1"/>
  <c r="CE32" i="1" s="1"/>
  <c r="CG32" i="1" s="1"/>
  <c r="BB33" i="1"/>
  <c r="BB35" i="1"/>
  <c r="BB37" i="1"/>
  <c r="BB39" i="1"/>
  <c r="CB45" i="1"/>
  <c r="CD45" i="1" s="1"/>
  <c r="CE45" i="1" s="1"/>
  <c r="CG45" i="1" s="1"/>
  <c r="CD47" i="1"/>
  <c r="CE47" i="1" s="1"/>
  <c r="CG47" i="1" s="1"/>
  <c r="CB49" i="1"/>
  <c r="CD49" i="1" s="1"/>
  <c r="CE49" i="1" s="1"/>
  <c r="CG49" i="1" s="1"/>
  <c r="CB53" i="1"/>
  <c r="CD53" i="1" s="1"/>
  <c r="CE53" i="1" s="1"/>
  <c r="CG53" i="1" s="1"/>
  <c r="CD55" i="1"/>
  <c r="CE55" i="1" s="1"/>
  <c r="CG55" i="1" s="1"/>
  <c r="CB57" i="1"/>
  <c r="CD57" i="1" s="1"/>
  <c r="CE57" i="1" s="1"/>
  <c r="CG57" i="1" s="1"/>
  <c r="AX61" i="1"/>
  <c r="CB61" i="1"/>
  <c r="CD61" i="1" s="1"/>
  <c r="CE61" i="1" s="1"/>
  <c r="CG61" i="1" s="1"/>
  <c r="AX63" i="1"/>
  <c r="CB63" i="1"/>
  <c r="CD63" i="1" s="1"/>
  <c r="CE63" i="1" s="1"/>
  <c r="CG63" i="1" s="1"/>
  <c r="AX65" i="1"/>
  <c r="AY65" i="1" s="1"/>
  <c r="CB65" i="1"/>
  <c r="CD65" i="1" s="1"/>
  <c r="CE65" i="1" s="1"/>
  <c r="CG65" i="1" s="1"/>
  <c r="BB65" i="1"/>
  <c r="AX67" i="1"/>
  <c r="AY67" i="1" s="1"/>
  <c r="CB67" i="1"/>
  <c r="CD67" i="1" s="1"/>
  <c r="CE67" i="1" s="1"/>
  <c r="CG67" i="1" s="1"/>
  <c r="BB67" i="1"/>
  <c r="AX69" i="1"/>
  <c r="AY69" i="1" s="1"/>
  <c r="CB69" i="1"/>
  <c r="CD69" i="1" s="1"/>
  <c r="CE69" i="1" s="1"/>
  <c r="CG69" i="1" s="1"/>
  <c r="BB69" i="1"/>
  <c r="AX71" i="1"/>
  <c r="AY71" i="1" s="1"/>
  <c r="CB71" i="1"/>
  <c r="CD71" i="1" s="1"/>
  <c r="CE71" i="1" s="1"/>
  <c r="CG71" i="1" s="1"/>
  <c r="BB71" i="1"/>
  <c r="AX73" i="1"/>
  <c r="AY73" i="1" s="1"/>
  <c r="CB73" i="1"/>
  <c r="CD73" i="1" s="1"/>
  <c r="CE73" i="1" s="1"/>
  <c r="CG73" i="1" s="1"/>
  <c r="BB73" i="1"/>
  <c r="CD74" i="1"/>
  <c r="CE74" i="1" s="1"/>
  <c r="CG74" i="1" s="1"/>
  <c r="BU75" i="1"/>
  <c r="AY75" i="1"/>
  <c r="AJ76" i="1"/>
  <c r="AK76" i="1" s="1"/>
  <c r="BU80" i="1"/>
  <c r="AY80" i="1"/>
  <c r="BB80" i="1"/>
  <c r="BU84" i="1"/>
  <c r="AY84" i="1"/>
  <c r="BB84" i="1"/>
  <c r="BU88" i="1"/>
  <c r="AY88" i="1"/>
  <c r="BB88" i="1"/>
  <c r="AY92" i="1"/>
  <c r="AJ77" i="1"/>
  <c r="AK77" i="1" s="1"/>
  <c r="AJ78" i="1"/>
  <c r="AK78" i="1" s="1"/>
  <c r="AJ79" i="1"/>
  <c r="AK79" i="1" s="1"/>
  <c r="AJ80" i="1"/>
  <c r="AK80" i="1" s="1"/>
  <c r="AJ81" i="1"/>
  <c r="AK81" i="1" s="1"/>
  <c r="AJ82" i="1"/>
  <c r="AK82" i="1" s="1"/>
  <c r="AJ83" i="1"/>
  <c r="AK83" i="1" s="1"/>
  <c r="AJ84" i="1"/>
  <c r="AK84" i="1" s="1"/>
  <c r="AJ85" i="1"/>
  <c r="AK85" i="1" s="1"/>
  <c r="AJ86" i="1"/>
  <c r="AK86" i="1" s="1"/>
  <c r="AJ87" i="1"/>
  <c r="AK87" i="1" s="1"/>
  <c r="AJ88" i="1"/>
  <c r="AK88" i="1" s="1"/>
  <c r="AJ89" i="1"/>
  <c r="AK89" i="1" s="1"/>
  <c r="AJ90" i="1"/>
  <c r="AK90" i="1" s="1"/>
  <c r="AJ91" i="1"/>
  <c r="AK91" i="1" s="1"/>
  <c r="AJ92" i="1"/>
  <c r="AK92" i="1" s="1"/>
  <c r="BU96" i="1"/>
  <c r="BU98" i="1"/>
  <c r="BU102" i="1"/>
  <c r="BU104" i="1"/>
  <c r="BU106" i="1"/>
  <c r="BU108" i="1"/>
  <c r="AX112" i="1"/>
  <c r="CB112" i="1"/>
  <c r="CD112" i="1" s="1"/>
  <c r="CE112" i="1" s="1"/>
  <c r="CG112" i="1" s="1"/>
  <c r="BB113" i="1"/>
  <c r="BU113" i="1"/>
  <c r="BB115" i="1"/>
  <c r="BU115" i="1"/>
  <c r="BU117" i="1"/>
  <c r="AY117" i="1"/>
  <c r="AX118" i="1"/>
  <c r="CB118" i="1"/>
  <c r="CD118" i="1" s="1"/>
  <c r="CE118" i="1" s="1"/>
  <c r="CG118" i="1" s="1"/>
  <c r="BB121" i="1"/>
  <c r="BB125" i="1"/>
  <c r="BB129" i="1"/>
  <c r="BB133" i="1"/>
  <c r="AJ138" i="1"/>
  <c r="AK138" i="1" s="1"/>
  <c r="P138" i="1"/>
  <c r="BB141" i="1"/>
  <c r="BU144" i="1"/>
  <c r="BB144" i="1"/>
  <c r="BU148" i="1"/>
  <c r="BB148" i="1"/>
  <c r="BU150" i="1"/>
  <c r="BB150" i="1"/>
  <c r="BU152" i="1"/>
  <c r="BB152" i="1"/>
  <c r="BB154" i="1"/>
  <c r="BB158" i="1"/>
  <c r="BB162" i="1"/>
  <c r="BB166" i="1"/>
  <c r="AY44" i="1"/>
  <c r="AY45" i="1"/>
  <c r="AY46" i="1"/>
  <c r="AY47" i="1"/>
  <c r="AY48" i="1"/>
  <c r="AY49" i="1"/>
  <c r="AY50" i="1"/>
  <c r="AY52" i="1"/>
  <c r="AY53" i="1"/>
  <c r="AY54" i="1"/>
  <c r="AY55" i="1"/>
  <c r="AY56" i="1"/>
  <c r="AY57" i="1"/>
  <c r="AY58" i="1"/>
  <c r="AY60" i="1"/>
  <c r="AX94" i="1"/>
  <c r="CB94" i="1"/>
  <c r="CD94" i="1" s="1"/>
  <c r="CE94" i="1" s="1"/>
  <c r="CG94" i="1" s="1"/>
  <c r="AX96" i="1"/>
  <c r="CB96" i="1"/>
  <c r="CD96" i="1" s="1"/>
  <c r="CE96" i="1" s="1"/>
  <c r="CG96" i="1" s="1"/>
  <c r="AX98" i="1"/>
  <c r="AY98" i="1" s="1"/>
  <c r="CB98" i="1"/>
  <c r="CD98" i="1" s="1"/>
  <c r="CE98" i="1" s="1"/>
  <c r="CG98" i="1" s="1"/>
  <c r="AX100" i="1"/>
  <c r="CB100" i="1"/>
  <c r="CD100" i="1" s="1"/>
  <c r="CE100" i="1" s="1"/>
  <c r="CG100" i="1" s="1"/>
  <c r="AX102" i="1"/>
  <c r="CB102" i="1"/>
  <c r="CD102" i="1" s="1"/>
  <c r="CE102" i="1" s="1"/>
  <c r="CG102" i="1" s="1"/>
  <c r="AX104" i="1"/>
  <c r="CB104" i="1"/>
  <c r="CD104" i="1" s="1"/>
  <c r="CE104" i="1" s="1"/>
  <c r="CG104" i="1" s="1"/>
  <c r="AX106" i="1"/>
  <c r="AY106" i="1" s="1"/>
  <c r="CB106" i="1"/>
  <c r="CD106" i="1" s="1"/>
  <c r="CE106" i="1" s="1"/>
  <c r="CG106" i="1" s="1"/>
  <c r="AX108" i="1"/>
  <c r="CB108" i="1"/>
  <c r="CD108" i="1" s="1"/>
  <c r="CE108" i="1" s="1"/>
  <c r="CG108" i="1" s="1"/>
  <c r="AX110" i="1"/>
  <c r="CB110" i="1"/>
  <c r="CD110" i="1" s="1"/>
  <c r="CE110" i="1" s="1"/>
  <c r="CG110" i="1" s="1"/>
  <c r="BB112" i="1"/>
  <c r="BU112" i="1"/>
  <c r="BU119" i="1"/>
  <c r="BU121" i="1"/>
  <c r="BU125" i="1"/>
  <c r="BU129" i="1"/>
  <c r="BU133" i="1"/>
  <c r="BU141" i="1"/>
  <c r="BU143" i="1"/>
  <c r="BB143" i="1"/>
  <c r="BU145" i="1"/>
  <c r="BU147" i="1"/>
  <c r="BB147" i="1"/>
  <c r="BU154" i="1"/>
  <c r="BU158" i="1"/>
  <c r="BU162" i="1"/>
  <c r="BU166" i="1"/>
  <c r="BB185" i="1"/>
  <c r="BU185" i="1"/>
  <c r="BU193" i="1"/>
  <c r="BB201" i="1"/>
  <c r="BU201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CB77" i="1"/>
  <c r="CD77" i="1" s="1"/>
  <c r="CE77" i="1" s="1"/>
  <c r="CG77" i="1" s="1"/>
  <c r="CB78" i="1"/>
  <c r="CD78" i="1" s="1"/>
  <c r="CE78" i="1" s="1"/>
  <c r="CG78" i="1" s="1"/>
  <c r="CB79" i="1"/>
  <c r="CD79" i="1" s="1"/>
  <c r="CE79" i="1" s="1"/>
  <c r="CG79" i="1" s="1"/>
  <c r="CB80" i="1"/>
  <c r="CD80" i="1" s="1"/>
  <c r="CE80" i="1" s="1"/>
  <c r="CG80" i="1" s="1"/>
  <c r="CB81" i="1"/>
  <c r="CD81" i="1" s="1"/>
  <c r="CE81" i="1" s="1"/>
  <c r="CG81" i="1" s="1"/>
  <c r="CB82" i="1"/>
  <c r="CD82" i="1" s="1"/>
  <c r="CE82" i="1" s="1"/>
  <c r="CG82" i="1" s="1"/>
  <c r="CB83" i="1"/>
  <c r="CD83" i="1" s="1"/>
  <c r="CE83" i="1" s="1"/>
  <c r="CG83" i="1" s="1"/>
  <c r="CB84" i="1"/>
  <c r="CD84" i="1" s="1"/>
  <c r="CE84" i="1" s="1"/>
  <c r="CG84" i="1" s="1"/>
  <c r="CB85" i="1"/>
  <c r="CD85" i="1" s="1"/>
  <c r="CE85" i="1" s="1"/>
  <c r="CG85" i="1" s="1"/>
  <c r="CB86" i="1"/>
  <c r="CD86" i="1" s="1"/>
  <c r="CB87" i="1"/>
  <c r="CD87" i="1" s="1"/>
  <c r="CE87" i="1" s="1"/>
  <c r="CG87" i="1" s="1"/>
  <c r="CB88" i="1"/>
  <c r="CD88" i="1" s="1"/>
  <c r="CE88" i="1" s="1"/>
  <c r="CG88" i="1" s="1"/>
  <c r="CB89" i="1"/>
  <c r="CD89" i="1" s="1"/>
  <c r="CE89" i="1" s="1"/>
  <c r="CG89" i="1" s="1"/>
  <c r="CB90" i="1"/>
  <c r="CD90" i="1" s="1"/>
  <c r="CE90" i="1" s="1"/>
  <c r="CG90" i="1" s="1"/>
  <c r="CB91" i="1"/>
  <c r="CD91" i="1" s="1"/>
  <c r="CE91" i="1" s="1"/>
  <c r="CG91" i="1" s="1"/>
  <c r="CB92" i="1"/>
  <c r="CD92" i="1" s="1"/>
  <c r="BU93" i="1"/>
  <c r="BU95" i="1"/>
  <c r="AY96" i="1"/>
  <c r="BU97" i="1"/>
  <c r="BU99" i="1"/>
  <c r="AY100" i="1"/>
  <c r="BU101" i="1"/>
  <c r="BU103" i="1"/>
  <c r="AY104" i="1"/>
  <c r="BU105" i="1"/>
  <c r="BU107" i="1"/>
  <c r="AY108" i="1"/>
  <c r="BU109" i="1"/>
  <c r="BB114" i="1"/>
  <c r="BU114" i="1"/>
  <c r="AY115" i="1"/>
  <c r="BB116" i="1"/>
  <c r="BU116" i="1"/>
  <c r="BB117" i="1"/>
  <c r="BU118" i="1"/>
  <c r="BB123" i="1"/>
  <c r="BB127" i="1"/>
  <c r="BB131" i="1"/>
  <c r="BU135" i="1"/>
  <c r="BB135" i="1"/>
  <c r="BB139" i="1"/>
  <c r="AJ143" i="1"/>
  <c r="AK143" i="1" s="1"/>
  <c r="P143" i="1"/>
  <c r="AJ147" i="1"/>
  <c r="AK147" i="1" s="1"/>
  <c r="P147" i="1"/>
  <c r="BB156" i="1"/>
  <c r="BB160" i="1"/>
  <c r="BB164" i="1"/>
  <c r="AX93" i="1"/>
  <c r="CB93" i="1"/>
  <c r="CD93" i="1" s="1"/>
  <c r="CE93" i="1" s="1"/>
  <c r="CG93" i="1" s="1"/>
  <c r="AX95" i="1"/>
  <c r="AY95" i="1" s="1"/>
  <c r="CB95" i="1"/>
  <c r="CD95" i="1" s="1"/>
  <c r="CE95" i="1" s="1"/>
  <c r="CG95" i="1" s="1"/>
  <c r="AX97" i="1"/>
  <c r="AY97" i="1" s="1"/>
  <c r="CB97" i="1"/>
  <c r="CD97" i="1" s="1"/>
  <c r="CE97" i="1" s="1"/>
  <c r="CG97" i="1" s="1"/>
  <c r="CB99" i="1"/>
  <c r="CD99" i="1" s="1"/>
  <c r="CE99" i="1" s="1"/>
  <c r="CG99" i="1" s="1"/>
  <c r="AX101" i="1"/>
  <c r="AY101" i="1" s="1"/>
  <c r="CB101" i="1"/>
  <c r="CD101" i="1" s="1"/>
  <c r="CE101" i="1" s="1"/>
  <c r="CG101" i="1" s="1"/>
  <c r="AX103" i="1"/>
  <c r="AY103" i="1" s="1"/>
  <c r="CB103" i="1"/>
  <c r="CD103" i="1" s="1"/>
  <c r="CE103" i="1" s="1"/>
  <c r="CG103" i="1" s="1"/>
  <c r="AX105" i="1"/>
  <c r="AY105" i="1" s="1"/>
  <c r="CB105" i="1"/>
  <c r="CD105" i="1" s="1"/>
  <c r="CE105" i="1" s="1"/>
  <c r="CG105" i="1" s="1"/>
  <c r="AX107" i="1"/>
  <c r="CB107" i="1"/>
  <c r="CD107" i="1" s="1"/>
  <c r="CE107" i="1" s="1"/>
  <c r="CG107" i="1" s="1"/>
  <c r="AX109" i="1"/>
  <c r="CB109" i="1"/>
  <c r="CD109" i="1" s="1"/>
  <c r="CE109" i="1" s="1"/>
  <c r="CG109" i="1" s="1"/>
  <c r="AX111" i="1"/>
  <c r="CB111" i="1"/>
  <c r="CD111" i="1" s="1"/>
  <c r="CE111" i="1" s="1"/>
  <c r="CG111" i="1" s="1"/>
  <c r="AY112" i="1"/>
  <c r="AX113" i="1"/>
  <c r="AY113" i="1" s="1"/>
  <c r="CB113" i="1"/>
  <c r="CD113" i="1" s="1"/>
  <c r="CE113" i="1" s="1"/>
  <c r="CG113" i="1" s="1"/>
  <c r="AJ118" i="1"/>
  <c r="AK118" i="1" s="1"/>
  <c r="AX119" i="1"/>
  <c r="AY119" i="1" s="1"/>
  <c r="CB119" i="1"/>
  <c r="CD119" i="1" s="1"/>
  <c r="CE119" i="1" s="1"/>
  <c r="CG119" i="1" s="1"/>
  <c r="BB119" i="1"/>
  <c r="BU123" i="1"/>
  <c r="BU127" i="1"/>
  <c r="BU131" i="1"/>
  <c r="BU136" i="1"/>
  <c r="BU138" i="1"/>
  <c r="BB138" i="1"/>
  <c r="BU139" i="1"/>
  <c r="BB145" i="1"/>
  <c r="AJ183" i="1"/>
  <c r="AK183" i="1" s="1"/>
  <c r="P183" i="1"/>
  <c r="AJ215" i="1"/>
  <c r="AK215" i="1" s="1"/>
  <c r="P215" i="1"/>
  <c r="AJ219" i="1"/>
  <c r="AK219" i="1" s="1"/>
  <c r="P219" i="1"/>
  <c r="AJ223" i="1"/>
  <c r="AK223" i="1" s="1"/>
  <c r="P223" i="1"/>
  <c r="AJ227" i="1"/>
  <c r="AK227" i="1" s="1"/>
  <c r="P227" i="1"/>
  <c r="P234" i="1"/>
  <c r="AJ234" i="1"/>
  <c r="AK234" i="1" s="1"/>
  <c r="BU245" i="1"/>
  <c r="BB245" i="1"/>
  <c r="BU253" i="1"/>
  <c r="BB253" i="1"/>
  <c r="BB268" i="1"/>
  <c r="BU271" i="1"/>
  <c r="AY271" i="1"/>
  <c r="BB271" i="1"/>
  <c r="BB276" i="1"/>
  <c r="BU276" i="1"/>
  <c r="BU279" i="1"/>
  <c r="BB279" i="1"/>
  <c r="AJ121" i="1"/>
  <c r="AK121" i="1" s="1"/>
  <c r="P121" i="1"/>
  <c r="AJ123" i="1"/>
  <c r="AK123" i="1" s="1"/>
  <c r="P123" i="1"/>
  <c r="AJ125" i="1"/>
  <c r="AK125" i="1" s="1"/>
  <c r="P125" i="1"/>
  <c r="AJ127" i="1"/>
  <c r="AK127" i="1" s="1"/>
  <c r="P127" i="1"/>
  <c r="AJ129" i="1"/>
  <c r="AK129" i="1" s="1"/>
  <c r="P129" i="1"/>
  <c r="AJ131" i="1"/>
  <c r="AK131" i="1" s="1"/>
  <c r="P131" i="1"/>
  <c r="AJ133" i="1"/>
  <c r="AK133" i="1" s="1"/>
  <c r="P133" i="1"/>
  <c r="AJ135" i="1"/>
  <c r="AK135" i="1" s="1"/>
  <c r="P135" i="1"/>
  <c r="AJ139" i="1"/>
  <c r="AK139" i="1" s="1"/>
  <c r="P139" i="1"/>
  <c r="AJ141" i="1"/>
  <c r="AK141" i="1" s="1"/>
  <c r="P141" i="1"/>
  <c r="AJ144" i="1"/>
  <c r="AK144" i="1" s="1"/>
  <c r="P144" i="1"/>
  <c r="AJ148" i="1"/>
  <c r="AK148" i="1" s="1"/>
  <c r="P148" i="1"/>
  <c r="AJ150" i="1"/>
  <c r="AK150" i="1" s="1"/>
  <c r="P150" i="1"/>
  <c r="AJ152" i="1"/>
  <c r="AK152" i="1" s="1"/>
  <c r="P152" i="1"/>
  <c r="AJ154" i="1"/>
  <c r="AK154" i="1" s="1"/>
  <c r="P154" i="1"/>
  <c r="AJ156" i="1"/>
  <c r="AK156" i="1" s="1"/>
  <c r="P156" i="1"/>
  <c r="AJ158" i="1"/>
  <c r="AK158" i="1" s="1"/>
  <c r="P158" i="1"/>
  <c r="AJ160" i="1"/>
  <c r="AK160" i="1" s="1"/>
  <c r="P160" i="1"/>
  <c r="AJ162" i="1"/>
  <c r="AK162" i="1" s="1"/>
  <c r="P162" i="1"/>
  <c r="AJ164" i="1"/>
  <c r="AK164" i="1" s="1"/>
  <c r="P164" i="1"/>
  <c r="AJ166" i="1"/>
  <c r="AK166" i="1" s="1"/>
  <c r="P166" i="1"/>
  <c r="AJ168" i="1"/>
  <c r="AK168" i="1" s="1"/>
  <c r="P168" i="1"/>
  <c r="AJ169" i="1"/>
  <c r="AK169" i="1" s="1"/>
  <c r="P169" i="1"/>
  <c r="AJ170" i="1"/>
  <c r="AK170" i="1" s="1"/>
  <c r="P170" i="1"/>
  <c r="AJ171" i="1"/>
  <c r="AK171" i="1" s="1"/>
  <c r="P171" i="1"/>
  <c r="AJ172" i="1"/>
  <c r="AK172" i="1" s="1"/>
  <c r="P172" i="1"/>
  <c r="AJ173" i="1"/>
  <c r="AK173" i="1" s="1"/>
  <c r="P173" i="1"/>
  <c r="AJ174" i="1"/>
  <c r="AK174" i="1" s="1"/>
  <c r="P174" i="1"/>
  <c r="AJ175" i="1"/>
  <c r="AK175" i="1" s="1"/>
  <c r="P175" i="1"/>
  <c r="AJ176" i="1"/>
  <c r="AK176" i="1" s="1"/>
  <c r="P176" i="1"/>
  <c r="AJ177" i="1"/>
  <c r="AK177" i="1" s="1"/>
  <c r="P177" i="1"/>
  <c r="AJ178" i="1"/>
  <c r="AK178" i="1" s="1"/>
  <c r="P178" i="1"/>
  <c r="AJ179" i="1"/>
  <c r="AK179" i="1" s="1"/>
  <c r="P179" i="1"/>
  <c r="AJ180" i="1"/>
  <c r="AK180" i="1" s="1"/>
  <c r="P180" i="1"/>
  <c r="AJ181" i="1"/>
  <c r="AK181" i="1" s="1"/>
  <c r="P181" i="1"/>
  <c r="AJ182" i="1"/>
  <c r="AK182" i="1" s="1"/>
  <c r="P182" i="1"/>
  <c r="BB187" i="1"/>
  <c r="BB195" i="1"/>
  <c r="BB203" i="1"/>
  <c r="BB209" i="1"/>
  <c r="AJ216" i="1"/>
  <c r="AK216" i="1" s="1"/>
  <c r="P216" i="1"/>
  <c r="AJ220" i="1"/>
  <c r="AK220" i="1" s="1"/>
  <c r="P220" i="1"/>
  <c r="AJ224" i="1"/>
  <c r="AK224" i="1" s="1"/>
  <c r="P224" i="1"/>
  <c r="CB114" i="1"/>
  <c r="CD114" i="1" s="1"/>
  <c r="CE114" i="1" s="1"/>
  <c r="CG114" i="1" s="1"/>
  <c r="CB115" i="1"/>
  <c r="CD115" i="1" s="1"/>
  <c r="CE115" i="1" s="1"/>
  <c r="CG115" i="1" s="1"/>
  <c r="CB116" i="1"/>
  <c r="CD116" i="1" s="1"/>
  <c r="CE116" i="1" s="1"/>
  <c r="CG116" i="1" s="1"/>
  <c r="CB117" i="1"/>
  <c r="CD117" i="1" s="1"/>
  <c r="CE117" i="1" s="1"/>
  <c r="CG117" i="1" s="1"/>
  <c r="AJ136" i="1"/>
  <c r="AK136" i="1" s="1"/>
  <c r="P136" i="1"/>
  <c r="AJ145" i="1"/>
  <c r="AK145" i="1" s="1"/>
  <c r="P145" i="1"/>
  <c r="BU187" i="1"/>
  <c r="BB189" i="1"/>
  <c r="BU195" i="1"/>
  <c r="BB197" i="1"/>
  <c r="BU203" i="1"/>
  <c r="BU209" i="1"/>
  <c r="AJ217" i="1"/>
  <c r="AK217" i="1" s="1"/>
  <c r="P217" i="1"/>
  <c r="AJ221" i="1"/>
  <c r="AK221" i="1" s="1"/>
  <c r="P221" i="1"/>
  <c r="AJ225" i="1"/>
  <c r="AK225" i="1" s="1"/>
  <c r="P225" i="1"/>
  <c r="BU233" i="1"/>
  <c r="BB233" i="1"/>
  <c r="P246" i="1"/>
  <c r="AJ246" i="1"/>
  <c r="AK246" i="1" s="1"/>
  <c r="P254" i="1"/>
  <c r="AJ254" i="1"/>
  <c r="AK254" i="1" s="1"/>
  <c r="AJ120" i="1"/>
  <c r="AK120" i="1" s="1"/>
  <c r="P120" i="1"/>
  <c r="AJ122" i="1"/>
  <c r="AK122" i="1" s="1"/>
  <c r="P122" i="1"/>
  <c r="AJ124" i="1"/>
  <c r="AK124" i="1" s="1"/>
  <c r="P124" i="1"/>
  <c r="AJ126" i="1"/>
  <c r="AK126" i="1" s="1"/>
  <c r="P126" i="1"/>
  <c r="AJ128" i="1"/>
  <c r="AK128" i="1" s="1"/>
  <c r="P128" i="1"/>
  <c r="AJ130" i="1"/>
  <c r="AK130" i="1" s="1"/>
  <c r="P130" i="1"/>
  <c r="AJ132" i="1"/>
  <c r="AK132" i="1" s="1"/>
  <c r="P132" i="1"/>
  <c r="AJ134" i="1"/>
  <c r="AK134" i="1" s="1"/>
  <c r="P134" i="1"/>
  <c r="AJ137" i="1"/>
  <c r="AK137" i="1" s="1"/>
  <c r="P137" i="1"/>
  <c r="AJ140" i="1"/>
  <c r="AK140" i="1" s="1"/>
  <c r="P140" i="1"/>
  <c r="AJ142" i="1"/>
  <c r="AK142" i="1" s="1"/>
  <c r="P142" i="1"/>
  <c r="AJ146" i="1"/>
  <c r="AK146" i="1" s="1"/>
  <c r="P146" i="1"/>
  <c r="AJ149" i="1"/>
  <c r="AK149" i="1" s="1"/>
  <c r="P149" i="1"/>
  <c r="AJ151" i="1"/>
  <c r="AK151" i="1" s="1"/>
  <c r="P151" i="1"/>
  <c r="AJ153" i="1"/>
  <c r="AK153" i="1" s="1"/>
  <c r="P153" i="1"/>
  <c r="AJ155" i="1"/>
  <c r="AK155" i="1" s="1"/>
  <c r="P155" i="1"/>
  <c r="AJ157" i="1"/>
  <c r="AK157" i="1" s="1"/>
  <c r="P157" i="1"/>
  <c r="AJ159" i="1"/>
  <c r="AK159" i="1" s="1"/>
  <c r="P159" i="1"/>
  <c r="AJ161" i="1"/>
  <c r="AK161" i="1" s="1"/>
  <c r="P161" i="1"/>
  <c r="AJ163" i="1"/>
  <c r="AK163" i="1" s="1"/>
  <c r="P163" i="1"/>
  <c r="AJ165" i="1"/>
  <c r="AK165" i="1" s="1"/>
  <c r="P165" i="1"/>
  <c r="AJ167" i="1"/>
  <c r="AK167" i="1" s="1"/>
  <c r="P167" i="1"/>
  <c r="BU168" i="1"/>
  <c r="BU169" i="1"/>
  <c r="BU170" i="1"/>
  <c r="BU171" i="1"/>
  <c r="BU172" i="1"/>
  <c r="BU173" i="1"/>
  <c r="BU174" i="1"/>
  <c r="BU175" i="1"/>
  <c r="BU176" i="1"/>
  <c r="BU177" i="1"/>
  <c r="BU178" i="1"/>
  <c r="BU179" i="1"/>
  <c r="BU181" i="1"/>
  <c r="BU182" i="1"/>
  <c r="BB191" i="1"/>
  <c r="BB199" i="1"/>
  <c r="BB207" i="1"/>
  <c r="BB211" i="1"/>
  <c r="AJ218" i="1"/>
  <c r="AK218" i="1" s="1"/>
  <c r="P218" i="1"/>
  <c r="AJ222" i="1"/>
  <c r="AK222" i="1" s="1"/>
  <c r="P222" i="1"/>
  <c r="AJ226" i="1"/>
  <c r="AK226" i="1" s="1"/>
  <c r="P226" i="1"/>
  <c r="AJ185" i="1"/>
  <c r="AK185" i="1" s="1"/>
  <c r="P185" i="1"/>
  <c r="BB186" i="1"/>
  <c r="AJ187" i="1"/>
  <c r="AK187" i="1" s="1"/>
  <c r="P187" i="1"/>
  <c r="BB188" i="1"/>
  <c r="AJ189" i="1"/>
  <c r="AK189" i="1" s="1"/>
  <c r="P189" i="1"/>
  <c r="BB190" i="1"/>
  <c r="AJ191" i="1"/>
  <c r="AK191" i="1" s="1"/>
  <c r="P191" i="1"/>
  <c r="BB192" i="1"/>
  <c r="AJ193" i="1"/>
  <c r="AK193" i="1" s="1"/>
  <c r="P193" i="1"/>
  <c r="BB194" i="1"/>
  <c r="AJ195" i="1"/>
  <c r="AK195" i="1" s="1"/>
  <c r="P195" i="1"/>
  <c r="BB196" i="1"/>
  <c r="AJ197" i="1"/>
  <c r="AK197" i="1" s="1"/>
  <c r="P197" i="1"/>
  <c r="BB198" i="1"/>
  <c r="AJ199" i="1"/>
  <c r="AK199" i="1" s="1"/>
  <c r="P199" i="1"/>
  <c r="BB200" i="1"/>
  <c r="AJ201" i="1"/>
  <c r="AK201" i="1" s="1"/>
  <c r="P201" i="1"/>
  <c r="BB202" i="1"/>
  <c r="AJ203" i="1"/>
  <c r="AK203" i="1" s="1"/>
  <c r="P203" i="1"/>
  <c r="BB204" i="1"/>
  <c r="AJ205" i="1"/>
  <c r="AK205" i="1" s="1"/>
  <c r="P205" i="1"/>
  <c r="BB206" i="1"/>
  <c r="AJ207" i="1"/>
  <c r="AK207" i="1" s="1"/>
  <c r="P207" i="1"/>
  <c r="AJ209" i="1"/>
  <c r="AK209" i="1" s="1"/>
  <c r="P209" i="1"/>
  <c r="AJ211" i="1"/>
  <c r="AK211" i="1" s="1"/>
  <c r="P211" i="1"/>
  <c r="AJ213" i="1"/>
  <c r="AK213" i="1" s="1"/>
  <c r="P213" i="1"/>
  <c r="AJ214" i="1"/>
  <c r="AK214" i="1" s="1"/>
  <c r="P214" i="1"/>
  <c r="BU228" i="1"/>
  <c r="BU237" i="1"/>
  <c r="BB237" i="1"/>
  <c r="P238" i="1"/>
  <c r="AJ238" i="1"/>
  <c r="AK238" i="1" s="1"/>
  <c r="AJ184" i="1"/>
  <c r="AK184" i="1" s="1"/>
  <c r="BU215" i="1"/>
  <c r="BU216" i="1"/>
  <c r="BU217" i="1"/>
  <c r="BU218" i="1"/>
  <c r="BU219" i="1"/>
  <c r="BU220" i="1"/>
  <c r="BU221" i="1"/>
  <c r="BU222" i="1"/>
  <c r="BU223" i="1"/>
  <c r="BU224" i="1"/>
  <c r="BU225" i="1"/>
  <c r="BU226" i="1"/>
  <c r="BU227" i="1"/>
  <c r="AJ230" i="1"/>
  <c r="AK230" i="1" s="1"/>
  <c r="P230" i="1"/>
  <c r="BU241" i="1"/>
  <c r="BB241" i="1"/>
  <c r="P242" i="1"/>
  <c r="AJ242" i="1"/>
  <c r="AK242" i="1" s="1"/>
  <c r="P250" i="1"/>
  <c r="AJ250" i="1"/>
  <c r="AK250" i="1" s="1"/>
  <c r="BU257" i="1"/>
  <c r="BB257" i="1"/>
  <c r="AJ186" i="1"/>
  <c r="AK186" i="1" s="1"/>
  <c r="P186" i="1"/>
  <c r="AJ188" i="1"/>
  <c r="AK188" i="1" s="1"/>
  <c r="P188" i="1"/>
  <c r="AJ190" i="1"/>
  <c r="AK190" i="1" s="1"/>
  <c r="P190" i="1"/>
  <c r="AJ192" i="1"/>
  <c r="AK192" i="1" s="1"/>
  <c r="P192" i="1"/>
  <c r="AJ194" i="1"/>
  <c r="AK194" i="1" s="1"/>
  <c r="P194" i="1"/>
  <c r="AJ196" i="1"/>
  <c r="AK196" i="1" s="1"/>
  <c r="P196" i="1"/>
  <c r="AJ198" i="1"/>
  <c r="AK198" i="1" s="1"/>
  <c r="P198" i="1"/>
  <c r="AJ200" i="1"/>
  <c r="AK200" i="1" s="1"/>
  <c r="P200" i="1"/>
  <c r="AJ202" i="1"/>
  <c r="AK202" i="1" s="1"/>
  <c r="P202" i="1"/>
  <c r="AJ204" i="1"/>
  <c r="AK204" i="1" s="1"/>
  <c r="P204" i="1"/>
  <c r="AJ206" i="1"/>
  <c r="AK206" i="1" s="1"/>
  <c r="P206" i="1"/>
  <c r="AJ208" i="1"/>
  <c r="AK208" i="1" s="1"/>
  <c r="P208" i="1"/>
  <c r="AJ210" i="1"/>
  <c r="AK210" i="1" s="1"/>
  <c r="P210" i="1"/>
  <c r="AJ212" i="1"/>
  <c r="AK212" i="1" s="1"/>
  <c r="P212" i="1"/>
  <c r="BU213" i="1"/>
  <c r="BU214" i="1"/>
  <c r="AJ228" i="1"/>
  <c r="AK228" i="1" s="1"/>
  <c r="P228" i="1"/>
  <c r="BB228" i="1"/>
  <c r="P260" i="1"/>
  <c r="AJ260" i="1"/>
  <c r="AK260" i="1" s="1"/>
  <c r="BU230" i="1"/>
  <c r="AX231" i="1"/>
  <c r="AY231" i="1" s="1"/>
  <c r="CB231" i="1"/>
  <c r="CD231" i="1" s="1"/>
  <c r="CE231" i="1" s="1"/>
  <c r="CG231" i="1" s="1"/>
  <c r="BU234" i="1"/>
  <c r="AX235" i="1"/>
  <c r="CB235" i="1"/>
  <c r="CD235" i="1" s="1"/>
  <c r="CE235" i="1" s="1"/>
  <c r="CG235" i="1" s="1"/>
  <c r="BU238" i="1"/>
  <c r="AX239" i="1"/>
  <c r="AY239" i="1" s="1"/>
  <c r="CB239" i="1"/>
  <c r="CD239" i="1" s="1"/>
  <c r="CE239" i="1" s="1"/>
  <c r="CG239" i="1" s="1"/>
  <c r="BU242" i="1"/>
  <c r="AX243" i="1"/>
  <c r="CB243" i="1"/>
  <c r="CD243" i="1" s="1"/>
  <c r="CE243" i="1" s="1"/>
  <c r="CG243" i="1" s="1"/>
  <c r="BU246" i="1"/>
  <c r="AX247" i="1"/>
  <c r="AY247" i="1" s="1"/>
  <c r="CB247" i="1"/>
  <c r="CD247" i="1" s="1"/>
  <c r="CE247" i="1" s="1"/>
  <c r="CG247" i="1" s="1"/>
  <c r="BU250" i="1"/>
  <c r="AX251" i="1"/>
  <c r="CB251" i="1"/>
  <c r="CD251" i="1" s="1"/>
  <c r="CE251" i="1" s="1"/>
  <c r="CG251" i="1" s="1"/>
  <c r="BU254" i="1"/>
  <c r="AX255" i="1"/>
  <c r="AY255" i="1" s="1"/>
  <c r="BU231" i="1"/>
  <c r="AX232" i="1"/>
  <c r="CB232" i="1"/>
  <c r="CD232" i="1" s="1"/>
  <c r="CE232" i="1" s="1"/>
  <c r="CG232" i="1" s="1"/>
  <c r="AJ233" i="1"/>
  <c r="AK233" i="1" s="1"/>
  <c r="AY235" i="1"/>
  <c r="AX236" i="1"/>
  <c r="CB236" i="1"/>
  <c r="CD236" i="1" s="1"/>
  <c r="CE236" i="1" s="1"/>
  <c r="CG236" i="1" s="1"/>
  <c r="AJ237" i="1"/>
  <c r="AK237" i="1" s="1"/>
  <c r="BU239" i="1"/>
  <c r="AX240" i="1"/>
  <c r="CB240" i="1"/>
  <c r="CD240" i="1" s="1"/>
  <c r="CE240" i="1" s="1"/>
  <c r="CG240" i="1" s="1"/>
  <c r="AJ241" i="1"/>
  <c r="AK241" i="1" s="1"/>
  <c r="BU243" i="1"/>
  <c r="AY243" i="1"/>
  <c r="AX244" i="1"/>
  <c r="CB244" i="1"/>
  <c r="CD244" i="1" s="1"/>
  <c r="CE244" i="1" s="1"/>
  <c r="CG244" i="1" s="1"/>
  <c r="BU247" i="1"/>
  <c r="AX248" i="1"/>
  <c r="CB248" i="1"/>
  <c r="CD248" i="1" s="1"/>
  <c r="CE248" i="1" s="1"/>
  <c r="CG248" i="1" s="1"/>
  <c r="BU251" i="1"/>
  <c r="AY251" i="1"/>
  <c r="AX252" i="1"/>
  <c r="CB252" i="1"/>
  <c r="CD252" i="1" s="1"/>
  <c r="CE252" i="1" s="1"/>
  <c r="CG252" i="1" s="1"/>
  <c r="BU255" i="1"/>
  <c r="AX256" i="1"/>
  <c r="CB256" i="1"/>
  <c r="CD256" i="1" s="1"/>
  <c r="CE256" i="1" s="1"/>
  <c r="CG256" i="1" s="1"/>
  <c r="AX259" i="1"/>
  <c r="P264" i="1"/>
  <c r="AJ264" i="1"/>
  <c r="AK264" i="1" s="1"/>
  <c r="BU229" i="1"/>
  <c r="AW232" i="1"/>
  <c r="AX233" i="1"/>
  <c r="AY233" i="1" s="1"/>
  <c r="CB233" i="1"/>
  <c r="CD233" i="1" s="1"/>
  <c r="CE233" i="1" s="1"/>
  <c r="CG233" i="1" s="1"/>
  <c r="AW236" i="1"/>
  <c r="AX237" i="1"/>
  <c r="AY237" i="1" s="1"/>
  <c r="CB237" i="1"/>
  <c r="CD237" i="1" s="1"/>
  <c r="CE237" i="1" s="1"/>
  <c r="CG237" i="1" s="1"/>
  <c r="AW240" i="1"/>
  <c r="AX241" i="1"/>
  <c r="AY241" i="1" s="1"/>
  <c r="CB241" i="1"/>
  <c r="CD241" i="1" s="1"/>
  <c r="CE241" i="1" s="1"/>
  <c r="CG241" i="1" s="1"/>
  <c r="AW244" i="1"/>
  <c r="AX245" i="1"/>
  <c r="AY245" i="1" s="1"/>
  <c r="CB245" i="1"/>
  <c r="CD245" i="1" s="1"/>
  <c r="CE245" i="1" s="1"/>
  <c r="CG245" i="1" s="1"/>
  <c r="AW248" i="1"/>
  <c r="AX249" i="1"/>
  <c r="AY249" i="1" s="1"/>
  <c r="CB249" i="1"/>
  <c r="CD249" i="1" s="1"/>
  <c r="CE249" i="1" s="1"/>
  <c r="CG249" i="1" s="1"/>
  <c r="AW252" i="1"/>
  <c r="AX253" i="1"/>
  <c r="AY253" i="1" s="1"/>
  <c r="CB253" i="1"/>
  <c r="CD253" i="1" s="1"/>
  <c r="CE253" i="1" s="1"/>
  <c r="CG253" i="1" s="1"/>
  <c r="AW256" i="1"/>
  <c r="AX257" i="1"/>
  <c r="AY257" i="1" s="1"/>
  <c r="AW258" i="1"/>
  <c r="CB259" i="1"/>
  <c r="CD259" i="1" s="1"/>
  <c r="CE259" i="1" s="1"/>
  <c r="CG259" i="1" s="1"/>
  <c r="BB261" i="1"/>
  <c r="BU261" i="1"/>
  <c r="AJ263" i="1"/>
  <c r="AK263" i="1" s="1"/>
  <c r="CB263" i="1"/>
  <c r="CD263" i="1" s="1"/>
  <c r="CE263" i="1" s="1"/>
  <c r="CG263" i="1" s="1"/>
  <c r="BU264" i="1"/>
  <c r="BU265" i="1"/>
  <c r="AY265" i="1"/>
  <c r="BB265" i="1"/>
  <c r="BU269" i="1"/>
  <c r="BB269" i="1"/>
  <c r="BU273" i="1"/>
  <c r="AY273" i="1"/>
  <c r="BB273" i="1"/>
  <c r="BB278" i="1"/>
  <c r="BU278" i="1"/>
  <c r="BU281" i="1"/>
  <c r="BB281" i="1"/>
  <c r="AJ258" i="1"/>
  <c r="AK258" i="1" s="1"/>
  <c r="BB260" i="1"/>
  <c r="AJ262" i="1"/>
  <c r="AK262" i="1" s="1"/>
  <c r="CB262" i="1"/>
  <c r="CD262" i="1" s="1"/>
  <c r="BU266" i="1"/>
  <c r="AY266" i="1"/>
  <c r="BB266" i="1"/>
  <c r="BU270" i="1"/>
  <c r="AY270" i="1"/>
  <c r="BB270" i="1"/>
  <c r="BU272" i="1"/>
  <c r="AY272" i="1"/>
  <c r="BB272" i="1"/>
  <c r="BB275" i="1"/>
  <c r="BB280" i="1"/>
  <c r="BU280" i="1"/>
  <c r="AW259" i="1"/>
  <c r="AJ261" i="1"/>
  <c r="AK261" i="1" s="1"/>
  <c r="CB261" i="1"/>
  <c r="CD261" i="1" s="1"/>
  <c r="CE261" i="1" s="1"/>
  <c r="CG261" i="1" s="1"/>
  <c r="AW263" i="1"/>
  <c r="BU267" i="1"/>
  <c r="AY267" i="1"/>
  <c r="BB267" i="1"/>
  <c r="BB274" i="1"/>
  <c r="BU274" i="1"/>
  <c r="BU277" i="1"/>
  <c r="AJ265" i="1"/>
  <c r="AK265" i="1" s="1"/>
  <c r="AJ266" i="1"/>
  <c r="AK266" i="1" s="1"/>
  <c r="AJ267" i="1"/>
  <c r="AK267" i="1" s="1"/>
  <c r="AJ268" i="1"/>
  <c r="AK268" i="1" s="1"/>
  <c r="AJ269" i="1"/>
  <c r="AK269" i="1" s="1"/>
  <c r="AJ270" i="1"/>
  <c r="AK270" i="1" s="1"/>
  <c r="AJ271" i="1"/>
  <c r="AK271" i="1" s="1"/>
  <c r="AJ272" i="1"/>
  <c r="AK272" i="1" s="1"/>
  <c r="AJ273" i="1"/>
  <c r="AK273" i="1" s="1"/>
  <c r="BB282" i="1"/>
  <c r="BB283" i="1"/>
  <c r="BB284" i="1"/>
  <c r="BB285" i="1"/>
  <c r="BB286" i="1"/>
  <c r="BU286" i="1"/>
  <c r="BB287" i="1"/>
  <c r="BU287" i="1"/>
  <c r="BB288" i="1"/>
  <c r="BU288" i="1"/>
  <c r="BB289" i="1"/>
  <c r="BU289" i="1"/>
  <c r="BB290" i="1"/>
  <c r="BU290" i="1"/>
  <c r="BB291" i="1"/>
  <c r="BU291" i="1"/>
  <c r="BB292" i="1"/>
  <c r="BU292" i="1"/>
  <c r="BB293" i="1"/>
  <c r="BU293" i="1"/>
  <c r="BU297" i="1"/>
  <c r="BB297" i="1"/>
  <c r="CB273" i="1"/>
  <c r="CD273" i="1" s="1"/>
  <c r="CE273" i="1" s="1"/>
  <c r="CG273" i="1" s="1"/>
  <c r="P274" i="1"/>
  <c r="AJ274" i="1"/>
  <c r="AK274" i="1" s="1"/>
  <c r="P276" i="1"/>
  <c r="AJ276" i="1"/>
  <c r="AK276" i="1" s="1"/>
  <c r="P278" i="1"/>
  <c r="AJ278" i="1"/>
  <c r="AK278" i="1" s="1"/>
  <c r="P280" i="1"/>
  <c r="AJ280" i="1"/>
  <c r="AK280" i="1" s="1"/>
  <c r="AX282" i="1"/>
  <c r="AY282" i="1" s="1"/>
  <c r="CB282" i="1"/>
  <c r="CD282" i="1" s="1"/>
  <c r="CE282" i="1" s="1"/>
  <c r="CG282" i="1" s="1"/>
  <c r="BU282" i="1"/>
  <c r="AX283" i="1"/>
  <c r="AY283" i="1" s="1"/>
  <c r="CB283" i="1"/>
  <c r="CD283" i="1" s="1"/>
  <c r="CE283" i="1" s="1"/>
  <c r="CG283" i="1" s="1"/>
  <c r="BU283" i="1"/>
  <c r="AX284" i="1"/>
  <c r="CB284" i="1"/>
  <c r="AX285" i="1"/>
  <c r="AY285" i="1" s="1"/>
  <c r="CB285" i="1"/>
  <c r="CD285" i="1" s="1"/>
  <c r="CE285" i="1" s="1"/>
  <c r="CG285" i="1" s="1"/>
  <c r="BU285" i="1"/>
  <c r="AX286" i="1"/>
  <c r="AY286" i="1" s="1"/>
  <c r="CB286" i="1"/>
  <c r="CD286" i="1" s="1"/>
  <c r="CE286" i="1" s="1"/>
  <c r="CG286" i="1" s="1"/>
  <c r="BB294" i="1"/>
  <c r="BU294" i="1"/>
  <c r="AY294" i="1"/>
  <c r="CB265" i="1"/>
  <c r="CD265" i="1" s="1"/>
  <c r="CE265" i="1" s="1"/>
  <c r="CG265" i="1" s="1"/>
  <c r="CB266" i="1"/>
  <c r="CD266" i="1" s="1"/>
  <c r="CE266" i="1" s="1"/>
  <c r="CG266" i="1" s="1"/>
  <c r="CB267" i="1"/>
  <c r="CD267" i="1" s="1"/>
  <c r="CE267" i="1" s="1"/>
  <c r="CG267" i="1" s="1"/>
  <c r="CB268" i="1"/>
  <c r="CD268" i="1" s="1"/>
  <c r="CE268" i="1" s="1"/>
  <c r="CG268" i="1" s="1"/>
  <c r="CB269" i="1"/>
  <c r="CD269" i="1" s="1"/>
  <c r="CE269" i="1" s="1"/>
  <c r="CG269" i="1" s="1"/>
  <c r="CD284" i="1"/>
  <c r="CE284" i="1" s="1"/>
  <c r="CG284" i="1" s="1"/>
  <c r="AX287" i="1"/>
  <c r="AY287" i="1" s="1"/>
  <c r="CB287" i="1"/>
  <c r="AX288" i="1"/>
  <c r="AY288" i="1" s="1"/>
  <c r="CB288" i="1"/>
  <c r="CD288" i="1" s="1"/>
  <c r="CE288" i="1" s="1"/>
  <c r="CG288" i="1" s="1"/>
  <c r="AX289" i="1"/>
  <c r="AY289" i="1" s="1"/>
  <c r="CB289" i="1"/>
  <c r="AX290" i="1"/>
  <c r="AY290" i="1" s="1"/>
  <c r="CB290" i="1"/>
  <c r="CD290" i="1" s="1"/>
  <c r="CE290" i="1" s="1"/>
  <c r="CG290" i="1" s="1"/>
  <c r="AX291" i="1"/>
  <c r="AY291" i="1" s="1"/>
  <c r="CB291" i="1"/>
  <c r="CD291" i="1" s="1"/>
  <c r="CE291" i="1" s="1"/>
  <c r="CG291" i="1" s="1"/>
  <c r="AX292" i="1"/>
  <c r="AY292" i="1" s="1"/>
  <c r="CB292" i="1"/>
  <c r="CD292" i="1" s="1"/>
  <c r="CE292" i="1" s="1"/>
  <c r="CG292" i="1" s="1"/>
  <c r="AX293" i="1"/>
  <c r="AY293" i="1" s="1"/>
  <c r="CB293" i="1"/>
  <c r="AY296" i="1"/>
  <c r="BU296" i="1"/>
  <c r="BB296" i="1"/>
  <c r="P275" i="1"/>
  <c r="AJ275" i="1"/>
  <c r="AK275" i="1" s="1"/>
  <c r="P277" i="1"/>
  <c r="AJ277" i="1"/>
  <c r="AK277" i="1" s="1"/>
  <c r="P279" i="1"/>
  <c r="AJ279" i="1"/>
  <c r="AK279" i="1" s="1"/>
  <c r="P281" i="1"/>
  <c r="AJ281" i="1"/>
  <c r="AK281" i="1" s="1"/>
  <c r="CD287" i="1"/>
  <c r="CE287" i="1" s="1"/>
  <c r="CG287" i="1" s="1"/>
  <c r="CD289" i="1"/>
  <c r="CE289" i="1" s="1"/>
  <c r="CG289" i="1" s="1"/>
  <c r="CD293" i="1"/>
  <c r="CE293" i="1" s="1"/>
  <c r="CG293" i="1" s="1"/>
  <c r="AY295" i="1"/>
  <c r="BU295" i="1"/>
  <c r="BB295" i="1"/>
  <c r="AJ282" i="1"/>
  <c r="AK282" i="1" s="1"/>
  <c r="AJ283" i="1"/>
  <c r="AK283" i="1" s="1"/>
  <c r="AJ284" i="1"/>
  <c r="AK284" i="1" s="1"/>
  <c r="AJ285" i="1"/>
  <c r="AK285" i="1" s="1"/>
  <c r="BU298" i="1"/>
  <c r="CB300" i="1"/>
  <c r="CB304" i="1"/>
  <c r="CD304" i="1" s="1"/>
  <c r="CE304" i="1" s="1"/>
  <c r="CG304" i="1" s="1"/>
  <c r="BB305" i="1"/>
  <c r="BU305" i="1"/>
  <c r="CB308" i="1"/>
  <c r="CD308" i="1" s="1"/>
  <c r="CE308" i="1" s="1"/>
  <c r="CG308" i="1" s="1"/>
  <c r="BB309" i="1"/>
  <c r="BU309" i="1"/>
  <c r="CB312" i="1"/>
  <c r="BB313" i="1"/>
  <c r="BU313" i="1"/>
  <c r="AJ314" i="1"/>
  <c r="AK314" i="1" s="1"/>
  <c r="P314" i="1"/>
  <c r="AX317" i="1"/>
  <c r="CB317" i="1"/>
  <c r="AY317" i="1"/>
  <c r="BB317" i="1"/>
  <c r="BU319" i="1"/>
  <c r="BB319" i="1"/>
  <c r="BU328" i="1"/>
  <c r="BB328" i="1"/>
  <c r="P297" i="1"/>
  <c r="AX300" i="1"/>
  <c r="AY300" i="1" s="1"/>
  <c r="CB301" i="1"/>
  <c r="AX304" i="1"/>
  <c r="CB305" i="1"/>
  <c r="BB306" i="1"/>
  <c r="BU306" i="1"/>
  <c r="AY306" i="1"/>
  <c r="AX308" i="1"/>
  <c r="CB309" i="1"/>
  <c r="BB310" i="1"/>
  <c r="BU310" i="1"/>
  <c r="AY310" i="1"/>
  <c r="AX312" i="1"/>
  <c r="AY312" i="1" s="1"/>
  <c r="CB313" i="1"/>
  <c r="CD313" i="1" s="1"/>
  <c r="CE313" i="1" s="1"/>
  <c r="CG313" i="1" s="1"/>
  <c r="BU323" i="1"/>
  <c r="BB323" i="1"/>
  <c r="CB325" i="1"/>
  <c r="AX325" i="1"/>
  <c r="AY325" i="1" s="1"/>
  <c r="CD325" i="1"/>
  <c r="CE325" i="1" s="1"/>
  <c r="CG325" i="1" s="1"/>
  <c r="CD295" i="1"/>
  <c r="CE295" i="1" s="1"/>
  <c r="CG295" i="1" s="1"/>
  <c r="CB296" i="1"/>
  <c r="CD296" i="1" s="1"/>
  <c r="CE296" i="1" s="1"/>
  <c r="CG296" i="1" s="1"/>
  <c r="P298" i="1"/>
  <c r="P299" i="1"/>
  <c r="BU299" i="1"/>
  <c r="CD300" i="1"/>
  <c r="CE300" i="1" s="1"/>
  <c r="CG300" i="1" s="1"/>
  <c r="AX301" i="1"/>
  <c r="AY301" i="1" s="1"/>
  <c r="CB302" i="1"/>
  <c r="CD302" i="1" s="1"/>
  <c r="CE302" i="1" s="1"/>
  <c r="CG302" i="1" s="1"/>
  <c r="BB303" i="1"/>
  <c r="BU303" i="1"/>
  <c r="AY303" i="1"/>
  <c r="AX305" i="1"/>
  <c r="AY305" i="1" s="1"/>
  <c r="CB306" i="1"/>
  <c r="CD306" i="1" s="1"/>
  <c r="CE306" i="1" s="1"/>
  <c r="CG306" i="1" s="1"/>
  <c r="BB307" i="1"/>
  <c r="BU307" i="1"/>
  <c r="AY307" i="1"/>
  <c r="AX309" i="1"/>
  <c r="AY309" i="1" s="1"/>
  <c r="CB310" i="1"/>
  <c r="CD310" i="1" s="1"/>
  <c r="CE310" i="1" s="1"/>
  <c r="CG310" i="1" s="1"/>
  <c r="BU311" i="1"/>
  <c r="CD312" i="1"/>
  <c r="CE312" i="1" s="1"/>
  <c r="CG312" i="1" s="1"/>
  <c r="AX313" i="1"/>
  <c r="AY313" i="1" s="1"/>
  <c r="BB315" i="1"/>
  <c r="BU315" i="1"/>
  <c r="BB298" i="1"/>
  <c r="CD301" i="1"/>
  <c r="CE301" i="1" s="1"/>
  <c r="CG301" i="1" s="1"/>
  <c r="CB303" i="1"/>
  <c r="CD303" i="1" s="1"/>
  <c r="CE303" i="1" s="1"/>
  <c r="CG303" i="1" s="1"/>
  <c r="BU304" i="1"/>
  <c r="CD305" i="1"/>
  <c r="CE305" i="1" s="1"/>
  <c r="CG305" i="1" s="1"/>
  <c r="CB307" i="1"/>
  <c r="CD307" i="1" s="1"/>
  <c r="CE307" i="1" s="1"/>
  <c r="CG307" i="1" s="1"/>
  <c r="BB308" i="1"/>
  <c r="AY308" i="1"/>
  <c r="CD309" i="1"/>
  <c r="CE309" i="1" s="1"/>
  <c r="CG309" i="1" s="1"/>
  <c r="CB311" i="1"/>
  <c r="CD311" i="1" s="1"/>
  <c r="CE311" i="1" s="1"/>
  <c r="CG311" i="1" s="1"/>
  <c r="BB312" i="1"/>
  <c r="BU312" i="1"/>
  <c r="AY316" i="1"/>
  <c r="BU316" i="1"/>
  <c r="AJ318" i="1"/>
  <c r="AK318" i="1" s="1"/>
  <c r="P318" i="1"/>
  <c r="AJ322" i="1"/>
  <c r="AK322" i="1" s="1"/>
  <c r="P322" i="1"/>
  <c r="AY302" i="1"/>
  <c r="AJ319" i="1"/>
  <c r="AK319" i="1" s="1"/>
  <c r="P319" i="1"/>
  <c r="AJ323" i="1"/>
  <c r="AK323" i="1" s="1"/>
  <c r="P323" i="1"/>
  <c r="AX324" i="1"/>
  <c r="AY324" i="1" s="1"/>
  <c r="CB324" i="1"/>
  <c r="BU326" i="1"/>
  <c r="BB326" i="1"/>
  <c r="BU300" i="1"/>
  <c r="BU301" i="1"/>
  <c r="BU302" i="1"/>
  <c r="P315" i="1"/>
  <c r="CD316" i="1"/>
  <c r="CE316" i="1" s="1"/>
  <c r="CG316" i="1" s="1"/>
  <c r="P321" i="1"/>
  <c r="BU321" i="1"/>
  <c r="BB322" i="1"/>
  <c r="AY327" i="1"/>
  <c r="BB327" i="1"/>
  <c r="BU327" i="1"/>
  <c r="BU314" i="1"/>
  <c r="CD317" i="1"/>
  <c r="CE317" i="1" s="1"/>
  <c r="CG317" i="1" s="1"/>
  <c r="BU318" i="1"/>
  <c r="BB324" i="1"/>
  <c r="BU330" i="1"/>
  <c r="BB330" i="1"/>
  <c r="BU332" i="1"/>
  <c r="AY333" i="1"/>
  <c r="BU333" i="1"/>
  <c r="BB333" i="1"/>
  <c r="BU331" i="1"/>
  <c r="AY334" i="1"/>
  <c r="N335" i="1"/>
  <c r="CA335" i="1" s="1"/>
  <c r="CD340" i="1"/>
  <c r="CE340" i="1" s="1"/>
  <c r="CG340" i="1" s="1"/>
  <c r="P326" i="1"/>
  <c r="P330" i="1"/>
  <c r="CB332" i="1"/>
  <c r="CD332" i="1" s="1"/>
  <c r="CE332" i="1" s="1"/>
  <c r="CG332" i="1" s="1"/>
  <c r="CB334" i="1"/>
  <c r="CD334" i="1" s="1"/>
  <c r="CE334" i="1" s="1"/>
  <c r="CG334" i="1" s="1"/>
  <c r="BU335" i="1"/>
  <c r="CB336" i="1"/>
  <c r="CD336" i="1" s="1"/>
  <c r="CE336" i="1" s="1"/>
  <c r="CG336" i="1" s="1"/>
  <c r="BB338" i="1"/>
  <c r="BU338" i="1"/>
  <c r="BB339" i="1"/>
  <c r="BU339" i="1"/>
  <c r="CD324" i="1"/>
  <c r="CE324" i="1" s="1"/>
  <c r="CG324" i="1" s="1"/>
  <c r="BU325" i="1"/>
  <c r="AY329" i="1"/>
  <c r="BU329" i="1"/>
  <c r="CB329" i="1"/>
  <c r="CB333" i="1"/>
  <c r="CD333" i="1" s="1"/>
  <c r="BB334" i="1"/>
  <c r="AX336" i="1"/>
  <c r="AY336" i="1" s="1"/>
  <c r="CB339" i="1"/>
  <c r="CD339" i="1" s="1"/>
  <c r="CE339" i="1" s="1"/>
  <c r="CG339" i="1" s="1"/>
  <c r="AX339" i="1"/>
  <c r="AY339" i="1" s="1"/>
  <c r="P328" i="1"/>
  <c r="CD329" i="1"/>
  <c r="CE329" i="1" s="1"/>
  <c r="CG329" i="1" s="1"/>
  <c r="BB331" i="1"/>
  <c r="AY338" i="1"/>
  <c r="CB340" i="1"/>
  <c r="P335" i="1"/>
  <c r="BB336" i="1"/>
  <c r="BU336" i="1"/>
  <c r="CB337" i="1"/>
  <c r="CD337" i="1" s="1"/>
  <c r="N338" i="1"/>
  <c r="CA338" i="1" s="1"/>
  <c r="BB340" i="1"/>
  <c r="BU340" i="1"/>
  <c r="BB345" i="1"/>
  <c r="BU345" i="1"/>
  <c r="AY345" i="1"/>
  <c r="AX341" i="1"/>
  <c r="CB341" i="1"/>
  <c r="CD341" i="1" s="1"/>
  <c r="CE341" i="1" s="1"/>
  <c r="CG341" i="1" s="1"/>
  <c r="BB346" i="1"/>
  <c r="BU346" i="1"/>
  <c r="AY346" i="1"/>
  <c r="BU347" i="1"/>
  <c r="BB347" i="1"/>
  <c r="BB337" i="1"/>
  <c r="BU337" i="1"/>
  <c r="CB338" i="1"/>
  <c r="CD338" i="1" s="1"/>
  <c r="CE338" i="1" s="1"/>
  <c r="CG338" i="1" s="1"/>
  <c r="AY341" i="1"/>
  <c r="BU342" i="1"/>
  <c r="BB344" i="1"/>
  <c r="BU344" i="1"/>
  <c r="AY344" i="1"/>
  <c r="AJ350" i="1"/>
  <c r="AK350" i="1" s="1"/>
  <c r="P350" i="1"/>
  <c r="CB342" i="1"/>
  <c r="CD342" i="1" s="1"/>
  <c r="CE342" i="1" s="1"/>
  <c r="CG342" i="1" s="1"/>
  <c r="CB343" i="1"/>
  <c r="CD343" i="1" s="1"/>
  <c r="CE343" i="1" s="1"/>
  <c r="CG343" i="1" s="1"/>
  <c r="CB344" i="1"/>
  <c r="CD344" i="1" s="1"/>
  <c r="CE344" i="1" s="1"/>
  <c r="CG344" i="1" s="1"/>
  <c r="CB345" i="1"/>
  <c r="CD345" i="1" s="1"/>
  <c r="CE345" i="1" s="1"/>
  <c r="CG345" i="1" s="1"/>
  <c r="CB349" i="1"/>
  <c r="CD349" i="1" s="1"/>
  <c r="CE349" i="1" s="1"/>
  <c r="CG349" i="1" s="1"/>
  <c r="AX349" i="1"/>
  <c r="AY349" i="1" s="1"/>
  <c r="BU349" i="1"/>
  <c r="BB349" i="1"/>
  <c r="BU348" i="1"/>
  <c r="AJ342" i="1"/>
  <c r="AK342" i="1" s="1"/>
  <c r="AJ343" i="1"/>
  <c r="AK343" i="1" s="1"/>
  <c r="AJ344" i="1"/>
  <c r="AK344" i="1" s="1"/>
  <c r="AJ345" i="1"/>
  <c r="AK345" i="1" s="1"/>
  <c r="AJ346" i="1"/>
  <c r="AK346" i="1" s="1"/>
  <c r="AJ347" i="1"/>
  <c r="AK347" i="1" s="1"/>
  <c r="P347" i="1"/>
  <c r="AX348" i="1"/>
  <c r="AY348" i="1" s="1"/>
  <c r="CB348" i="1"/>
  <c r="BU352" i="1"/>
  <c r="BB352" i="1"/>
  <c r="BB354" i="1"/>
  <c r="BU356" i="1"/>
  <c r="BB356" i="1"/>
  <c r="BU350" i="1"/>
  <c r="AJ353" i="1"/>
  <c r="AK353" i="1" s="1"/>
  <c r="P353" i="1"/>
  <c r="AJ355" i="1"/>
  <c r="AK355" i="1" s="1"/>
  <c r="P355" i="1"/>
  <c r="BU351" i="1"/>
  <c r="AH359" i="1"/>
  <c r="AJ352" i="1"/>
  <c r="AK352" i="1" s="1"/>
  <c r="P352" i="1"/>
  <c r="AJ354" i="1"/>
  <c r="AK354" i="1" s="1"/>
  <c r="P354" i="1"/>
  <c r="AJ356" i="1"/>
  <c r="AK356" i="1" s="1"/>
  <c r="P356" i="1"/>
  <c r="CD348" i="1"/>
  <c r="CE348" i="1" s="1"/>
  <c r="CG348" i="1" s="1"/>
  <c r="BB350" i="1"/>
  <c r="P351" i="1"/>
  <c r="P357" i="1"/>
  <c r="AH361" i="1"/>
  <c r="BU357" i="1"/>
  <c r="AW358" i="1" l="1"/>
  <c r="BU165" i="1"/>
  <c r="BB165" i="1"/>
  <c r="BB342" i="1"/>
  <c r="AY343" i="1"/>
  <c r="BB311" i="1"/>
  <c r="BB249" i="1"/>
  <c r="BB205" i="1"/>
  <c r="AY268" i="1"/>
  <c r="CE92" i="1"/>
  <c r="CG92" i="1" s="1"/>
  <c r="AX229" i="1"/>
  <c r="AY229" i="1" s="1"/>
  <c r="CB229" i="1"/>
  <c r="CD229" i="1" s="1"/>
  <c r="CE229" i="1" s="1"/>
  <c r="CG229" i="1" s="1"/>
  <c r="AX16" i="1"/>
  <c r="AY16" i="1" s="1"/>
  <c r="CB16" i="1"/>
  <c r="CD16" i="1" s="1"/>
  <c r="CE16" i="1" s="1"/>
  <c r="CG16" i="1" s="1"/>
  <c r="BU110" i="1"/>
  <c r="BU94" i="1"/>
  <c r="AX59" i="1"/>
  <c r="AY59" i="1" s="1"/>
  <c r="CE346" i="1"/>
  <c r="CG346" i="1" s="1"/>
  <c r="BU343" i="1"/>
  <c r="BU341" i="1"/>
  <c r="BB332" i="1"/>
  <c r="AY304" i="1"/>
  <c r="CE262" i="1"/>
  <c r="CG262" i="1" s="1"/>
  <c r="BU180" i="1"/>
  <c r="AY111" i="1"/>
  <c r="AY118" i="1"/>
  <c r="BU111" i="1"/>
  <c r="AY110" i="1"/>
  <c r="AY102" i="1"/>
  <c r="AY94" i="1"/>
  <c r="BB92" i="1"/>
  <c r="AX28" i="1"/>
  <c r="AY28" i="1" s="1"/>
  <c r="CB28" i="1"/>
  <c r="CD28" i="1" s="1"/>
  <c r="CE28" i="1" s="1"/>
  <c r="CG28" i="1" s="1"/>
  <c r="AX331" i="1"/>
  <c r="AY331" i="1" s="1"/>
  <c r="CB331" i="1"/>
  <c r="CD331" i="1" s="1"/>
  <c r="CE331" i="1" s="1"/>
  <c r="CG331" i="1" s="1"/>
  <c r="CE333" i="1"/>
  <c r="CG333" i="1" s="1"/>
  <c r="BU235" i="1"/>
  <c r="AY109" i="1"/>
  <c r="AY93" i="1"/>
  <c r="AY72" i="1"/>
  <c r="CB30" i="1"/>
  <c r="CD30" i="1" s="1"/>
  <c r="CE30" i="1" s="1"/>
  <c r="CG30" i="1" s="1"/>
  <c r="AX24" i="1"/>
  <c r="AY24" i="1" s="1"/>
  <c r="CB24" i="1"/>
  <c r="CD24" i="1" s="1"/>
  <c r="CE24" i="1" s="1"/>
  <c r="CG24" i="1" s="1"/>
  <c r="AX320" i="1"/>
  <c r="AY320" i="1" s="1"/>
  <c r="CB320" i="1"/>
  <c r="CD320" i="1" s="1"/>
  <c r="CE320" i="1" s="1"/>
  <c r="CG320" i="1" s="1"/>
  <c r="CE337" i="1"/>
  <c r="CG337" i="1" s="1"/>
  <c r="CB327" i="1"/>
  <c r="CD327" i="1" s="1"/>
  <c r="CE327" i="1" s="1"/>
  <c r="CG327" i="1" s="1"/>
  <c r="AY284" i="1"/>
  <c r="AY107" i="1"/>
  <c r="CE86" i="1"/>
  <c r="CG86" i="1" s="1"/>
  <c r="BU100" i="1"/>
  <c r="AX20" i="1"/>
  <c r="AY20" i="1" s="1"/>
  <c r="CB20" i="1"/>
  <c r="CD20" i="1" s="1"/>
  <c r="CE20" i="1" s="1"/>
  <c r="CG20" i="1" s="1"/>
  <c r="AX354" i="1"/>
  <c r="AY354" i="1" s="1"/>
  <c r="CB354" i="1"/>
  <c r="CD354" i="1" s="1"/>
  <c r="CE354" i="1" s="1"/>
  <c r="CG354" i="1" s="1"/>
  <c r="AX355" i="1"/>
  <c r="AY355" i="1" s="1"/>
  <c r="CB355" i="1"/>
  <c r="CD355" i="1" s="1"/>
  <c r="CE355" i="1" s="1"/>
  <c r="CG355" i="1" s="1"/>
  <c r="AX351" i="1"/>
  <c r="AY351" i="1" s="1"/>
  <c r="CB351" i="1"/>
  <c r="CD351" i="1" s="1"/>
  <c r="CE351" i="1" s="1"/>
  <c r="CG351" i="1" s="1"/>
  <c r="AX353" i="1"/>
  <c r="AY353" i="1" s="1"/>
  <c r="CB353" i="1"/>
  <c r="CD353" i="1" s="1"/>
  <c r="CE353" i="1" s="1"/>
  <c r="CG353" i="1" s="1"/>
  <c r="AX315" i="1"/>
  <c r="AY315" i="1" s="1"/>
  <c r="CB315" i="1"/>
  <c r="CD315" i="1" s="1"/>
  <c r="CE315" i="1" s="1"/>
  <c r="CG315" i="1" s="1"/>
  <c r="CB298" i="1"/>
  <c r="CD298" i="1" s="1"/>
  <c r="CE298" i="1" s="1"/>
  <c r="CG298" i="1" s="1"/>
  <c r="AX298" i="1"/>
  <c r="AY298" i="1" s="1"/>
  <c r="AX279" i="1"/>
  <c r="AY279" i="1" s="1"/>
  <c r="CB279" i="1"/>
  <c r="CD279" i="1" s="1"/>
  <c r="CE279" i="1" s="1"/>
  <c r="CG279" i="1" s="1"/>
  <c r="AX275" i="1"/>
  <c r="AY275" i="1" s="1"/>
  <c r="CB275" i="1"/>
  <c r="CD275" i="1" s="1"/>
  <c r="CE275" i="1" s="1"/>
  <c r="CG275" i="1" s="1"/>
  <c r="AX278" i="1"/>
  <c r="AY278" i="1" s="1"/>
  <c r="CB278" i="1"/>
  <c r="CD278" i="1" s="1"/>
  <c r="CE278" i="1" s="1"/>
  <c r="CG278" i="1" s="1"/>
  <c r="AX274" i="1"/>
  <c r="AY274" i="1" s="1"/>
  <c r="CB274" i="1"/>
  <c r="CD274" i="1" s="1"/>
  <c r="CE274" i="1" s="1"/>
  <c r="CG274" i="1" s="1"/>
  <c r="AX210" i="1"/>
  <c r="AY210" i="1" s="1"/>
  <c r="CB210" i="1"/>
  <c r="CD210" i="1" s="1"/>
  <c r="CE210" i="1" s="1"/>
  <c r="CG210" i="1" s="1"/>
  <c r="AX202" i="1"/>
  <c r="AY202" i="1" s="1"/>
  <c r="CB202" i="1"/>
  <c r="CD202" i="1" s="1"/>
  <c r="CE202" i="1" s="1"/>
  <c r="CG202" i="1" s="1"/>
  <c r="AX194" i="1"/>
  <c r="AY194" i="1" s="1"/>
  <c r="CB194" i="1"/>
  <c r="CD194" i="1" s="1"/>
  <c r="CE194" i="1" s="1"/>
  <c r="CG194" i="1" s="1"/>
  <c r="AX186" i="1"/>
  <c r="AY186" i="1" s="1"/>
  <c r="CB186" i="1"/>
  <c r="CD186" i="1" s="1"/>
  <c r="CE186" i="1" s="1"/>
  <c r="CG186" i="1" s="1"/>
  <c r="AX242" i="1"/>
  <c r="AY242" i="1" s="1"/>
  <c r="CB242" i="1"/>
  <c r="CD242" i="1" s="1"/>
  <c r="CE242" i="1" s="1"/>
  <c r="CG242" i="1" s="1"/>
  <c r="CB230" i="1"/>
  <c r="CD230" i="1" s="1"/>
  <c r="CE230" i="1" s="1"/>
  <c r="CG230" i="1" s="1"/>
  <c r="AX230" i="1"/>
  <c r="AY230" i="1" s="1"/>
  <c r="AX201" i="1"/>
  <c r="AY201" i="1" s="1"/>
  <c r="CB201" i="1"/>
  <c r="CD201" i="1" s="1"/>
  <c r="CE201" i="1" s="1"/>
  <c r="CG201" i="1" s="1"/>
  <c r="AX193" i="1"/>
  <c r="AY193" i="1" s="1"/>
  <c r="CB193" i="1"/>
  <c r="CD193" i="1" s="1"/>
  <c r="CE193" i="1" s="1"/>
  <c r="CG193" i="1" s="1"/>
  <c r="AX185" i="1"/>
  <c r="AY185" i="1" s="1"/>
  <c r="CB185" i="1"/>
  <c r="CD185" i="1" s="1"/>
  <c r="CE185" i="1" s="1"/>
  <c r="CG185" i="1" s="1"/>
  <c r="AX226" i="1"/>
  <c r="AY226" i="1" s="1"/>
  <c r="CB226" i="1"/>
  <c r="CD226" i="1" s="1"/>
  <c r="CE226" i="1" s="1"/>
  <c r="CG226" i="1" s="1"/>
  <c r="AX222" i="1"/>
  <c r="AY222" i="1" s="1"/>
  <c r="CB222" i="1"/>
  <c r="CD222" i="1" s="1"/>
  <c r="CE222" i="1" s="1"/>
  <c r="CG222" i="1" s="1"/>
  <c r="AX218" i="1"/>
  <c r="AY218" i="1" s="1"/>
  <c r="CB218" i="1"/>
  <c r="CD218" i="1" s="1"/>
  <c r="CE218" i="1" s="1"/>
  <c r="CG218" i="1" s="1"/>
  <c r="AX161" i="1"/>
  <c r="AY161" i="1" s="1"/>
  <c r="CB161" i="1"/>
  <c r="CD161" i="1" s="1"/>
  <c r="CE161" i="1" s="1"/>
  <c r="CG161" i="1" s="1"/>
  <c r="AX153" i="1"/>
  <c r="AY153" i="1" s="1"/>
  <c r="CB153" i="1"/>
  <c r="CD153" i="1" s="1"/>
  <c r="CE153" i="1" s="1"/>
  <c r="CG153" i="1" s="1"/>
  <c r="AX151" i="1"/>
  <c r="AY151" i="1" s="1"/>
  <c r="CB151" i="1"/>
  <c r="CD151" i="1" s="1"/>
  <c r="CE151" i="1" s="1"/>
  <c r="CG151" i="1" s="1"/>
  <c r="AX149" i="1"/>
  <c r="AY149" i="1" s="1"/>
  <c r="CB149" i="1"/>
  <c r="CD149" i="1" s="1"/>
  <c r="CE149" i="1" s="1"/>
  <c r="CG149" i="1" s="1"/>
  <c r="AX146" i="1"/>
  <c r="AY146" i="1" s="1"/>
  <c r="CB146" i="1"/>
  <c r="CD146" i="1" s="1"/>
  <c r="CE146" i="1" s="1"/>
  <c r="CG146" i="1" s="1"/>
  <c r="AX142" i="1"/>
  <c r="AY142" i="1" s="1"/>
  <c r="CB142" i="1"/>
  <c r="CD142" i="1" s="1"/>
  <c r="CE142" i="1" s="1"/>
  <c r="CG142" i="1" s="1"/>
  <c r="AX130" i="1"/>
  <c r="AY130" i="1" s="1"/>
  <c r="CB130" i="1"/>
  <c r="CD130" i="1" s="1"/>
  <c r="CE130" i="1" s="1"/>
  <c r="CG130" i="1" s="1"/>
  <c r="AX122" i="1"/>
  <c r="AY122" i="1" s="1"/>
  <c r="CB122" i="1"/>
  <c r="CD122" i="1" s="1"/>
  <c r="CE122" i="1" s="1"/>
  <c r="CG122" i="1" s="1"/>
  <c r="AX246" i="1"/>
  <c r="AY246" i="1" s="1"/>
  <c r="CB246" i="1"/>
  <c r="CD246" i="1" s="1"/>
  <c r="CE246" i="1" s="1"/>
  <c r="CG246" i="1" s="1"/>
  <c r="AX136" i="1"/>
  <c r="AY136" i="1" s="1"/>
  <c r="CB136" i="1"/>
  <c r="CD136" i="1" s="1"/>
  <c r="CE136" i="1" s="1"/>
  <c r="CG136" i="1" s="1"/>
  <c r="AX148" i="1"/>
  <c r="AY148" i="1" s="1"/>
  <c r="CB148" i="1"/>
  <c r="CD148" i="1" s="1"/>
  <c r="CE148" i="1" s="1"/>
  <c r="CG148" i="1" s="1"/>
  <c r="AX234" i="1"/>
  <c r="AY234" i="1" s="1"/>
  <c r="CB234" i="1"/>
  <c r="CD234" i="1" s="1"/>
  <c r="CE234" i="1" s="1"/>
  <c r="CG234" i="1" s="1"/>
  <c r="AX29" i="1"/>
  <c r="AY29" i="1" s="1"/>
  <c r="CB29" i="1"/>
  <c r="CD29" i="1" s="1"/>
  <c r="CE29" i="1" s="1"/>
  <c r="CG29" i="1" s="1"/>
  <c r="CB36" i="1"/>
  <c r="CD36" i="1" s="1"/>
  <c r="CE36" i="1" s="1"/>
  <c r="CG36" i="1" s="1"/>
  <c r="AX36" i="1"/>
  <c r="AY36" i="1" s="1"/>
  <c r="CB27" i="1"/>
  <c r="CD27" i="1" s="1"/>
  <c r="CE27" i="1" s="1"/>
  <c r="CG27" i="1" s="1"/>
  <c r="AX27" i="1"/>
  <c r="AY27" i="1" s="1"/>
  <c r="CB19" i="1"/>
  <c r="CD19" i="1" s="1"/>
  <c r="CE19" i="1" s="1"/>
  <c r="CG19" i="1" s="1"/>
  <c r="AX19" i="1"/>
  <c r="AY19" i="1" s="1"/>
  <c r="BU63" i="1"/>
  <c r="AY63" i="1"/>
  <c r="BB63" i="1"/>
  <c r="AH362" i="1"/>
  <c r="CB357" i="1"/>
  <c r="CD357" i="1" s="1"/>
  <c r="CE357" i="1" s="1"/>
  <c r="CG357" i="1" s="1"/>
  <c r="AX357" i="1"/>
  <c r="AY357" i="1" s="1"/>
  <c r="AX356" i="1"/>
  <c r="AY356" i="1" s="1"/>
  <c r="CB356" i="1"/>
  <c r="CD356" i="1" s="1"/>
  <c r="CE356" i="1" s="1"/>
  <c r="CG356" i="1" s="1"/>
  <c r="CB347" i="1"/>
  <c r="CD347" i="1" s="1"/>
  <c r="CE347" i="1" s="1"/>
  <c r="CG347" i="1" s="1"/>
  <c r="AX347" i="1"/>
  <c r="AY347" i="1" s="1"/>
  <c r="CB350" i="1"/>
  <c r="CD350" i="1" s="1"/>
  <c r="CE350" i="1" s="1"/>
  <c r="CG350" i="1" s="1"/>
  <c r="AX350" i="1"/>
  <c r="AY350" i="1" s="1"/>
  <c r="AX335" i="1"/>
  <c r="AY335" i="1" s="1"/>
  <c r="CB335" i="1"/>
  <c r="CD335" i="1" s="1"/>
  <c r="CE335" i="1" s="1"/>
  <c r="CG335" i="1" s="1"/>
  <c r="CB330" i="1"/>
  <c r="CD330" i="1" s="1"/>
  <c r="CE330" i="1" s="1"/>
  <c r="CG330" i="1" s="1"/>
  <c r="AX330" i="1"/>
  <c r="AY330" i="1" s="1"/>
  <c r="CB321" i="1"/>
  <c r="CD321" i="1" s="1"/>
  <c r="CE321" i="1" s="1"/>
  <c r="CG321" i="1" s="1"/>
  <c r="AX321" i="1"/>
  <c r="AY321" i="1" s="1"/>
  <c r="AX323" i="1"/>
  <c r="AY323" i="1" s="1"/>
  <c r="CB323" i="1"/>
  <c r="CD323" i="1" s="1"/>
  <c r="CE323" i="1" s="1"/>
  <c r="CG323" i="1" s="1"/>
  <c r="AX319" i="1"/>
  <c r="AY319" i="1" s="1"/>
  <c r="CB319" i="1"/>
  <c r="CD319" i="1" s="1"/>
  <c r="CE319" i="1" s="1"/>
  <c r="CG319" i="1" s="1"/>
  <c r="CB318" i="1"/>
  <c r="CD318" i="1" s="1"/>
  <c r="CE318" i="1" s="1"/>
  <c r="CG318" i="1" s="1"/>
  <c r="AX318" i="1"/>
  <c r="AY318" i="1" s="1"/>
  <c r="AX260" i="1"/>
  <c r="AY260" i="1" s="1"/>
  <c r="CB260" i="1"/>
  <c r="CD260" i="1" s="1"/>
  <c r="CE260" i="1" s="1"/>
  <c r="CG260" i="1" s="1"/>
  <c r="AX212" i="1"/>
  <c r="AY212" i="1" s="1"/>
  <c r="CB212" i="1"/>
  <c r="CD212" i="1" s="1"/>
  <c r="CE212" i="1" s="1"/>
  <c r="CG212" i="1" s="1"/>
  <c r="AX204" i="1"/>
  <c r="AY204" i="1" s="1"/>
  <c r="CB204" i="1"/>
  <c r="CD204" i="1" s="1"/>
  <c r="CE204" i="1" s="1"/>
  <c r="CG204" i="1" s="1"/>
  <c r="AX196" i="1"/>
  <c r="AY196" i="1" s="1"/>
  <c r="CB196" i="1"/>
  <c r="CD196" i="1" s="1"/>
  <c r="CE196" i="1" s="1"/>
  <c r="CG196" i="1" s="1"/>
  <c r="AX188" i="1"/>
  <c r="AY188" i="1" s="1"/>
  <c r="CB188" i="1"/>
  <c r="CD188" i="1" s="1"/>
  <c r="CE188" i="1" s="1"/>
  <c r="CG188" i="1" s="1"/>
  <c r="AX203" i="1"/>
  <c r="AY203" i="1" s="1"/>
  <c r="CB203" i="1"/>
  <c r="CD203" i="1" s="1"/>
  <c r="CE203" i="1" s="1"/>
  <c r="CG203" i="1" s="1"/>
  <c r="AX195" i="1"/>
  <c r="AY195" i="1" s="1"/>
  <c r="CB195" i="1"/>
  <c r="CD195" i="1" s="1"/>
  <c r="CE195" i="1" s="1"/>
  <c r="CG195" i="1" s="1"/>
  <c r="AX187" i="1"/>
  <c r="AY187" i="1" s="1"/>
  <c r="CB187" i="1"/>
  <c r="CD187" i="1" s="1"/>
  <c r="CE187" i="1" s="1"/>
  <c r="CG187" i="1" s="1"/>
  <c r="AX163" i="1"/>
  <c r="AY163" i="1" s="1"/>
  <c r="CB163" i="1"/>
  <c r="CD163" i="1" s="1"/>
  <c r="CE163" i="1" s="1"/>
  <c r="CG163" i="1" s="1"/>
  <c r="AX155" i="1"/>
  <c r="AY155" i="1" s="1"/>
  <c r="CB155" i="1"/>
  <c r="CD155" i="1" s="1"/>
  <c r="CE155" i="1" s="1"/>
  <c r="CG155" i="1" s="1"/>
  <c r="AX132" i="1"/>
  <c r="AY132" i="1" s="1"/>
  <c r="CB132" i="1"/>
  <c r="CD132" i="1" s="1"/>
  <c r="CE132" i="1" s="1"/>
  <c r="CG132" i="1" s="1"/>
  <c r="AX124" i="1"/>
  <c r="AY124" i="1" s="1"/>
  <c r="CB124" i="1"/>
  <c r="CD124" i="1" s="1"/>
  <c r="CE124" i="1" s="1"/>
  <c r="CG124" i="1" s="1"/>
  <c r="AX224" i="1"/>
  <c r="AY224" i="1" s="1"/>
  <c r="CB224" i="1"/>
  <c r="CD224" i="1" s="1"/>
  <c r="CE224" i="1" s="1"/>
  <c r="CG224" i="1" s="1"/>
  <c r="AX220" i="1"/>
  <c r="AY220" i="1" s="1"/>
  <c r="CB220" i="1"/>
  <c r="CD220" i="1" s="1"/>
  <c r="CE220" i="1" s="1"/>
  <c r="CG220" i="1" s="1"/>
  <c r="AX216" i="1"/>
  <c r="AY216" i="1" s="1"/>
  <c r="CB216" i="1"/>
  <c r="CD216" i="1" s="1"/>
  <c r="CE216" i="1" s="1"/>
  <c r="CG216" i="1" s="1"/>
  <c r="AX181" i="1"/>
  <c r="AY181" i="1" s="1"/>
  <c r="CB181" i="1"/>
  <c r="CD181" i="1" s="1"/>
  <c r="CE181" i="1" s="1"/>
  <c r="CG181" i="1" s="1"/>
  <c r="AX180" i="1"/>
  <c r="AY180" i="1" s="1"/>
  <c r="CB180" i="1"/>
  <c r="CD180" i="1" s="1"/>
  <c r="CE180" i="1" s="1"/>
  <c r="CG180" i="1" s="1"/>
  <c r="AX179" i="1"/>
  <c r="AY179" i="1" s="1"/>
  <c r="CB179" i="1"/>
  <c r="CD179" i="1" s="1"/>
  <c r="CE179" i="1" s="1"/>
  <c r="CG179" i="1" s="1"/>
  <c r="AX178" i="1"/>
  <c r="AY178" i="1" s="1"/>
  <c r="CB178" i="1"/>
  <c r="CD178" i="1" s="1"/>
  <c r="CE178" i="1" s="1"/>
  <c r="CG178" i="1" s="1"/>
  <c r="AX177" i="1"/>
  <c r="AY177" i="1" s="1"/>
  <c r="CB177" i="1"/>
  <c r="CD177" i="1" s="1"/>
  <c r="CE177" i="1" s="1"/>
  <c r="CG177" i="1" s="1"/>
  <c r="AX176" i="1"/>
  <c r="AY176" i="1" s="1"/>
  <c r="CB176" i="1"/>
  <c r="CD176" i="1" s="1"/>
  <c r="CE176" i="1" s="1"/>
  <c r="CG176" i="1" s="1"/>
  <c r="AX175" i="1"/>
  <c r="AY175" i="1" s="1"/>
  <c r="CB175" i="1"/>
  <c r="CD175" i="1" s="1"/>
  <c r="CE175" i="1" s="1"/>
  <c r="CG175" i="1" s="1"/>
  <c r="AX174" i="1"/>
  <c r="AY174" i="1" s="1"/>
  <c r="CB174" i="1"/>
  <c r="CD174" i="1" s="1"/>
  <c r="CE174" i="1" s="1"/>
  <c r="CG174" i="1" s="1"/>
  <c r="AX173" i="1"/>
  <c r="AY173" i="1" s="1"/>
  <c r="CB173" i="1"/>
  <c r="CD173" i="1" s="1"/>
  <c r="CE173" i="1" s="1"/>
  <c r="CG173" i="1" s="1"/>
  <c r="AX172" i="1"/>
  <c r="AY172" i="1" s="1"/>
  <c r="CB172" i="1"/>
  <c r="CD172" i="1" s="1"/>
  <c r="CE172" i="1" s="1"/>
  <c r="CG172" i="1" s="1"/>
  <c r="AX171" i="1"/>
  <c r="AY171" i="1" s="1"/>
  <c r="CB171" i="1"/>
  <c r="CD171" i="1" s="1"/>
  <c r="CE171" i="1" s="1"/>
  <c r="CG171" i="1" s="1"/>
  <c r="AX170" i="1"/>
  <c r="AY170" i="1" s="1"/>
  <c r="CB170" i="1"/>
  <c r="CD170" i="1" s="1"/>
  <c r="CE170" i="1" s="1"/>
  <c r="CG170" i="1" s="1"/>
  <c r="AX169" i="1"/>
  <c r="AY169" i="1" s="1"/>
  <c r="CB169" i="1"/>
  <c r="CD169" i="1" s="1"/>
  <c r="CE169" i="1" s="1"/>
  <c r="CG169" i="1" s="1"/>
  <c r="AX168" i="1"/>
  <c r="AY168" i="1" s="1"/>
  <c r="CB168" i="1"/>
  <c r="CD168" i="1" s="1"/>
  <c r="CE168" i="1" s="1"/>
  <c r="CG168" i="1" s="1"/>
  <c r="AX166" i="1"/>
  <c r="AY166" i="1" s="1"/>
  <c r="CB166" i="1"/>
  <c r="CD166" i="1" s="1"/>
  <c r="CE166" i="1" s="1"/>
  <c r="CG166" i="1" s="1"/>
  <c r="AX164" i="1"/>
  <c r="AY164" i="1" s="1"/>
  <c r="CB164" i="1"/>
  <c r="CD164" i="1" s="1"/>
  <c r="CE164" i="1" s="1"/>
  <c r="CG164" i="1" s="1"/>
  <c r="AX162" i="1"/>
  <c r="AY162" i="1" s="1"/>
  <c r="CB162" i="1"/>
  <c r="CD162" i="1" s="1"/>
  <c r="CE162" i="1" s="1"/>
  <c r="CG162" i="1" s="1"/>
  <c r="AX160" i="1"/>
  <c r="AY160" i="1" s="1"/>
  <c r="CB160" i="1"/>
  <c r="CD160" i="1" s="1"/>
  <c r="CE160" i="1" s="1"/>
  <c r="CG160" i="1" s="1"/>
  <c r="AX158" i="1"/>
  <c r="AY158" i="1" s="1"/>
  <c r="CB158" i="1"/>
  <c r="CD158" i="1" s="1"/>
  <c r="CE158" i="1" s="1"/>
  <c r="CG158" i="1" s="1"/>
  <c r="AX156" i="1"/>
  <c r="AY156" i="1" s="1"/>
  <c r="CB156" i="1"/>
  <c r="CD156" i="1" s="1"/>
  <c r="CE156" i="1" s="1"/>
  <c r="CG156" i="1" s="1"/>
  <c r="AX154" i="1"/>
  <c r="AY154" i="1" s="1"/>
  <c r="CB154" i="1"/>
  <c r="CD154" i="1" s="1"/>
  <c r="CE154" i="1" s="1"/>
  <c r="CG154" i="1" s="1"/>
  <c r="AX144" i="1"/>
  <c r="AY144" i="1" s="1"/>
  <c r="CB144" i="1"/>
  <c r="CD144" i="1" s="1"/>
  <c r="CE144" i="1" s="1"/>
  <c r="CG144" i="1" s="1"/>
  <c r="AX17" i="1"/>
  <c r="AY17" i="1" s="1"/>
  <c r="CB17" i="1"/>
  <c r="CD17" i="1" s="1"/>
  <c r="CE17" i="1" s="1"/>
  <c r="CG17" i="1" s="1"/>
  <c r="BU66" i="1"/>
  <c r="AY66" i="1"/>
  <c r="BB66" i="1"/>
  <c r="BU62" i="1"/>
  <c r="AY62" i="1"/>
  <c r="BB62" i="1"/>
  <c r="CB42" i="1"/>
  <c r="CD42" i="1" s="1"/>
  <c r="CE42" i="1" s="1"/>
  <c r="CG42" i="1" s="1"/>
  <c r="AX42" i="1"/>
  <c r="AY42" i="1" s="1"/>
  <c r="CB34" i="1"/>
  <c r="CD34" i="1" s="1"/>
  <c r="CE34" i="1" s="1"/>
  <c r="CG34" i="1" s="1"/>
  <c r="AX34" i="1"/>
  <c r="AY34" i="1" s="1"/>
  <c r="AX328" i="1"/>
  <c r="AY328" i="1" s="1"/>
  <c r="CB328" i="1"/>
  <c r="CD328" i="1" s="1"/>
  <c r="CE328" i="1" s="1"/>
  <c r="CG328" i="1" s="1"/>
  <c r="CB299" i="1"/>
  <c r="CD299" i="1" s="1"/>
  <c r="CE299" i="1" s="1"/>
  <c r="CG299" i="1" s="1"/>
  <c r="AX299" i="1"/>
  <c r="AY299" i="1" s="1"/>
  <c r="CB314" i="1"/>
  <c r="CD314" i="1" s="1"/>
  <c r="CE314" i="1" s="1"/>
  <c r="CG314" i="1" s="1"/>
  <c r="AX314" i="1"/>
  <c r="AY314" i="1" s="1"/>
  <c r="AX281" i="1"/>
  <c r="AY281" i="1" s="1"/>
  <c r="CB281" i="1"/>
  <c r="CD281" i="1" s="1"/>
  <c r="CE281" i="1" s="1"/>
  <c r="CG281" i="1" s="1"/>
  <c r="AX277" i="1"/>
  <c r="AY277" i="1" s="1"/>
  <c r="CB277" i="1"/>
  <c r="CD277" i="1" s="1"/>
  <c r="CE277" i="1" s="1"/>
  <c r="CG277" i="1" s="1"/>
  <c r="AX280" i="1"/>
  <c r="AY280" i="1" s="1"/>
  <c r="CB280" i="1"/>
  <c r="CD280" i="1" s="1"/>
  <c r="CE280" i="1" s="1"/>
  <c r="CG280" i="1" s="1"/>
  <c r="AX276" i="1"/>
  <c r="AY276" i="1" s="1"/>
  <c r="CB276" i="1"/>
  <c r="CD276" i="1" s="1"/>
  <c r="CE276" i="1" s="1"/>
  <c r="CG276" i="1" s="1"/>
  <c r="BU263" i="1"/>
  <c r="BB263" i="1"/>
  <c r="AY263" i="1"/>
  <c r="BU259" i="1"/>
  <c r="BB259" i="1"/>
  <c r="AY259" i="1"/>
  <c r="AY258" i="1"/>
  <c r="BU258" i="1"/>
  <c r="BB258" i="1"/>
  <c r="BU256" i="1"/>
  <c r="AY256" i="1"/>
  <c r="BB256" i="1"/>
  <c r="BU252" i="1"/>
  <c r="AY252" i="1"/>
  <c r="BB252" i="1"/>
  <c r="BU248" i="1"/>
  <c r="AY248" i="1"/>
  <c r="BB248" i="1"/>
  <c r="BU244" i="1"/>
  <c r="AY244" i="1"/>
  <c r="BB244" i="1"/>
  <c r="BU240" i="1"/>
  <c r="AY240" i="1"/>
  <c r="BB240" i="1"/>
  <c r="BU236" i="1"/>
  <c r="AY236" i="1"/>
  <c r="BB236" i="1"/>
  <c r="BU232" i="1"/>
  <c r="AY232" i="1"/>
  <c r="BB232" i="1"/>
  <c r="CB228" i="1"/>
  <c r="CD228" i="1" s="1"/>
  <c r="CE228" i="1" s="1"/>
  <c r="CG228" i="1" s="1"/>
  <c r="AX228" i="1"/>
  <c r="AY228" i="1" s="1"/>
  <c r="AX206" i="1"/>
  <c r="AY206" i="1" s="1"/>
  <c r="CB206" i="1"/>
  <c r="CD206" i="1" s="1"/>
  <c r="CE206" i="1" s="1"/>
  <c r="CG206" i="1" s="1"/>
  <c r="AX198" i="1"/>
  <c r="AY198" i="1" s="1"/>
  <c r="CB198" i="1"/>
  <c r="CD198" i="1" s="1"/>
  <c r="CE198" i="1" s="1"/>
  <c r="CG198" i="1" s="1"/>
  <c r="AX190" i="1"/>
  <c r="AY190" i="1" s="1"/>
  <c r="CB190" i="1"/>
  <c r="CD190" i="1" s="1"/>
  <c r="CE190" i="1" s="1"/>
  <c r="CG190" i="1" s="1"/>
  <c r="AX238" i="1"/>
  <c r="AY238" i="1" s="1"/>
  <c r="CB238" i="1"/>
  <c r="CD238" i="1" s="1"/>
  <c r="CE238" i="1" s="1"/>
  <c r="CG238" i="1" s="1"/>
  <c r="AX205" i="1"/>
  <c r="AY205" i="1" s="1"/>
  <c r="CB205" i="1"/>
  <c r="CD205" i="1" s="1"/>
  <c r="CE205" i="1" s="1"/>
  <c r="CG205" i="1" s="1"/>
  <c r="AX197" i="1"/>
  <c r="AY197" i="1" s="1"/>
  <c r="CB197" i="1"/>
  <c r="CD197" i="1" s="1"/>
  <c r="CE197" i="1" s="1"/>
  <c r="CG197" i="1" s="1"/>
  <c r="AX189" i="1"/>
  <c r="AY189" i="1" s="1"/>
  <c r="CB189" i="1"/>
  <c r="CD189" i="1" s="1"/>
  <c r="CE189" i="1" s="1"/>
  <c r="CG189" i="1" s="1"/>
  <c r="AX165" i="1"/>
  <c r="AY165" i="1" s="1"/>
  <c r="CB165" i="1"/>
  <c r="CD165" i="1" s="1"/>
  <c r="CE165" i="1" s="1"/>
  <c r="CG165" i="1" s="1"/>
  <c r="AX157" i="1"/>
  <c r="AY157" i="1" s="1"/>
  <c r="CB157" i="1"/>
  <c r="CD157" i="1" s="1"/>
  <c r="CE157" i="1" s="1"/>
  <c r="CG157" i="1" s="1"/>
  <c r="AX137" i="1"/>
  <c r="AY137" i="1" s="1"/>
  <c r="CB137" i="1"/>
  <c r="CD137" i="1" s="1"/>
  <c r="CE137" i="1" s="1"/>
  <c r="CG137" i="1" s="1"/>
  <c r="AX134" i="1"/>
  <c r="AY134" i="1" s="1"/>
  <c r="CB134" i="1"/>
  <c r="CD134" i="1" s="1"/>
  <c r="CE134" i="1" s="1"/>
  <c r="CG134" i="1" s="1"/>
  <c r="AX126" i="1"/>
  <c r="AY126" i="1" s="1"/>
  <c r="CB126" i="1"/>
  <c r="CD126" i="1" s="1"/>
  <c r="CE126" i="1" s="1"/>
  <c r="CG126" i="1" s="1"/>
  <c r="AX254" i="1"/>
  <c r="AY254" i="1" s="1"/>
  <c r="CB254" i="1"/>
  <c r="CD254" i="1" s="1"/>
  <c r="CE254" i="1" s="1"/>
  <c r="CG254" i="1" s="1"/>
  <c r="AX225" i="1"/>
  <c r="AY225" i="1" s="1"/>
  <c r="CB225" i="1"/>
  <c r="CD225" i="1" s="1"/>
  <c r="CE225" i="1" s="1"/>
  <c r="CG225" i="1" s="1"/>
  <c r="AX221" i="1"/>
  <c r="AY221" i="1" s="1"/>
  <c r="CB221" i="1"/>
  <c r="CD221" i="1" s="1"/>
  <c r="CE221" i="1" s="1"/>
  <c r="CG221" i="1" s="1"/>
  <c r="AX217" i="1"/>
  <c r="AY217" i="1" s="1"/>
  <c r="CB217" i="1"/>
  <c r="CD217" i="1" s="1"/>
  <c r="CE217" i="1" s="1"/>
  <c r="CG217" i="1" s="1"/>
  <c r="AX152" i="1"/>
  <c r="AY152" i="1" s="1"/>
  <c r="CB152" i="1"/>
  <c r="CD152" i="1" s="1"/>
  <c r="CE152" i="1" s="1"/>
  <c r="CG152" i="1" s="1"/>
  <c r="AX141" i="1"/>
  <c r="AY141" i="1" s="1"/>
  <c r="CB141" i="1"/>
  <c r="CD141" i="1" s="1"/>
  <c r="CE141" i="1" s="1"/>
  <c r="CG141" i="1" s="1"/>
  <c r="AX139" i="1"/>
  <c r="AY139" i="1" s="1"/>
  <c r="CB139" i="1"/>
  <c r="CD139" i="1" s="1"/>
  <c r="CE139" i="1" s="1"/>
  <c r="CG139" i="1" s="1"/>
  <c r="AX183" i="1"/>
  <c r="AY183" i="1" s="1"/>
  <c r="CB183" i="1"/>
  <c r="CD183" i="1" s="1"/>
  <c r="CE183" i="1" s="1"/>
  <c r="CG183" i="1" s="1"/>
  <c r="AX143" i="1"/>
  <c r="AY143" i="1" s="1"/>
  <c r="CB143" i="1"/>
  <c r="CD143" i="1" s="1"/>
  <c r="CE143" i="1" s="1"/>
  <c r="CG143" i="1" s="1"/>
  <c r="AX138" i="1"/>
  <c r="AY138" i="1" s="1"/>
  <c r="CB138" i="1"/>
  <c r="CD138" i="1" s="1"/>
  <c r="CE138" i="1" s="1"/>
  <c r="CG138" i="1" s="1"/>
  <c r="AX21" i="1"/>
  <c r="AY21" i="1" s="1"/>
  <c r="CB21" i="1"/>
  <c r="CD21" i="1" s="1"/>
  <c r="CE21" i="1" s="1"/>
  <c r="CG21" i="1" s="1"/>
  <c r="O9" i="1"/>
  <c r="CB40" i="1"/>
  <c r="CD40" i="1" s="1"/>
  <c r="CE40" i="1" s="1"/>
  <c r="CG40" i="1" s="1"/>
  <c r="AX40" i="1"/>
  <c r="AY40" i="1" s="1"/>
  <c r="CB23" i="1"/>
  <c r="CD23" i="1" s="1"/>
  <c r="CE23" i="1" s="1"/>
  <c r="CG23" i="1" s="1"/>
  <c r="AX23" i="1"/>
  <c r="AY23" i="1" s="1"/>
  <c r="P359" i="1"/>
  <c r="V353" i="1" s="1"/>
  <c r="CB15" i="1"/>
  <c r="AX15" i="1"/>
  <c r="BU61" i="1"/>
  <c r="AY61" i="1"/>
  <c r="BB61" i="1"/>
  <c r="CB43" i="1"/>
  <c r="CD43" i="1" s="1"/>
  <c r="CE43" i="1" s="1"/>
  <c r="CG43" i="1" s="1"/>
  <c r="AX43" i="1"/>
  <c r="AY43" i="1" s="1"/>
  <c r="CB41" i="1"/>
  <c r="CD41" i="1" s="1"/>
  <c r="CE41" i="1" s="1"/>
  <c r="CG41" i="1" s="1"/>
  <c r="AX41" i="1"/>
  <c r="AY41" i="1" s="1"/>
  <c r="AX352" i="1"/>
  <c r="AY352" i="1" s="1"/>
  <c r="CB352" i="1"/>
  <c r="CD352" i="1" s="1"/>
  <c r="CE352" i="1" s="1"/>
  <c r="CG352" i="1" s="1"/>
  <c r="CB326" i="1"/>
  <c r="CD326" i="1" s="1"/>
  <c r="CE326" i="1" s="1"/>
  <c r="CG326" i="1" s="1"/>
  <c r="AX326" i="1"/>
  <c r="AY326" i="1" s="1"/>
  <c r="AX322" i="1"/>
  <c r="AY322" i="1" s="1"/>
  <c r="CB322" i="1"/>
  <c r="CD322" i="1" s="1"/>
  <c r="CE322" i="1" s="1"/>
  <c r="CG322" i="1" s="1"/>
  <c r="CB297" i="1"/>
  <c r="CD297" i="1" s="1"/>
  <c r="CE297" i="1" s="1"/>
  <c r="CG297" i="1" s="1"/>
  <c r="AX297" i="1"/>
  <c r="AY297" i="1" s="1"/>
  <c r="AX264" i="1"/>
  <c r="AY264" i="1" s="1"/>
  <c r="CB264" i="1"/>
  <c r="CD264" i="1" s="1"/>
  <c r="CE264" i="1" s="1"/>
  <c r="CG264" i="1" s="1"/>
  <c r="AX208" i="1"/>
  <c r="AY208" i="1" s="1"/>
  <c r="CB208" i="1"/>
  <c r="CD208" i="1" s="1"/>
  <c r="CE208" i="1" s="1"/>
  <c r="CG208" i="1" s="1"/>
  <c r="AX200" i="1"/>
  <c r="AY200" i="1" s="1"/>
  <c r="CB200" i="1"/>
  <c r="CD200" i="1" s="1"/>
  <c r="CE200" i="1" s="1"/>
  <c r="CG200" i="1" s="1"/>
  <c r="AX192" i="1"/>
  <c r="AY192" i="1" s="1"/>
  <c r="CB192" i="1"/>
  <c r="CD192" i="1" s="1"/>
  <c r="CE192" i="1" s="1"/>
  <c r="CG192" i="1" s="1"/>
  <c r="AX250" i="1"/>
  <c r="AY250" i="1" s="1"/>
  <c r="CB250" i="1"/>
  <c r="CD250" i="1" s="1"/>
  <c r="CE250" i="1" s="1"/>
  <c r="CG250" i="1" s="1"/>
  <c r="AX214" i="1"/>
  <c r="AY214" i="1" s="1"/>
  <c r="CB214" i="1"/>
  <c r="CD214" i="1" s="1"/>
  <c r="CE214" i="1" s="1"/>
  <c r="CG214" i="1" s="1"/>
  <c r="AX213" i="1"/>
  <c r="AY213" i="1" s="1"/>
  <c r="CB213" i="1"/>
  <c r="CD213" i="1" s="1"/>
  <c r="CE213" i="1" s="1"/>
  <c r="CG213" i="1" s="1"/>
  <c r="AX211" i="1"/>
  <c r="AY211" i="1" s="1"/>
  <c r="CB211" i="1"/>
  <c r="CD211" i="1" s="1"/>
  <c r="CE211" i="1" s="1"/>
  <c r="CG211" i="1" s="1"/>
  <c r="AX209" i="1"/>
  <c r="AY209" i="1" s="1"/>
  <c r="CB209" i="1"/>
  <c r="CD209" i="1" s="1"/>
  <c r="CE209" i="1" s="1"/>
  <c r="CG209" i="1" s="1"/>
  <c r="AX207" i="1"/>
  <c r="AY207" i="1" s="1"/>
  <c r="CB207" i="1"/>
  <c r="CD207" i="1" s="1"/>
  <c r="CE207" i="1" s="1"/>
  <c r="CG207" i="1" s="1"/>
  <c r="AX199" i="1"/>
  <c r="AY199" i="1" s="1"/>
  <c r="CB199" i="1"/>
  <c r="CD199" i="1" s="1"/>
  <c r="CE199" i="1" s="1"/>
  <c r="CG199" i="1" s="1"/>
  <c r="AX191" i="1"/>
  <c r="AY191" i="1" s="1"/>
  <c r="CB191" i="1"/>
  <c r="CD191" i="1" s="1"/>
  <c r="CE191" i="1" s="1"/>
  <c r="CG191" i="1" s="1"/>
  <c r="AX167" i="1"/>
  <c r="AY167" i="1" s="1"/>
  <c r="CB167" i="1"/>
  <c r="CD167" i="1" s="1"/>
  <c r="CE167" i="1" s="1"/>
  <c r="CG167" i="1" s="1"/>
  <c r="AX159" i="1"/>
  <c r="AY159" i="1" s="1"/>
  <c r="CB159" i="1"/>
  <c r="CD159" i="1" s="1"/>
  <c r="CE159" i="1" s="1"/>
  <c r="CG159" i="1" s="1"/>
  <c r="AX140" i="1"/>
  <c r="AY140" i="1" s="1"/>
  <c r="CB140" i="1"/>
  <c r="CD140" i="1" s="1"/>
  <c r="CE140" i="1" s="1"/>
  <c r="CG140" i="1" s="1"/>
  <c r="AX128" i="1"/>
  <c r="AY128" i="1" s="1"/>
  <c r="CB128" i="1"/>
  <c r="CD128" i="1" s="1"/>
  <c r="CE128" i="1" s="1"/>
  <c r="CG128" i="1" s="1"/>
  <c r="AX120" i="1"/>
  <c r="AY120" i="1" s="1"/>
  <c r="CB120" i="1"/>
  <c r="CD120" i="1" s="1"/>
  <c r="CE120" i="1" s="1"/>
  <c r="CG120" i="1" s="1"/>
  <c r="AX145" i="1"/>
  <c r="AY145" i="1" s="1"/>
  <c r="CB145" i="1"/>
  <c r="CD145" i="1" s="1"/>
  <c r="CE145" i="1" s="1"/>
  <c r="CG145" i="1" s="1"/>
  <c r="AX182" i="1"/>
  <c r="AY182" i="1" s="1"/>
  <c r="CB182" i="1"/>
  <c r="CD182" i="1" s="1"/>
  <c r="CE182" i="1" s="1"/>
  <c r="CG182" i="1" s="1"/>
  <c r="AX150" i="1"/>
  <c r="AY150" i="1" s="1"/>
  <c r="CB150" i="1"/>
  <c r="CD150" i="1" s="1"/>
  <c r="CE150" i="1" s="1"/>
  <c r="CG150" i="1" s="1"/>
  <c r="AX135" i="1"/>
  <c r="AY135" i="1" s="1"/>
  <c r="CB135" i="1"/>
  <c r="CD135" i="1" s="1"/>
  <c r="CE135" i="1" s="1"/>
  <c r="CG135" i="1" s="1"/>
  <c r="AX133" i="1"/>
  <c r="AY133" i="1" s="1"/>
  <c r="CB133" i="1"/>
  <c r="CD133" i="1" s="1"/>
  <c r="CE133" i="1" s="1"/>
  <c r="CG133" i="1" s="1"/>
  <c r="AX131" i="1"/>
  <c r="AY131" i="1" s="1"/>
  <c r="CB131" i="1"/>
  <c r="CD131" i="1" s="1"/>
  <c r="CE131" i="1" s="1"/>
  <c r="CG131" i="1" s="1"/>
  <c r="AX129" i="1"/>
  <c r="AY129" i="1" s="1"/>
  <c r="CB129" i="1"/>
  <c r="CD129" i="1" s="1"/>
  <c r="CE129" i="1" s="1"/>
  <c r="CG129" i="1" s="1"/>
  <c r="AX127" i="1"/>
  <c r="AY127" i="1" s="1"/>
  <c r="CB127" i="1"/>
  <c r="CD127" i="1" s="1"/>
  <c r="CE127" i="1" s="1"/>
  <c r="CG127" i="1" s="1"/>
  <c r="AX125" i="1"/>
  <c r="AY125" i="1" s="1"/>
  <c r="CB125" i="1"/>
  <c r="CD125" i="1" s="1"/>
  <c r="CE125" i="1" s="1"/>
  <c r="CG125" i="1" s="1"/>
  <c r="AX123" i="1"/>
  <c r="AY123" i="1" s="1"/>
  <c r="CB123" i="1"/>
  <c r="CD123" i="1" s="1"/>
  <c r="CE123" i="1" s="1"/>
  <c r="CG123" i="1" s="1"/>
  <c r="AX121" i="1"/>
  <c r="AY121" i="1" s="1"/>
  <c r="CB121" i="1"/>
  <c r="CD121" i="1" s="1"/>
  <c r="CE121" i="1" s="1"/>
  <c r="CG121" i="1" s="1"/>
  <c r="AX227" i="1"/>
  <c r="AY227" i="1" s="1"/>
  <c r="CB227" i="1"/>
  <c r="CD227" i="1" s="1"/>
  <c r="CE227" i="1" s="1"/>
  <c r="CG227" i="1" s="1"/>
  <c r="AX223" i="1"/>
  <c r="AY223" i="1" s="1"/>
  <c r="CB223" i="1"/>
  <c r="CD223" i="1" s="1"/>
  <c r="CE223" i="1" s="1"/>
  <c r="CG223" i="1" s="1"/>
  <c r="AX219" i="1"/>
  <c r="AY219" i="1" s="1"/>
  <c r="CB219" i="1"/>
  <c r="CD219" i="1" s="1"/>
  <c r="CE219" i="1" s="1"/>
  <c r="CG219" i="1" s="1"/>
  <c r="AX215" i="1"/>
  <c r="AY215" i="1" s="1"/>
  <c r="CB215" i="1"/>
  <c r="CD215" i="1" s="1"/>
  <c r="CE215" i="1" s="1"/>
  <c r="CG215" i="1" s="1"/>
  <c r="AX147" i="1"/>
  <c r="AY147" i="1" s="1"/>
  <c r="CB147" i="1"/>
  <c r="CD147" i="1" s="1"/>
  <c r="CE147" i="1" s="1"/>
  <c r="CG147" i="1" s="1"/>
  <c r="AX25" i="1"/>
  <c r="AY25" i="1" s="1"/>
  <c r="CB25" i="1"/>
  <c r="CD25" i="1" s="1"/>
  <c r="CE25" i="1" s="1"/>
  <c r="CG25" i="1" s="1"/>
  <c r="N359" i="1"/>
  <c r="CA15" i="1"/>
  <c r="BU68" i="1"/>
  <c r="AY68" i="1"/>
  <c r="BB68" i="1"/>
  <c r="BU64" i="1"/>
  <c r="AY64" i="1"/>
  <c r="BB64" i="1"/>
  <c r="CB38" i="1"/>
  <c r="CD38" i="1" s="1"/>
  <c r="CE38" i="1" s="1"/>
  <c r="CG38" i="1" s="1"/>
  <c r="AX38" i="1"/>
  <c r="AY38" i="1" s="1"/>
  <c r="AK358" i="1"/>
  <c r="BU358" i="1"/>
  <c r="BV357" i="1" s="1"/>
  <c r="V133" i="1" l="1"/>
  <c r="V43" i="1"/>
  <c r="V123" i="1"/>
  <c r="V199" i="1"/>
  <c r="V141" i="1"/>
  <c r="V223" i="1"/>
  <c r="BW223" i="1" s="1"/>
  <c r="V129" i="1"/>
  <c r="BW129" i="1" s="1"/>
  <c r="V128" i="1"/>
  <c r="V182" i="1"/>
  <c r="V167" i="1"/>
  <c r="V250" i="1"/>
  <c r="V208" i="1"/>
  <c r="V189" i="1"/>
  <c r="V220" i="1"/>
  <c r="BJ220" i="1" s="1"/>
  <c r="BK220" i="1" s="1"/>
  <c r="V203" i="1"/>
  <c r="BJ203" i="1" s="1"/>
  <c r="BK203" i="1" s="1"/>
  <c r="V36" i="1"/>
  <c r="V151" i="1"/>
  <c r="V125" i="1"/>
  <c r="V135" i="1"/>
  <c r="BW135" i="1" s="1"/>
  <c r="V145" i="1"/>
  <c r="V207" i="1"/>
  <c r="V190" i="1"/>
  <c r="V219" i="1"/>
  <c r="BJ219" i="1" s="1"/>
  <c r="BK219" i="1" s="1"/>
  <c r="V209" i="1"/>
  <c r="V147" i="1"/>
  <c r="V200" i="1"/>
  <c r="V154" i="1"/>
  <c r="V134" i="1"/>
  <c r="V175" i="1"/>
  <c r="V347" i="1"/>
  <c r="BW347" i="1" s="1"/>
  <c r="V297" i="1"/>
  <c r="BW297" i="1" s="1"/>
  <c r="V179" i="1"/>
  <c r="V318" i="1"/>
  <c r="V136" i="1"/>
  <c r="V186" i="1"/>
  <c r="BW186" i="1" s="1"/>
  <c r="V38" i="1"/>
  <c r="V227" i="1"/>
  <c r="V131" i="1"/>
  <c r="BW131" i="1" s="1"/>
  <c r="V140" i="1"/>
  <c r="BW140" i="1" s="1"/>
  <c r="V322" i="1"/>
  <c r="BW322" i="1" s="1"/>
  <c r="V15" i="1"/>
  <c r="V152" i="1"/>
  <c r="V137" i="1"/>
  <c r="BW137" i="1" s="1"/>
  <c r="V280" i="1"/>
  <c r="V19" i="1"/>
  <c r="V127" i="1"/>
  <c r="BW127" i="1" s="1"/>
  <c r="V150" i="1"/>
  <c r="BJ150" i="1" s="1"/>
  <c r="BK150" i="1" s="1"/>
  <c r="V120" i="1"/>
  <c r="V213" i="1"/>
  <c r="V122" i="1"/>
  <c r="V226" i="1"/>
  <c r="V275" i="1"/>
  <c r="V159" i="1"/>
  <c r="V171" i="1"/>
  <c r="BJ171" i="1" s="1"/>
  <c r="BK171" i="1" s="1"/>
  <c r="V352" i="1"/>
  <c r="BW352" i="1" s="1"/>
  <c r="V23" i="1"/>
  <c r="V162" i="1"/>
  <c r="V211" i="1"/>
  <c r="V214" i="1"/>
  <c r="BJ214" i="1" s="1"/>
  <c r="BK214" i="1" s="1"/>
  <c r="V204" i="1"/>
  <c r="V351" i="1"/>
  <c r="V25" i="1"/>
  <c r="BJ25" i="1" s="1"/>
  <c r="BK25" i="1" s="1"/>
  <c r="V215" i="1"/>
  <c r="BJ215" i="1" s="1"/>
  <c r="BK215" i="1" s="1"/>
  <c r="V121" i="1"/>
  <c r="V191" i="1"/>
  <c r="V264" i="1"/>
  <c r="V21" i="1"/>
  <c r="BW21" i="1" s="1"/>
  <c r="V124" i="1"/>
  <c r="V335" i="1"/>
  <c r="V355" i="1"/>
  <c r="BW355" i="1" s="1"/>
  <c r="BW353" i="1"/>
  <c r="BJ353" i="1"/>
  <c r="BK353" i="1" s="1"/>
  <c r="BJ322" i="1"/>
  <c r="BK322" i="1" s="1"/>
  <c r="BV333" i="1"/>
  <c r="BW15" i="1"/>
  <c r="BJ15" i="1"/>
  <c r="BJ21" i="1"/>
  <c r="BK21" i="1" s="1"/>
  <c r="BV88" i="1"/>
  <c r="BV162" i="1"/>
  <c r="BW141" i="1"/>
  <c r="BJ141" i="1"/>
  <c r="BK141" i="1" s="1"/>
  <c r="BV244" i="1"/>
  <c r="BV311" i="1"/>
  <c r="BV60" i="1"/>
  <c r="BW124" i="1"/>
  <c r="BJ124" i="1"/>
  <c r="BK124" i="1" s="1"/>
  <c r="BV168" i="1"/>
  <c r="BV278" i="1"/>
  <c r="BJ335" i="1"/>
  <c r="BK335" i="1" s="1"/>
  <c r="BW335" i="1"/>
  <c r="BJ36" i="1"/>
  <c r="BK36" i="1" s="1"/>
  <c r="BW36" i="1"/>
  <c r="BW151" i="1"/>
  <c r="BJ151" i="1"/>
  <c r="BK151" i="1" s="1"/>
  <c r="BJ186" i="1"/>
  <c r="BK186" i="1" s="1"/>
  <c r="BV86" i="1"/>
  <c r="BV68" i="1"/>
  <c r="BJ182" i="1"/>
  <c r="BK182" i="1" s="1"/>
  <c r="BW182" i="1"/>
  <c r="BW191" i="1"/>
  <c r="BJ191" i="1"/>
  <c r="BK191" i="1" s="1"/>
  <c r="BW211" i="1"/>
  <c r="BJ211" i="1"/>
  <c r="BK211" i="1" s="1"/>
  <c r="BV261" i="1"/>
  <c r="BV27" i="1"/>
  <c r="BV73" i="1"/>
  <c r="BV70" i="1"/>
  <c r="BV93" i="1"/>
  <c r="BV131" i="1"/>
  <c r="BV276" i="1"/>
  <c r="BJ137" i="1"/>
  <c r="BK137" i="1" s="1"/>
  <c r="BV35" i="1"/>
  <c r="BW162" i="1"/>
  <c r="BJ162" i="1"/>
  <c r="BK162" i="1" s="1"/>
  <c r="BJ175" i="1"/>
  <c r="BK175" i="1" s="1"/>
  <c r="BW175" i="1"/>
  <c r="BJ179" i="1"/>
  <c r="BK179" i="1" s="1"/>
  <c r="BW179" i="1"/>
  <c r="BV176" i="1"/>
  <c r="BV267" i="1"/>
  <c r="BV313" i="1"/>
  <c r="BW318" i="1"/>
  <c r="BJ318" i="1"/>
  <c r="BK318" i="1" s="1"/>
  <c r="BV326" i="1"/>
  <c r="BV342" i="1"/>
  <c r="BV350" i="1"/>
  <c r="BV19" i="1"/>
  <c r="BW19" i="1"/>
  <c r="BJ19" i="1"/>
  <c r="BK19" i="1" s="1"/>
  <c r="BV32" i="1"/>
  <c r="BV76" i="1"/>
  <c r="BV110" i="1"/>
  <c r="BV152" i="1"/>
  <c r="BV45" i="1"/>
  <c r="BW275" i="1"/>
  <c r="BJ275" i="1"/>
  <c r="BK275" i="1" s="1"/>
  <c r="BV318" i="1"/>
  <c r="BX318" i="1" s="1"/>
  <c r="BV341" i="1"/>
  <c r="BV29" i="1"/>
  <c r="BV69" i="1"/>
  <c r="BV90" i="1"/>
  <c r="BV64" i="1"/>
  <c r="BV72" i="1"/>
  <c r="BV113" i="1"/>
  <c r="BV129" i="1"/>
  <c r="BV54" i="1"/>
  <c r="BW147" i="1"/>
  <c r="BJ147" i="1"/>
  <c r="BK147" i="1" s="1"/>
  <c r="BV136" i="1"/>
  <c r="BW125" i="1"/>
  <c r="BJ125" i="1"/>
  <c r="BK125" i="1" s="1"/>
  <c r="BW133" i="1"/>
  <c r="BJ133" i="1"/>
  <c r="BK133" i="1" s="1"/>
  <c r="BJ135" i="1"/>
  <c r="BK135" i="1" s="1"/>
  <c r="BV233" i="1"/>
  <c r="BW128" i="1"/>
  <c r="BJ128" i="1"/>
  <c r="BK128" i="1" s="1"/>
  <c r="BV169" i="1"/>
  <c r="BV177" i="1"/>
  <c r="BW199" i="1"/>
  <c r="BJ199" i="1"/>
  <c r="BK199" i="1" s="1"/>
  <c r="BW209" i="1"/>
  <c r="BJ209" i="1"/>
  <c r="BK209" i="1" s="1"/>
  <c r="BJ213" i="1"/>
  <c r="BK213" i="1" s="1"/>
  <c r="BW213" i="1"/>
  <c r="BV219" i="1"/>
  <c r="BV227" i="1"/>
  <c r="BW208" i="1"/>
  <c r="BJ208" i="1"/>
  <c r="BK208" i="1" s="1"/>
  <c r="BV234" i="1"/>
  <c r="BV235" i="1"/>
  <c r="BW264" i="1"/>
  <c r="BJ264" i="1"/>
  <c r="BK264" i="1" s="1"/>
  <c r="BV269" i="1"/>
  <c r="BV272" i="1"/>
  <c r="BV298" i="1"/>
  <c r="BV315" i="1"/>
  <c r="BV314" i="1"/>
  <c r="BV331" i="1"/>
  <c r="BV338" i="1"/>
  <c r="BV346" i="1"/>
  <c r="BV352" i="1"/>
  <c r="BV25" i="1"/>
  <c r="BV61" i="1"/>
  <c r="CB358" i="1"/>
  <c r="BV22" i="1"/>
  <c r="V40" i="1"/>
  <c r="BV75" i="1"/>
  <c r="BV92" i="1"/>
  <c r="V138" i="1"/>
  <c r="BV185" i="1"/>
  <c r="BV51" i="1"/>
  <c r="BV95" i="1"/>
  <c r="BV103" i="1"/>
  <c r="BV111" i="1"/>
  <c r="BV139" i="1"/>
  <c r="V139" i="1"/>
  <c r="V225" i="1"/>
  <c r="V126" i="1"/>
  <c r="V165" i="1"/>
  <c r="V197" i="1"/>
  <c r="BV228" i="1"/>
  <c r="BV249" i="1"/>
  <c r="BV246" i="1"/>
  <c r="BV240" i="1"/>
  <c r="BV256" i="1"/>
  <c r="BV265" i="1"/>
  <c r="BV270" i="1"/>
  <c r="BV263" i="1"/>
  <c r="V276" i="1"/>
  <c r="BV295" i="1"/>
  <c r="V299" i="1"/>
  <c r="BV308" i="1"/>
  <c r="BV325" i="1"/>
  <c r="BV20" i="1"/>
  <c r="BV37" i="1"/>
  <c r="BV67" i="1"/>
  <c r="V17" i="1"/>
  <c r="BV104" i="1"/>
  <c r="BV144" i="1"/>
  <c r="BV141" i="1"/>
  <c r="BX141" i="1" s="1"/>
  <c r="BV48" i="1"/>
  <c r="V160" i="1"/>
  <c r="V170" i="1"/>
  <c r="V174" i="1"/>
  <c r="V178" i="1"/>
  <c r="V216" i="1"/>
  <c r="BV209" i="1"/>
  <c r="V163" i="1"/>
  <c r="BV170" i="1"/>
  <c r="BV178" i="1"/>
  <c r="BV237" i="1"/>
  <c r="BV222" i="1"/>
  <c r="V196" i="1"/>
  <c r="BV231" i="1"/>
  <c r="BV266" i="1"/>
  <c r="BV287" i="1"/>
  <c r="BV285" i="1"/>
  <c r="BV317" i="1"/>
  <c r="BV302" i="1"/>
  <c r="BV339" i="1"/>
  <c r="BV351" i="1"/>
  <c r="BV85" i="1"/>
  <c r="BV34" i="1"/>
  <c r="BV79" i="1"/>
  <c r="V29" i="1"/>
  <c r="BV147" i="1"/>
  <c r="BX147" i="1" s="1"/>
  <c r="BV49" i="1"/>
  <c r="BV245" i="1"/>
  <c r="V246" i="1"/>
  <c r="V149" i="1"/>
  <c r="V161" i="1"/>
  <c r="V222" i="1"/>
  <c r="V185" i="1"/>
  <c r="V230" i="1"/>
  <c r="V210" i="1"/>
  <c r="BV254" i="1"/>
  <c r="BV284" i="1"/>
  <c r="V298" i="1"/>
  <c r="V315" i="1"/>
  <c r="BV347" i="1"/>
  <c r="BV349" i="1"/>
  <c r="BV344" i="1"/>
  <c r="BV132" i="1"/>
  <c r="BV122" i="1"/>
  <c r="BV155" i="1"/>
  <c r="BV191" i="1"/>
  <c r="BX191" i="1" s="1"/>
  <c r="BV156" i="1"/>
  <c r="BV164" i="1"/>
  <c r="BV190" i="1"/>
  <c r="BV212" i="1"/>
  <c r="BV194" i="1"/>
  <c r="BV188" i="1"/>
  <c r="BV322" i="1"/>
  <c r="BV128" i="1"/>
  <c r="BX128" i="1" s="1"/>
  <c r="BV165" i="1"/>
  <c r="BV183" i="1"/>
  <c r="BV134" i="1"/>
  <c r="BV149" i="1"/>
  <c r="BV167" i="1"/>
  <c r="BV199" i="1"/>
  <c r="BX199" i="1" s="1"/>
  <c r="BV198" i="1"/>
  <c r="BV211" i="1"/>
  <c r="BV192" i="1"/>
  <c r="BV200" i="1"/>
  <c r="BV208" i="1"/>
  <c r="BX208" i="1" s="1"/>
  <c r="BV202" i="1"/>
  <c r="BV189" i="1"/>
  <c r="BV196" i="1"/>
  <c r="BV320" i="1"/>
  <c r="BV124" i="1"/>
  <c r="BX124" i="1" s="1"/>
  <c r="BV140" i="1"/>
  <c r="BV161" i="1"/>
  <c r="BV184" i="1"/>
  <c r="BV130" i="1"/>
  <c r="BV146" i="1"/>
  <c r="BV151" i="1"/>
  <c r="BV163" i="1"/>
  <c r="BV160" i="1"/>
  <c r="BV206" i="1"/>
  <c r="BV197" i="1"/>
  <c r="BV204" i="1"/>
  <c r="BV260" i="1"/>
  <c r="BV334" i="1"/>
  <c r="BV353" i="1"/>
  <c r="BV120" i="1"/>
  <c r="BV137" i="1"/>
  <c r="BV157" i="1"/>
  <c r="BV126" i="1"/>
  <c r="BV142" i="1"/>
  <c r="BV153" i="1"/>
  <c r="BV159" i="1"/>
  <c r="BV207" i="1"/>
  <c r="BV186" i="1"/>
  <c r="BV205" i="1"/>
  <c r="BV210" i="1"/>
  <c r="BV262" i="1"/>
  <c r="BV355" i="1"/>
  <c r="BV250" i="1"/>
  <c r="BV289" i="1"/>
  <c r="BV101" i="1"/>
  <c r="BW152" i="1"/>
  <c r="BJ152" i="1"/>
  <c r="BK152" i="1" s="1"/>
  <c r="BW189" i="1"/>
  <c r="BJ189" i="1"/>
  <c r="BK189" i="1" s="1"/>
  <c r="BV96" i="1"/>
  <c r="BV44" i="1"/>
  <c r="BW171" i="1"/>
  <c r="BV203" i="1"/>
  <c r="BV81" i="1"/>
  <c r="BV78" i="1"/>
  <c r="BV18" i="1"/>
  <c r="BJ38" i="1"/>
  <c r="BK38" i="1" s="1"/>
  <c r="BW38" i="1"/>
  <c r="CA358" i="1"/>
  <c r="CD15" i="1"/>
  <c r="BW25" i="1"/>
  <c r="BV150" i="1"/>
  <c r="BV145" i="1"/>
  <c r="BV58" i="1"/>
  <c r="BV271" i="1"/>
  <c r="BW123" i="1"/>
  <c r="BJ123" i="1"/>
  <c r="BK123" i="1" s="1"/>
  <c r="BV187" i="1"/>
  <c r="BW120" i="1"/>
  <c r="BJ120" i="1"/>
  <c r="BK120" i="1" s="1"/>
  <c r="BW167" i="1"/>
  <c r="BJ167" i="1"/>
  <c r="BK167" i="1" s="1"/>
  <c r="BV171" i="1"/>
  <c r="BV179" i="1"/>
  <c r="BX179" i="1" s="1"/>
  <c r="BW207" i="1"/>
  <c r="BJ207" i="1"/>
  <c r="BK207" i="1" s="1"/>
  <c r="BV221" i="1"/>
  <c r="BV241" i="1"/>
  <c r="BV257" i="1"/>
  <c r="BW200" i="1"/>
  <c r="BJ200" i="1"/>
  <c r="BK200" i="1" s="1"/>
  <c r="BV243" i="1"/>
  <c r="BV281" i="1"/>
  <c r="BV275" i="1"/>
  <c r="BX275" i="1" s="1"/>
  <c r="BV283" i="1"/>
  <c r="BV309" i="1"/>
  <c r="BV323" i="1"/>
  <c r="BV316" i="1"/>
  <c r="BV324" i="1"/>
  <c r="BV321" i="1"/>
  <c r="BV336" i="1"/>
  <c r="BJ43" i="1"/>
  <c r="BK43" i="1" s="1"/>
  <c r="BW43" i="1"/>
  <c r="BV74" i="1"/>
  <c r="V346" i="1"/>
  <c r="V331" i="1"/>
  <c r="V316" i="1"/>
  <c r="V320" i="1"/>
  <c r="V295" i="1"/>
  <c r="V294" i="1"/>
  <c r="V286" i="1"/>
  <c r="V285" i="1"/>
  <c r="V284" i="1"/>
  <c r="V283" i="1"/>
  <c r="V282" i="1"/>
  <c r="V273" i="1"/>
  <c r="V272" i="1"/>
  <c r="V271" i="1"/>
  <c r="V270" i="1"/>
  <c r="V261" i="1"/>
  <c r="V262" i="1"/>
  <c r="V258" i="1"/>
  <c r="V184" i="1"/>
  <c r="V117" i="1"/>
  <c r="V116" i="1"/>
  <c r="V115" i="1"/>
  <c r="V114" i="1"/>
  <c r="V111" i="1"/>
  <c r="V109" i="1"/>
  <c r="V107" i="1"/>
  <c r="V105" i="1"/>
  <c r="V103" i="1"/>
  <c r="V101" i="1"/>
  <c r="V99" i="1"/>
  <c r="V97" i="1"/>
  <c r="V95" i="1"/>
  <c r="V93" i="1"/>
  <c r="P9" i="1"/>
  <c r="P8" i="1" s="1"/>
  <c r="V8" i="1" s="1"/>
  <c r="V28" i="1"/>
  <c r="V24" i="1"/>
  <c r="V20" i="1"/>
  <c r="V16" i="1"/>
  <c r="V64" i="1"/>
  <c r="V72" i="1"/>
  <c r="V26" i="1"/>
  <c r="V44" i="1"/>
  <c r="V60" i="1"/>
  <c r="V74" i="1"/>
  <c r="V61" i="1"/>
  <c r="V94" i="1"/>
  <c r="V102" i="1"/>
  <c r="V110" i="1"/>
  <c r="V235" i="1"/>
  <c r="V251" i="1"/>
  <c r="V236" i="1"/>
  <c r="V244" i="1"/>
  <c r="V233" i="1"/>
  <c r="V237" i="1"/>
  <c r="V241" i="1"/>
  <c r="V245" i="1"/>
  <c r="V249" i="1"/>
  <c r="V253" i="1"/>
  <c r="V263" i="1"/>
  <c r="V265" i="1"/>
  <c r="V267" i="1"/>
  <c r="V269" i="1"/>
  <c r="V288" i="1"/>
  <c r="V292" i="1"/>
  <c r="V300" i="1"/>
  <c r="V304" i="1"/>
  <c r="V312" i="1"/>
  <c r="V317" i="1"/>
  <c r="V301" i="1"/>
  <c r="V309" i="1"/>
  <c r="V302" i="1"/>
  <c r="V306" i="1"/>
  <c r="V327" i="1"/>
  <c r="V332" i="1"/>
  <c r="V333" i="1"/>
  <c r="V349" i="1"/>
  <c r="V31" i="1"/>
  <c r="V33" i="1"/>
  <c r="V35" i="1"/>
  <c r="V37" i="1"/>
  <c r="V39" i="1"/>
  <c r="V76" i="1"/>
  <c r="V47" i="1"/>
  <c r="V51" i="1"/>
  <c r="V55" i="1"/>
  <c r="V59" i="1"/>
  <c r="V62" i="1"/>
  <c r="V70" i="1"/>
  <c r="V75" i="1"/>
  <c r="V30" i="1"/>
  <c r="V48" i="1"/>
  <c r="V78" i="1"/>
  <c r="V80" i="1"/>
  <c r="V82" i="1"/>
  <c r="V84" i="1"/>
  <c r="V86" i="1"/>
  <c r="V88" i="1"/>
  <c r="V90" i="1"/>
  <c r="V92" i="1"/>
  <c r="V100" i="1"/>
  <c r="V108" i="1"/>
  <c r="V231" i="1"/>
  <c r="V247" i="1"/>
  <c r="V248" i="1"/>
  <c r="V259" i="1"/>
  <c r="V287" i="1"/>
  <c r="V291" i="1"/>
  <c r="V305" i="1"/>
  <c r="V296" i="1"/>
  <c r="V303" i="1"/>
  <c r="V311" i="1"/>
  <c r="V334" i="1"/>
  <c r="V340" i="1"/>
  <c r="V46" i="1"/>
  <c r="V50" i="1"/>
  <c r="V54" i="1"/>
  <c r="V58" i="1"/>
  <c r="V68" i="1"/>
  <c r="V18" i="1"/>
  <c r="V32" i="1"/>
  <c r="V52" i="1"/>
  <c r="V65" i="1"/>
  <c r="V67" i="1"/>
  <c r="V69" i="1"/>
  <c r="V71" i="1"/>
  <c r="V73" i="1"/>
  <c r="V112" i="1"/>
  <c r="V98" i="1"/>
  <c r="V106" i="1"/>
  <c r="V113" i="1"/>
  <c r="V119" i="1"/>
  <c r="V243" i="1"/>
  <c r="V232" i="1"/>
  <c r="V240" i="1"/>
  <c r="V252" i="1"/>
  <c r="V229" i="1"/>
  <c r="V266" i="1"/>
  <c r="V268" i="1"/>
  <c r="V290" i="1"/>
  <c r="V308" i="1"/>
  <c r="V324" i="1"/>
  <c r="V336" i="1"/>
  <c r="V337" i="1"/>
  <c r="V341" i="1"/>
  <c r="V338" i="1"/>
  <c r="V348" i="1"/>
  <c r="V66" i="1"/>
  <c r="V22" i="1"/>
  <c r="V56" i="1"/>
  <c r="V45" i="1"/>
  <c r="V49" i="1"/>
  <c r="V53" i="1"/>
  <c r="V57" i="1"/>
  <c r="V63" i="1"/>
  <c r="V118" i="1"/>
  <c r="V77" i="1"/>
  <c r="V79" i="1"/>
  <c r="V81" i="1"/>
  <c r="V83" i="1"/>
  <c r="V85" i="1"/>
  <c r="V87" i="1"/>
  <c r="V89" i="1"/>
  <c r="V91" i="1"/>
  <c r="V96" i="1"/>
  <c r="V104" i="1"/>
  <c r="V239" i="1"/>
  <c r="V255" i="1"/>
  <c r="V256" i="1"/>
  <c r="V257" i="1"/>
  <c r="V289" i="1"/>
  <c r="V293" i="1"/>
  <c r="V313" i="1"/>
  <c r="V325" i="1"/>
  <c r="V310" i="1"/>
  <c r="V307" i="1"/>
  <c r="V329" i="1"/>
  <c r="V339" i="1"/>
  <c r="V342" i="1"/>
  <c r="V344" i="1"/>
  <c r="V345" i="1"/>
  <c r="V343" i="1"/>
  <c r="BV38" i="1"/>
  <c r="BX38" i="1" s="1"/>
  <c r="BV80" i="1"/>
  <c r="BV98" i="1"/>
  <c r="BV143" i="1"/>
  <c r="BV193" i="1"/>
  <c r="BV55" i="1"/>
  <c r="BV97" i="1"/>
  <c r="BV105" i="1"/>
  <c r="BV195" i="1"/>
  <c r="V221" i="1"/>
  <c r="V254" i="1"/>
  <c r="V157" i="1"/>
  <c r="V205" i="1"/>
  <c r="V238" i="1"/>
  <c r="V206" i="1"/>
  <c r="BV230" i="1"/>
  <c r="BV247" i="1"/>
  <c r="BV236" i="1"/>
  <c r="BV252" i="1"/>
  <c r="BV273" i="1"/>
  <c r="BV259" i="1"/>
  <c r="BV292" i="1"/>
  <c r="BV296" i="1"/>
  <c r="V281" i="1"/>
  <c r="BV301" i="1"/>
  <c r="BV332" i="1"/>
  <c r="BV329" i="1"/>
  <c r="BV340" i="1"/>
  <c r="BV21" i="1"/>
  <c r="BV31" i="1"/>
  <c r="BV39" i="1"/>
  <c r="BV71" i="1"/>
  <c r="V34" i="1"/>
  <c r="V42" i="1"/>
  <c r="BV66" i="1"/>
  <c r="BV115" i="1"/>
  <c r="BV119" i="1"/>
  <c r="BV52" i="1"/>
  <c r="BV253" i="1"/>
  <c r="V144" i="1"/>
  <c r="V158" i="1"/>
  <c r="V166" i="1"/>
  <c r="V169" i="1"/>
  <c r="V173" i="1"/>
  <c r="V177" i="1"/>
  <c r="V181" i="1"/>
  <c r="V155" i="1"/>
  <c r="BV172" i="1"/>
  <c r="BV180" i="1"/>
  <c r="V187" i="1"/>
  <c r="BV216" i="1"/>
  <c r="BV224" i="1"/>
  <c r="V188" i="1"/>
  <c r="BV214" i="1"/>
  <c r="V260" i="1"/>
  <c r="BV242" i="1"/>
  <c r="BV239" i="1"/>
  <c r="BV294" i="1"/>
  <c r="BV319" i="1"/>
  <c r="BV310" i="1"/>
  <c r="BV307" i="1"/>
  <c r="V323" i="1"/>
  <c r="V350" i="1"/>
  <c r="V356" i="1"/>
  <c r="V357" i="1"/>
  <c r="BV63" i="1"/>
  <c r="BV89" i="1"/>
  <c r="BV83" i="1"/>
  <c r="BV94" i="1"/>
  <c r="BV158" i="1"/>
  <c r="BV53" i="1"/>
  <c r="BV116" i="1"/>
  <c r="BV127" i="1"/>
  <c r="V234" i="1"/>
  <c r="V148" i="1"/>
  <c r="V146" i="1"/>
  <c r="V218" i="1"/>
  <c r="V193" i="1"/>
  <c r="V202" i="1"/>
  <c r="BV238" i="1"/>
  <c r="BV255" i="1"/>
  <c r="BV264" i="1"/>
  <c r="BX264" i="1" s="1"/>
  <c r="BV297" i="1"/>
  <c r="V278" i="1"/>
  <c r="BV306" i="1"/>
  <c r="BV312" i="1"/>
  <c r="BV343" i="1"/>
  <c r="BV354" i="1"/>
  <c r="V354" i="1"/>
  <c r="BV65" i="1"/>
  <c r="BV108" i="1"/>
  <c r="BV121" i="1"/>
  <c r="BV50" i="1"/>
  <c r="BV175" i="1"/>
  <c r="BX175" i="1" s="1"/>
  <c r="BV217" i="1"/>
  <c r="BV225" i="1"/>
  <c r="BV213" i="1"/>
  <c r="BV337" i="1"/>
  <c r="BV24" i="1"/>
  <c r="BW23" i="1"/>
  <c r="BJ23" i="1"/>
  <c r="BK23" i="1" s="1"/>
  <c r="BV47" i="1"/>
  <c r="BV109" i="1"/>
  <c r="BW134" i="1"/>
  <c r="BJ134" i="1"/>
  <c r="BK134" i="1" s="1"/>
  <c r="BW190" i="1"/>
  <c r="BJ190" i="1"/>
  <c r="BK190" i="1" s="1"/>
  <c r="BV274" i="1"/>
  <c r="BW280" i="1"/>
  <c r="BJ280" i="1"/>
  <c r="BK280" i="1" s="1"/>
  <c r="BV43" i="1"/>
  <c r="BX43" i="1" s="1"/>
  <c r="BV133" i="1"/>
  <c r="BX133" i="1" s="1"/>
  <c r="BW154" i="1"/>
  <c r="BJ154" i="1"/>
  <c r="BK154" i="1" s="1"/>
  <c r="BW203" i="1"/>
  <c r="BV220" i="1"/>
  <c r="BW204" i="1"/>
  <c r="BJ204" i="1"/>
  <c r="BK204" i="1" s="1"/>
  <c r="BV291" i="1"/>
  <c r="BJ347" i="1"/>
  <c r="BK347" i="1" s="1"/>
  <c r="BV91" i="1"/>
  <c r="BV279" i="1"/>
  <c r="BW136" i="1"/>
  <c r="BJ136" i="1"/>
  <c r="BK136" i="1" s="1"/>
  <c r="BW122" i="1"/>
  <c r="BJ122" i="1"/>
  <c r="BK122" i="1" s="1"/>
  <c r="BJ226" i="1"/>
  <c r="BK226" i="1" s="1"/>
  <c r="BW226" i="1"/>
  <c r="BV286" i="1"/>
  <c r="BV303" i="1"/>
  <c r="BW351" i="1"/>
  <c r="BJ351" i="1"/>
  <c r="BK351" i="1" s="1"/>
  <c r="BJ355" i="1"/>
  <c r="BK355" i="1" s="1"/>
  <c r="BV15" i="1"/>
  <c r="BV28" i="1"/>
  <c r="BV82" i="1"/>
  <c r="BV36" i="1"/>
  <c r="BX36" i="1" s="1"/>
  <c r="BV100" i="1"/>
  <c r="BV112" i="1"/>
  <c r="BV46" i="1"/>
  <c r="BV114" i="1"/>
  <c r="BJ227" i="1"/>
  <c r="BK227" i="1" s="1"/>
  <c r="BW227" i="1"/>
  <c r="BW121" i="1"/>
  <c r="BJ121" i="1"/>
  <c r="BK121" i="1" s="1"/>
  <c r="BW145" i="1"/>
  <c r="BJ145" i="1"/>
  <c r="BK145" i="1" s="1"/>
  <c r="BW159" i="1"/>
  <c r="BJ159" i="1"/>
  <c r="BK159" i="1" s="1"/>
  <c r="BV173" i="1"/>
  <c r="BV181" i="1"/>
  <c r="BV215" i="1"/>
  <c r="BV223" i="1"/>
  <c r="BW250" i="1"/>
  <c r="BJ250" i="1"/>
  <c r="BK250" i="1" s="1"/>
  <c r="V192" i="1"/>
  <c r="BV280" i="1"/>
  <c r="BV293" i="1"/>
  <c r="BV300" i="1"/>
  <c r="V326" i="1"/>
  <c r="BB358" i="1"/>
  <c r="BC248" i="1" s="1"/>
  <c r="BD248" i="1" s="1"/>
  <c r="V41" i="1"/>
  <c r="AX358" i="1"/>
  <c r="AY15" i="1"/>
  <c r="AY358" i="1" s="1"/>
  <c r="BV84" i="1"/>
  <c r="BV106" i="1"/>
  <c r="BV148" i="1"/>
  <c r="BV154" i="1"/>
  <c r="BV201" i="1"/>
  <c r="BV59" i="1"/>
  <c r="BV99" i="1"/>
  <c r="BV107" i="1"/>
  <c r="V143" i="1"/>
  <c r="BV123" i="1"/>
  <c r="V183" i="1"/>
  <c r="BV268" i="1"/>
  <c r="V217" i="1"/>
  <c r="V198" i="1"/>
  <c r="V228" i="1"/>
  <c r="BV232" i="1"/>
  <c r="BV248" i="1"/>
  <c r="BV258" i="1"/>
  <c r="BV288" i="1"/>
  <c r="BV282" i="1"/>
  <c r="V277" i="1"/>
  <c r="V314" i="1"/>
  <c r="BV327" i="1"/>
  <c r="V328" i="1"/>
  <c r="BV23" i="1"/>
  <c r="BX23" i="1" s="1"/>
  <c r="BV33" i="1"/>
  <c r="BV41" i="1"/>
  <c r="BV26" i="1"/>
  <c r="BV40" i="1"/>
  <c r="BV62" i="1"/>
  <c r="BV125" i="1"/>
  <c r="BV56" i="1"/>
  <c r="BV118" i="1"/>
  <c r="V156" i="1"/>
  <c r="V164" i="1"/>
  <c r="V168" i="1"/>
  <c r="V172" i="1"/>
  <c r="V176" i="1"/>
  <c r="V180" i="1"/>
  <c r="V224" i="1"/>
  <c r="V132" i="1"/>
  <c r="BV174" i="1"/>
  <c r="BV182" i="1"/>
  <c r="BX182" i="1" s="1"/>
  <c r="V195" i="1"/>
  <c r="BV218" i="1"/>
  <c r="BV226" i="1"/>
  <c r="V212" i="1"/>
  <c r="BV251" i="1"/>
  <c r="BV305" i="1"/>
  <c r="BV328" i="1"/>
  <c r="BV299" i="1"/>
  <c r="V319" i="1"/>
  <c r="V321" i="1"/>
  <c r="BV330" i="1"/>
  <c r="V330" i="1"/>
  <c r="BV345" i="1"/>
  <c r="BV356" i="1"/>
  <c r="BV17" i="1"/>
  <c r="BV16" i="1"/>
  <c r="BV77" i="1"/>
  <c r="V27" i="1"/>
  <c r="BV30" i="1"/>
  <c r="BV42" i="1"/>
  <c r="BV87" i="1"/>
  <c r="BV102" i="1"/>
  <c r="BV117" i="1"/>
  <c r="BV166" i="1"/>
  <c r="BV57" i="1"/>
  <c r="BV135" i="1"/>
  <c r="BV138" i="1"/>
  <c r="V130" i="1"/>
  <c r="V142" i="1"/>
  <c r="V153" i="1"/>
  <c r="V201" i="1"/>
  <c r="V242" i="1"/>
  <c r="V194" i="1"/>
  <c r="BV229" i="1"/>
  <c r="BV277" i="1"/>
  <c r="BV290" i="1"/>
  <c r="V274" i="1"/>
  <c r="V279" i="1"/>
  <c r="BV304" i="1"/>
  <c r="BV335" i="1"/>
  <c r="BX335" i="1" s="1"/>
  <c r="BV348" i="1"/>
  <c r="BX135" i="1" l="1"/>
  <c r="BX123" i="1"/>
  <c r="BJ223" i="1"/>
  <c r="BK223" i="1" s="1"/>
  <c r="BX171" i="1"/>
  <c r="BW150" i="1"/>
  <c r="BX150" i="1" s="1"/>
  <c r="BX21" i="1"/>
  <c r="BX125" i="1"/>
  <c r="BX213" i="1"/>
  <c r="BX297" i="1"/>
  <c r="BW215" i="1"/>
  <c r="BX215" i="1" s="1"/>
  <c r="BJ352" i="1"/>
  <c r="BK352" i="1" s="1"/>
  <c r="BX140" i="1"/>
  <c r="BX209" i="1"/>
  <c r="BW219" i="1"/>
  <c r="BX219" i="1" s="1"/>
  <c r="BX137" i="1"/>
  <c r="BX211" i="1"/>
  <c r="BW220" i="1"/>
  <c r="BX220" i="1" s="1"/>
  <c r="BJ297" i="1"/>
  <c r="BK297" i="1" s="1"/>
  <c r="BX186" i="1"/>
  <c r="BX322" i="1"/>
  <c r="BX127" i="1"/>
  <c r="BX223" i="1"/>
  <c r="BJ129" i="1"/>
  <c r="BK129" i="1" s="1"/>
  <c r="BJ131" i="1"/>
  <c r="BK131" i="1" s="1"/>
  <c r="BX207" i="1"/>
  <c r="BX353" i="1"/>
  <c r="BX151" i="1"/>
  <c r="BW214" i="1"/>
  <c r="BX214" i="1" s="1"/>
  <c r="BJ127" i="1"/>
  <c r="BK127" i="1" s="1"/>
  <c r="BJ140" i="1"/>
  <c r="BK140" i="1" s="1"/>
  <c r="BX189" i="1"/>
  <c r="BW194" i="1"/>
  <c r="BJ194" i="1"/>
  <c r="BK194" i="1" s="1"/>
  <c r="BW319" i="1"/>
  <c r="BJ319" i="1"/>
  <c r="BK319" i="1" s="1"/>
  <c r="BX226" i="1"/>
  <c r="BJ176" i="1"/>
  <c r="BK176" i="1" s="1"/>
  <c r="BW176" i="1"/>
  <c r="BW156" i="1"/>
  <c r="BJ156" i="1"/>
  <c r="BK156" i="1" s="1"/>
  <c r="BW314" i="1"/>
  <c r="BJ314" i="1"/>
  <c r="BK314" i="1" s="1"/>
  <c r="BC256" i="1"/>
  <c r="BD256" i="1" s="1"/>
  <c r="BW198" i="1"/>
  <c r="BX198" i="1" s="1"/>
  <c r="BJ198" i="1"/>
  <c r="BK198" i="1" s="1"/>
  <c r="BX154" i="1"/>
  <c r="BC61" i="1"/>
  <c r="BD61" i="1" s="1"/>
  <c r="BX280" i="1"/>
  <c r="BX121" i="1"/>
  <c r="BW193" i="1"/>
  <c r="BJ193" i="1"/>
  <c r="BK193" i="1" s="1"/>
  <c r="BW234" i="1"/>
  <c r="BX234" i="1" s="1"/>
  <c r="BJ234" i="1"/>
  <c r="BK234" i="1" s="1"/>
  <c r="BW356" i="1"/>
  <c r="BJ356" i="1"/>
  <c r="BK356" i="1" s="1"/>
  <c r="BJ173" i="1"/>
  <c r="BK173" i="1" s="1"/>
  <c r="BW173" i="1"/>
  <c r="BW166" i="1"/>
  <c r="BJ166" i="1"/>
  <c r="BK166" i="1" s="1"/>
  <c r="BW144" i="1"/>
  <c r="BX144" i="1" s="1"/>
  <c r="BJ144" i="1"/>
  <c r="BK144" i="1" s="1"/>
  <c r="BJ42" i="1"/>
  <c r="BK42" i="1" s="1"/>
  <c r="BW42" i="1"/>
  <c r="BW238" i="1"/>
  <c r="BJ238" i="1"/>
  <c r="BK238" i="1" s="1"/>
  <c r="BW344" i="1"/>
  <c r="BJ344" i="1"/>
  <c r="BK344" i="1" s="1"/>
  <c r="BJ307" i="1"/>
  <c r="BK307" i="1" s="1"/>
  <c r="BW307" i="1"/>
  <c r="BW293" i="1"/>
  <c r="BJ293" i="1"/>
  <c r="BK293" i="1" s="1"/>
  <c r="BW255" i="1"/>
  <c r="BX255" i="1" s="1"/>
  <c r="BJ255" i="1"/>
  <c r="BK255" i="1" s="1"/>
  <c r="BW91" i="1"/>
  <c r="BJ91" i="1"/>
  <c r="BK91" i="1" s="1"/>
  <c r="BW83" i="1"/>
  <c r="BX83" i="1" s="1"/>
  <c r="BJ83" i="1"/>
  <c r="BK83" i="1" s="1"/>
  <c r="BW118" i="1"/>
  <c r="BJ118" i="1"/>
  <c r="BK118" i="1" s="1"/>
  <c r="BJ49" i="1"/>
  <c r="BK49" i="1" s="1"/>
  <c r="BW49" i="1"/>
  <c r="BW66" i="1"/>
  <c r="BJ66" i="1"/>
  <c r="BK66" i="1" s="1"/>
  <c r="BJ337" i="1"/>
  <c r="BK337" i="1" s="1"/>
  <c r="BW337" i="1"/>
  <c r="BW290" i="1"/>
  <c r="BJ290" i="1"/>
  <c r="BK290" i="1" s="1"/>
  <c r="BW252" i="1"/>
  <c r="BJ252" i="1"/>
  <c r="BK252" i="1" s="1"/>
  <c r="BW119" i="1"/>
  <c r="BJ119" i="1"/>
  <c r="BK119" i="1" s="1"/>
  <c r="BW112" i="1"/>
  <c r="BX112" i="1" s="1"/>
  <c r="BJ112" i="1"/>
  <c r="BK112" i="1" s="1"/>
  <c r="BW67" i="1"/>
  <c r="BJ67" i="1"/>
  <c r="BK67" i="1" s="1"/>
  <c r="BJ18" i="1"/>
  <c r="BK18" i="1" s="1"/>
  <c r="BW18" i="1"/>
  <c r="BJ50" i="1"/>
  <c r="BK50" i="1" s="1"/>
  <c r="BW50" i="1"/>
  <c r="BJ311" i="1"/>
  <c r="BK311" i="1" s="1"/>
  <c r="BW311" i="1"/>
  <c r="BW291" i="1"/>
  <c r="BJ291" i="1"/>
  <c r="BK291" i="1" s="1"/>
  <c r="BW247" i="1"/>
  <c r="BJ247" i="1"/>
  <c r="BK247" i="1" s="1"/>
  <c r="BW92" i="1"/>
  <c r="BJ92" i="1"/>
  <c r="BK92" i="1" s="1"/>
  <c r="BW84" i="1"/>
  <c r="BX84" i="1" s="1"/>
  <c r="BJ84" i="1"/>
  <c r="BK84" i="1" s="1"/>
  <c r="BJ48" i="1"/>
  <c r="BK48" i="1" s="1"/>
  <c r="BW48" i="1"/>
  <c r="BW62" i="1"/>
  <c r="BX62" i="1" s="1"/>
  <c r="BJ62" i="1"/>
  <c r="BK62" i="1" s="1"/>
  <c r="BJ47" i="1"/>
  <c r="BK47" i="1" s="1"/>
  <c r="BW47" i="1"/>
  <c r="BX47" i="1" s="1"/>
  <c r="BJ35" i="1"/>
  <c r="BK35" i="1" s="1"/>
  <c r="BW35" i="1"/>
  <c r="BJ333" i="1"/>
  <c r="BK333" i="1" s="1"/>
  <c r="BW333" i="1"/>
  <c r="BJ302" i="1"/>
  <c r="BK302" i="1" s="1"/>
  <c r="BW302" i="1"/>
  <c r="BJ312" i="1"/>
  <c r="BK312" i="1" s="1"/>
  <c r="BW312" i="1"/>
  <c r="BX312" i="1" s="1"/>
  <c r="BW288" i="1"/>
  <c r="BJ288" i="1"/>
  <c r="BK288" i="1" s="1"/>
  <c r="BW263" i="1"/>
  <c r="BJ263" i="1"/>
  <c r="BK263" i="1" s="1"/>
  <c r="BW241" i="1"/>
  <c r="BX241" i="1" s="1"/>
  <c r="BJ241" i="1"/>
  <c r="BK241" i="1" s="1"/>
  <c r="BW236" i="1"/>
  <c r="BJ236" i="1"/>
  <c r="BK236" i="1" s="1"/>
  <c r="BW102" i="1"/>
  <c r="BX102" i="1" s="1"/>
  <c r="BJ102" i="1"/>
  <c r="BK102" i="1" s="1"/>
  <c r="BJ60" i="1"/>
  <c r="BK60" i="1" s="1"/>
  <c r="BW60" i="1"/>
  <c r="BW64" i="1"/>
  <c r="BX64" i="1" s="1"/>
  <c r="BJ64" i="1"/>
  <c r="BK64" i="1" s="1"/>
  <c r="BW28" i="1"/>
  <c r="BJ28" i="1"/>
  <c r="BK28" i="1" s="1"/>
  <c r="BW97" i="1"/>
  <c r="BX97" i="1" s="1"/>
  <c r="BJ97" i="1"/>
  <c r="BK97" i="1" s="1"/>
  <c r="BW105" i="1"/>
  <c r="BJ105" i="1"/>
  <c r="BK105" i="1" s="1"/>
  <c r="BW114" i="1"/>
  <c r="BX114" i="1" s="1"/>
  <c r="BJ114" i="1"/>
  <c r="BK114" i="1" s="1"/>
  <c r="BW184" i="1"/>
  <c r="BJ184" i="1"/>
  <c r="BK184" i="1" s="1"/>
  <c r="BW270" i="1"/>
  <c r="BX270" i="1" s="1"/>
  <c r="BJ270" i="1"/>
  <c r="BK270" i="1" s="1"/>
  <c r="BW282" i="1"/>
  <c r="BX282" i="1" s="1"/>
  <c r="BJ282" i="1"/>
  <c r="BK282" i="1" s="1"/>
  <c r="BW286" i="1"/>
  <c r="BJ286" i="1"/>
  <c r="BK286" i="1" s="1"/>
  <c r="BW316" i="1"/>
  <c r="BJ316" i="1"/>
  <c r="BK316" i="1" s="1"/>
  <c r="BX145" i="1"/>
  <c r="CD358" i="1"/>
  <c r="CE15" i="1"/>
  <c r="BX347" i="1"/>
  <c r="BJ222" i="1"/>
  <c r="BK222" i="1" s="1"/>
  <c r="BW222" i="1"/>
  <c r="BW163" i="1"/>
  <c r="BX163" i="1" s="1"/>
  <c r="BJ163" i="1"/>
  <c r="BK163" i="1" s="1"/>
  <c r="BJ174" i="1"/>
  <c r="BK174" i="1" s="1"/>
  <c r="BW174" i="1"/>
  <c r="BW160" i="1"/>
  <c r="BX160" i="1" s="1"/>
  <c r="BJ160" i="1"/>
  <c r="BK160" i="1" s="1"/>
  <c r="BX67" i="1"/>
  <c r="BC259" i="1"/>
  <c r="BD259" i="1" s="1"/>
  <c r="BC232" i="1"/>
  <c r="BD232" i="1" s="1"/>
  <c r="BW126" i="1"/>
  <c r="BX126" i="1" s="1"/>
  <c r="BJ126" i="1"/>
  <c r="BK126" i="1" s="1"/>
  <c r="BX35" i="1"/>
  <c r="BC252" i="1"/>
  <c r="BD252" i="1" s="1"/>
  <c r="BX333" i="1"/>
  <c r="BW242" i="1"/>
  <c r="BJ242" i="1"/>
  <c r="BK242" i="1" s="1"/>
  <c r="BX166" i="1"/>
  <c r="BX42" i="1"/>
  <c r="BW27" i="1"/>
  <c r="BJ27" i="1"/>
  <c r="BK27" i="1" s="1"/>
  <c r="BX356" i="1"/>
  <c r="BW330" i="1"/>
  <c r="BJ330" i="1"/>
  <c r="BK330" i="1" s="1"/>
  <c r="BW212" i="1"/>
  <c r="BX212" i="1" s="1"/>
  <c r="BJ212" i="1"/>
  <c r="BK212" i="1" s="1"/>
  <c r="BW132" i="1"/>
  <c r="BJ132" i="1"/>
  <c r="BK132" i="1" s="1"/>
  <c r="BJ180" i="1"/>
  <c r="BK180" i="1" s="1"/>
  <c r="BW180" i="1"/>
  <c r="BW164" i="1"/>
  <c r="BJ164" i="1"/>
  <c r="BK164" i="1" s="1"/>
  <c r="BX118" i="1"/>
  <c r="BX288" i="1"/>
  <c r="BW228" i="1"/>
  <c r="BX228" i="1" s="1"/>
  <c r="BJ228" i="1"/>
  <c r="BK228" i="1" s="1"/>
  <c r="BJ217" i="1"/>
  <c r="BK217" i="1" s="1"/>
  <c r="BW217" i="1"/>
  <c r="BW183" i="1"/>
  <c r="BJ183" i="1"/>
  <c r="BK183" i="1" s="1"/>
  <c r="BJ41" i="1"/>
  <c r="BK41" i="1" s="1"/>
  <c r="BW41" i="1"/>
  <c r="BX41" i="1" s="1"/>
  <c r="BX173" i="1"/>
  <c r="BW202" i="1"/>
  <c r="BX202" i="1" s="1"/>
  <c r="BJ202" i="1"/>
  <c r="BK202" i="1" s="1"/>
  <c r="BJ218" i="1"/>
  <c r="BK218" i="1" s="1"/>
  <c r="BW218" i="1"/>
  <c r="BX218" i="1" s="1"/>
  <c r="BX307" i="1"/>
  <c r="BJ177" i="1"/>
  <c r="BK177" i="1" s="1"/>
  <c r="BW177" i="1"/>
  <c r="BJ34" i="1"/>
  <c r="BK34" i="1" s="1"/>
  <c r="BW34" i="1"/>
  <c r="BC244" i="1"/>
  <c r="BD244" i="1" s="1"/>
  <c r="BW205" i="1"/>
  <c r="BX205" i="1" s="1"/>
  <c r="BJ205" i="1"/>
  <c r="BK205" i="1" s="1"/>
  <c r="BW254" i="1"/>
  <c r="BX254" i="1" s="1"/>
  <c r="BJ254" i="1"/>
  <c r="BK254" i="1" s="1"/>
  <c r="BX193" i="1"/>
  <c r="BW342" i="1"/>
  <c r="BJ342" i="1"/>
  <c r="BK342" i="1" s="1"/>
  <c r="BJ310" i="1"/>
  <c r="BK310" i="1" s="1"/>
  <c r="BW310" i="1"/>
  <c r="BW289" i="1"/>
  <c r="BJ289" i="1"/>
  <c r="BK289" i="1" s="1"/>
  <c r="BW239" i="1"/>
  <c r="BX239" i="1" s="1"/>
  <c r="BJ239" i="1"/>
  <c r="BK239" i="1" s="1"/>
  <c r="BW89" i="1"/>
  <c r="BX89" i="1" s="1"/>
  <c r="BJ89" i="1"/>
  <c r="BK89" i="1" s="1"/>
  <c r="BW81" i="1"/>
  <c r="BX81" i="1" s="1"/>
  <c r="BJ81" i="1"/>
  <c r="BK81" i="1" s="1"/>
  <c r="BW63" i="1"/>
  <c r="BJ63" i="1"/>
  <c r="BK63" i="1" s="1"/>
  <c r="BJ45" i="1"/>
  <c r="BK45" i="1" s="1"/>
  <c r="BW45" i="1"/>
  <c r="BJ348" i="1"/>
  <c r="BK348" i="1" s="1"/>
  <c r="BW348" i="1"/>
  <c r="BJ336" i="1"/>
  <c r="BK336" i="1" s="1"/>
  <c r="BW336" i="1"/>
  <c r="BX336" i="1" s="1"/>
  <c r="BW268" i="1"/>
  <c r="BX268" i="1" s="1"/>
  <c r="BJ268" i="1"/>
  <c r="BK268" i="1" s="1"/>
  <c r="BW240" i="1"/>
  <c r="BX240" i="1" s="1"/>
  <c r="BJ240" i="1"/>
  <c r="BK240" i="1" s="1"/>
  <c r="BW113" i="1"/>
  <c r="BJ113" i="1"/>
  <c r="BK113" i="1" s="1"/>
  <c r="BW73" i="1"/>
  <c r="BX73" i="1" s="1"/>
  <c r="BJ73" i="1"/>
  <c r="BK73" i="1" s="1"/>
  <c r="BW65" i="1"/>
  <c r="BJ65" i="1"/>
  <c r="BK65" i="1" s="1"/>
  <c r="BW68" i="1"/>
  <c r="BX68" i="1" s="1"/>
  <c r="BJ68" i="1"/>
  <c r="BK68" i="1" s="1"/>
  <c r="BJ46" i="1"/>
  <c r="BK46" i="1" s="1"/>
  <c r="BW46" i="1"/>
  <c r="BX46" i="1" s="1"/>
  <c r="BJ303" i="1"/>
  <c r="BK303" i="1" s="1"/>
  <c r="BW303" i="1"/>
  <c r="BX303" i="1" s="1"/>
  <c r="BW287" i="1"/>
  <c r="BJ287" i="1"/>
  <c r="BK287" i="1" s="1"/>
  <c r="BW231" i="1"/>
  <c r="BX231" i="1" s="1"/>
  <c r="BJ231" i="1"/>
  <c r="BK231" i="1" s="1"/>
  <c r="BW90" i="1"/>
  <c r="BJ90" i="1"/>
  <c r="BK90" i="1" s="1"/>
  <c r="BW82" i="1"/>
  <c r="BX82" i="1" s="1"/>
  <c r="BJ82" i="1"/>
  <c r="BK82" i="1" s="1"/>
  <c r="BJ30" i="1"/>
  <c r="BK30" i="1" s="1"/>
  <c r="BW30" i="1"/>
  <c r="BX30" i="1" s="1"/>
  <c r="BJ59" i="1"/>
  <c r="BK59" i="1" s="1"/>
  <c r="BW59" i="1"/>
  <c r="BX59" i="1" s="1"/>
  <c r="BW76" i="1"/>
  <c r="BJ76" i="1"/>
  <c r="BK76" i="1" s="1"/>
  <c r="BJ33" i="1"/>
  <c r="BK33" i="1" s="1"/>
  <c r="BW33" i="1"/>
  <c r="BX33" i="1" s="1"/>
  <c r="BW332" i="1"/>
  <c r="BX332" i="1" s="1"/>
  <c r="BJ332" i="1"/>
  <c r="BK332" i="1" s="1"/>
  <c r="BJ309" i="1"/>
  <c r="BK309" i="1" s="1"/>
  <c r="BW309" i="1"/>
  <c r="BX309" i="1" s="1"/>
  <c r="BJ304" i="1"/>
  <c r="BK304" i="1" s="1"/>
  <c r="BW304" i="1"/>
  <c r="BX304" i="1" s="1"/>
  <c r="BW269" i="1"/>
  <c r="BJ269" i="1"/>
  <c r="BK269" i="1" s="1"/>
  <c r="BW253" i="1"/>
  <c r="BX253" i="1" s="1"/>
  <c r="BJ253" i="1"/>
  <c r="BK253" i="1" s="1"/>
  <c r="BW237" i="1"/>
  <c r="BX237" i="1" s="1"/>
  <c r="BJ237" i="1"/>
  <c r="BK237" i="1" s="1"/>
  <c r="BW251" i="1"/>
  <c r="BX251" i="1" s="1"/>
  <c r="BJ251" i="1"/>
  <c r="BK251" i="1" s="1"/>
  <c r="BW94" i="1"/>
  <c r="BX94" i="1" s="1"/>
  <c r="BJ94" i="1"/>
  <c r="BK94" i="1" s="1"/>
  <c r="BJ44" i="1"/>
  <c r="BK44" i="1" s="1"/>
  <c r="BW44" i="1"/>
  <c r="BX44" i="1" s="1"/>
  <c r="BW16" i="1"/>
  <c r="BX16" i="1" s="1"/>
  <c r="BJ16" i="1"/>
  <c r="BK16" i="1" s="1"/>
  <c r="BW99" i="1"/>
  <c r="BX99" i="1" s="1"/>
  <c r="BJ99" i="1"/>
  <c r="BK99" i="1" s="1"/>
  <c r="BW107" i="1"/>
  <c r="BX107" i="1" s="1"/>
  <c r="BJ107" i="1"/>
  <c r="BK107" i="1" s="1"/>
  <c r="BW115" i="1"/>
  <c r="BX115" i="1" s="1"/>
  <c r="BJ115" i="1"/>
  <c r="BK115" i="1" s="1"/>
  <c r="BW258" i="1"/>
  <c r="BX258" i="1" s="1"/>
  <c r="BJ258" i="1"/>
  <c r="BK258" i="1" s="1"/>
  <c r="BW271" i="1"/>
  <c r="BJ271" i="1"/>
  <c r="BK271" i="1" s="1"/>
  <c r="BW283" i="1"/>
  <c r="BJ283" i="1"/>
  <c r="BK283" i="1" s="1"/>
  <c r="BW294" i="1"/>
  <c r="BX294" i="1" s="1"/>
  <c r="BJ294" i="1"/>
  <c r="BK294" i="1" s="1"/>
  <c r="BW331" i="1"/>
  <c r="BX331" i="1" s="1"/>
  <c r="BJ331" i="1"/>
  <c r="BK331" i="1" s="1"/>
  <c r="BX203" i="1"/>
  <c r="BC263" i="1"/>
  <c r="BD263" i="1" s="1"/>
  <c r="BX289" i="1"/>
  <c r="BX355" i="1"/>
  <c r="BX120" i="1"/>
  <c r="BX204" i="1"/>
  <c r="BX184" i="1"/>
  <c r="BX134" i="1"/>
  <c r="BX190" i="1"/>
  <c r="BW315" i="1"/>
  <c r="BJ315" i="1"/>
  <c r="BK315" i="1" s="1"/>
  <c r="BW161" i="1"/>
  <c r="BJ161" i="1"/>
  <c r="BK161" i="1" s="1"/>
  <c r="BX49" i="1"/>
  <c r="BX34" i="1"/>
  <c r="BX351" i="1"/>
  <c r="BW196" i="1"/>
  <c r="BX196" i="1" s="1"/>
  <c r="BJ196" i="1"/>
  <c r="BK196" i="1" s="1"/>
  <c r="BJ178" i="1"/>
  <c r="BK178" i="1" s="1"/>
  <c r="BW178" i="1"/>
  <c r="BX48" i="1"/>
  <c r="BW17" i="1"/>
  <c r="BX17" i="1" s="1"/>
  <c r="BJ17" i="1"/>
  <c r="BK17" i="1" s="1"/>
  <c r="BJ299" i="1"/>
  <c r="BK299" i="1" s="1"/>
  <c r="BW299" i="1"/>
  <c r="BX299" i="1" s="1"/>
  <c r="BW276" i="1"/>
  <c r="BX276" i="1" s="1"/>
  <c r="BJ276" i="1"/>
  <c r="BK276" i="1" s="1"/>
  <c r="BW165" i="1"/>
  <c r="BJ165" i="1"/>
  <c r="BK165" i="1" s="1"/>
  <c r="BJ225" i="1"/>
  <c r="BK225" i="1" s="1"/>
  <c r="BW225" i="1"/>
  <c r="BX225" i="1" s="1"/>
  <c r="BW138" i="1"/>
  <c r="BX138" i="1" s="1"/>
  <c r="BJ138" i="1"/>
  <c r="BK138" i="1" s="1"/>
  <c r="BX352" i="1"/>
  <c r="BX314" i="1"/>
  <c r="BX136" i="1"/>
  <c r="BX129" i="1"/>
  <c r="BX76" i="1"/>
  <c r="BX19" i="1"/>
  <c r="BX162" i="1"/>
  <c r="BK15" i="1"/>
  <c r="BW274" i="1"/>
  <c r="BX274" i="1" s="1"/>
  <c r="BJ274" i="1"/>
  <c r="BK274" i="1" s="1"/>
  <c r="BW201" i="1"/>
  <c r="BJ201" i="1"/>
  <c r="BK201" i="1" s="1"/>
  <c r="BW142" i="1"/>
  <c r="BX142" i="1" s="1"/>
  <c r="BJ142" i="1"/>
  <c r="BK142" i="1" s="1"/>
  <c r="BX330" i="1"/>
  <c r="BW195" i="1"/>
  <c r="BJ195" i="1"/>
  <c r="BK195" i="1" s="1"/>
  <c r="BX174" i="1"/>
  <c r="BJ224" i="1"/>
  <c r="BK224" i="1" s="1"/>
  <c r="BW224" i="1"/>
  <c r="BX224" i="1" s="1"/>
  <c r="BJ168" i="1"/>
  <c r="BK168" i="1" s="1"/>
  <c r="BW168" i="1"/>
  <c r="BW328" i="1"/>
  <c r="BX328" i="1" s="1"/>
  <c r="BJ328" i="1"/>
  <c r="BK328" i="1" s="1"/>
  <c r="BC302" i="1"/>
  <c r="BD302" i="1" s="1"/>
  <c r="BC301" i="1"/>
  <c r="BD301" i="1" s="1"/>
  <c r="BC58" i="1"/>
  <c r="BD58" i="1" s="1"/>
  <c r="BC54" i="1"/>
  <c r="BD54" i="1" s="1"/>
  <c r="BC50" i="1"/>
  <c r="BD50" i="1" s="1"/>
  <c r="BC46" i="1"/>
  <c r="BD46" i="1" s="1"/>
  <c r="BC60" i="1"/>
  <c r="BD60" i="1" s="1"/>
  <c r="BC56" i="1"/>
  <c r="BD56" i="1" s="1"/>
  <c r="BC52" i="1"/>
  <c r="BD52" i="1" s="1"/>
  <c r="BC48" i="1"/>
  <c r="BD48" i="1" s="1"/>
  <c r="BC44" i="1"/>
  <c r="BD44" i="1" s="1"/>
  <c r="BC47" i="1"/>
  <c r="BD47" i="1" s="1"/>
  <c r="BC32" i="1"/>
  <c r="BD32" i="1" s="1"/>
  <c r="BC70" i="1"/>
  <c r="BD70" i="1" s="1"/>
  <c r="BC43" i="1"/>
  <c r="BD43" i="1" s="1"/>
  <c r="BC40" i="1"/>
  <c r="BD40" i="1" s="1"/>
  <c r="BC96" i="1"/>
  <c r="BD96" i="1" s="1"/>
  <c r="BC104" i="1"/>
  <c r="BD104" i="1" s="1"/>
  <c r="BC118" i="1"/>
  <c r="BD118" i="1" s="1"/>
  <c r="BC146" i="1"/>
  <c r="BD146" i="1" s="1"/>
  <c r="BC155" i="1"/>
  <c r="BD155" i="1" s="1"/>
  <c r="BC157" i="1"/>
  <c r="BD157" i="1" s="1"/>
  <c r="BC159" i="1"/>
  <c r="BD159" i="1" s="1"/>
  <c r="BC161" i="1"/>
  <c r="BD161" i="1" s="1"/>
  <c r="BC163" i="1"/>
  <c r="BD163" i="1" s="1"/>
  <c r="BC165" i="1"/>
  <c r="BD165" i="1" s="1"/>
  <c r="BC167" i="1"/>
  <c r="BD167" i="1" s="1"/>
  <c r="BC168" i="1"/>
  <c r="BD168" i="1" s="1"/>
  <c r="BC169" i="1"/>
  <c r="BD169" i="1" s="1"/>
  <c r="BC170" i="1"/>
  <c r="BD170" i="1" s="1"/>
  <c r="BC171" i="1"/>
  <c r="BD171" i="1" s="1"/>
  <c r="BC172" i="1"/>
  <c r="BD172" i="1" s="1"/>
  <c r="BC173" i="1"/>
  <c r="BD173" i="1" s="1"/>
  <c r="BC174" i="1"/>
  <c r="BD174" i="1" s="1"/>
  <c r="BC175" i="1"/>
  <c r="BD175" i="1" s="1"/>
  <c r="BC176" i="1"/>
  <c r="BD176" i="1" s="1"/>
  <c r="BC177" i="1"/>
  <c r="BD177" i="1" s="1"/>
  <c r="BC178" i="1"/>
  <c r="BD178" i="1" s="1"/>
  <c r="BC179" i="1"/>
  <c r="BD179" i="1" s="1"/>
  <c r="BC180" i="1"/>
  <c r="BD180" i="1" s="1"/>
  <c r="BC216" i="1"/>
  <c r="BD216" i="1" s="1"/>
  <c r="BC220" i="1"/>
  <c r="BD220" i="1" s="1"/>
  <c r="BC224" i="1"/>
  <c r="BD224" i="1" s="1"/>
  <c r="BC229" i="1"/>
  <c r="BD229" i="1" s="1"/>
  <c r="BC239" i="1"/>
  <c r="BD239" i="1" s="1"/>
  <c r="BC255" i="1"/>
  <c r="BD255" i="1" s="1"/>
  <c r="BC264" i="1"/>
  <c r="BD264" i="1" s="1"/>
  <c r="BC299" i="1"/>
  <c r="BD299" i="1" s="1"/>
  <c r="BC341" i="1"/>
  <c r="BD341" i="1" s="1"/>
  <c r="BC357" i="1"/>
  <c r="BD357" i="1" s="1"/>
  <c r="BC55" i="1"/>
  <c r="BD55" i="1" s="1"/>
  <c r="BC41" i="1"/>
  <c r="BD41" i="1" s="1"/>
  <c r="BC18" i="1"/>
  <c r="BD18" i="1" s="1"/>
  <c r="BC26" i="1"/>
  <c r="BD26" i="1" s="1"/>
  <c r="BC49" i="1"/>
  <c r="BD49" i="1" s="1"/>
  <c r="BC75" i="1"/>
  <c r="BD75" i="1" s="1"/>
  <c r="BC34" i="1"/>
  <c r="BD34" i="1" s="1"/>
  <c r="BC42" i="1"/>
  <c r="BD42" i="1" s="1"/>
  <c r="BC94" i="1"/>
  <c r="BD94" i="1" s="1"/>
  <c r="BC102" i="1"/>
  <c r="BD102" i="1" s="1"/>
  <c r="BC110" i="1"/>
  <c r="BD110" i="1" s="1"/>
  <c r="BC136" i="1"/>
  <c r="BD136" i="1" s="1"/>
  <c r="BC238" i="1"/>
  <c r="BD238" i="1" s="1"/>
  <c r="BC149" i="1"/>
  <c r="BD149" i="1" s="1"/>
  <c r="BC184" i="1"/>
  <c r="BD184" i="1" s="1"/>
  <c r="BC218" i="1"/>
  <c r="BD218" i="1" s="1"/>
  <c r="BC222" i="1"/>
  <c r="BD222" i="1" s="1"/>
  <c r="BC226" i="1"/>
  <c r="BD226" i="1" s="1"/>
  <c r="BC250" i="1"/>
  <c r="BD250" i="1" s="1"/>
  <c r="BC246" i="1"/>
  <c r="BD246" i="1" s="1"/>
  <c r="BC235" i="1"/>
  <c r="BD235" i="1" s="1"/>
  <c r="BC251" i="1"/>
  <c r="BD251" i="1" s="1"/>
  <c r="BC329" i="1"/>
  <c r="BD329" i="1" s="1"/>
  <c r="BC320" i="1"/>
  <c r="BD320" i="1" s="1"/>
  <c r="BC45" i="1"/>
  <c r="BD45" i="1" s="1"/>
  <c r="BC51" i="1"/>
  <c r="BD51" i="1" s="1"/>
  <c r="BC57" i="1"/>
  <c r="BD57" i="1" s="1"/>
  <c r="BC36" i="1"/>
  <c r="BD36" i="1" s="1"/>
  <c r="BC100" i="1"/>
  <c r="BD100" i="1" s="1"/>
  <c r="BC108" i="1"/>
  <c r="BD108" i="1" s="1"/>
  <c r="BC215" i="1"/>
  <c r="BD215" i="1" s="1"/>
  <c r="BC219" i="1"/>
  <c r="BD219" i="1" s="1"/>
  <c r="BC223" i="1"/>
  <c r="BD223" i="1" s="1"/>
  <c r="BC227" i="1"/>
  <c r="BD227" i="1" s="1"/>
  <c r="BC120" i="1"/>
  <c r="BD120" i="1" s="1"/>
  <c r="BC122" i="1"/>
  <c r="BD122" i="1" s="1"/>
  <c r="BC124" i="1"/>
  <c r="BD124" i="1" s="1"/>
  <c r="BC126" i="1"/>
  <c r="BD126" i="1" s="1"/>
  <c r="BC128" i="1"/>
  <c r="BD128" i="1" s="1"/>
  <c r="BC130" i="1"/>
  <c r="BD130" i="1" s="1"/>
  <c r="BC132" i="1"/>
  <c r="BD132" i="1" s="1"/>
  <c r="BC134" i="1"/>
  <c r="BD134" i="1" s="1"/>
  <c r="BC137" i="1"/>
  <c r="BD137" i="1" s="1"/>
  <c r="BC151" i="1"/>
  <c r="BD151" i="1" s="1"/>
  <c r="BC208" i="1"/>
  <c r="BD208" i="1" s="1"/>
  <c r="BC210" i="1"/>
  <c r="BD210" i="1" s="1"/>
  <c r="BC212" i="1"/>
  <c r="BD212" i="1" s="1"/>
  <c r="BC213" i="1"/>
  <c r="BD213" i="1" s="1"/>
  <c r="BC214" i="1"/>
  <c r="BD214" i="1" s="1"/>
  <c r="BC230" i="1"/>
  <c r="BD230" i="1" s="1"/>
  <c r="BC231" i="1"/>
  <c r="BD231" i="1" s="1"/>
  <c r="BC247" i="1"/>
  <c r="BD247" i="1" s="1"/>
  <c r="BC262" i="1"/>
  <c r="BD262" i="1" s="1"/>
  <c r="BC316" i="1"/>
  <c r="BD316" i="1" s="1"/>
  <c r="BC325" i="1"/>
  <c r="BD325" i="1" s="1"/>
  <c r="BC318" i="1"/>
  <c r="BD318" i="1" s="1"/>
  <c r="BC300" i="1"/>
  <c r="BD300" i="1" s="1"/>
  <c r="BC314" i="1"/>
  <c r="BD314" i="1" s="1"/>
  <c r="BC348" i="1"/>
  <c r="BD348" i="1" s="1"/>
  <c r="BC353" i="1"/>
  <c r="BD353" i="1" s="1"/>
  <c r="BC53" i="1"/>
  <c r="BD53" i="1" s="1"/>
  <c r="BC59" i="1"/>
  <c r="BD59" i="1" s="1"/>
  <c r="BC22" i="1"/>
  <c r="BD22" i="1" s="1"/>
  <c r="BC30" i="1"/>
  <c r="BD30" i="1" s="1"/>
  <c r="BC72" i="1"/>
  <c r="BD72" i="1" s="1"/>
  <c r="BC38" i="1"/>
  <c r="BD38" i="1" s="1"/>
  <c r="BC98" i="1"/>
  <c r="BD98" i="1" s="1"/>
  <c r="BC106" i="1"/>
  <c r="BD106" i="1" s="1"/>
  <c r="BC93" i="1"/>
  <c r="BD93" i="1" s="1"/>
  <c r="BC95" i="1"/>
  <c r="BD95" i="1" s="1"/>
  <c r="BC97" i="1"/>
  <c r="BD97" i="1" s="1"/>
  <c r="BC99" i="1"/>
  <c r="BD99" i="1" s="1"/>
  <c r="BC101" i="1"/>
  <c r="BD101" i="1" s="1"/>
  <c r="BC103" i="1"/>
  <c r="BD103" i="1" s="1"/>
  <c r="BC105" i="1"/>
  <c r="BD105" i="1" s="1"/>
  <c r="BC107" i="1"/>
  <c r="BD107" i="1" s="1"/>
  <c r="BC109" i="1"/>
  <c r="BD109" i="1" s="1"/>
  <c r="BC111" i="1"/>
  <c r="BD111" i="1" s="1"/>
  <c r="BC182" i="1"/>
  <c r="BD182" i="1" s="1"/>
  <c r="BC181" i="1"/>
  <c r="BD181" i="1" s="1"/>
  <c r="BC140" i="1"/>
  <c r="BD140" i="1" s="1"/>
  <c r="BC142" i="1"/>
  <c r="BD142" i="1" s="1"/>
  <c r="BC153" i="1"/>
  <c r="BD153" i="1" s="1"/>
  <c r="BC183" i="1"/>
  <c r="BD183" i="1" s="1"/>
  <c r="BC217" i="1"/>
  <c r="BD217" i="1" s="1"/>
  <c r="BC221" i="1"/>
  <c r="BD221" i="1" s="1"/>
  <c r="BC225" i="1"/>
  <c r="BD225" i="1" s="1"/>
  <c r="BC242" i="1"/>
  <c r="BD242" i="1" s="1"/>
  <c r="BC234" i="1"/>
  <c r="BD234" i="1" s="1"/>
  <c r="BC254" i="1"/>
  <c r="BD254" i="1" s="1"/>
  <c r="BC243" i="1"/>
  <c r="BD243" i="1" s="1"/>
  <c r="BC321" i="1"/>
  <c r="BD321" i="1" s="1"/>
  <c r="BC335" i="1"/>
  <c r="BD335" i="1" s="1"/>
  <c r="BC351" i="1"/>
  <c r="BD351" i="1" s="1"/>
  <c r="BC355" i="1"/>
  <c r="BD355" i="1" s="1"/>
  <c r="BC356" i="1"/>
  <c r="BD356" i="1" s="1"/>
  <c r="BC337" i="1"/>
  <c r="BD337" i="1" s="1"/>
  <c r="BC326" i="1"/>
  <c r="BD326" i="1" s="1"/>
  <c r="BC315" i="1"/>
  <c r="BD315" i="1" s="1"/>
  <c r="BC249" i="1"/>
  <c r="BD249" i="1" s="1"/>
  <c r="BC189" i="1"/>
  <c r="BD189" i="1" s="1"/>
  <c r="BC268" i="1"/>
  <c r="BD268" i="1" s="1"/>
  <c r="BC88" i="1"/>
  <c r="BD88" i="1" s="1"/>
  <c r="BC80" i="1"/>
  <c r="BD80" i="1" s="1"/>
  <c r="BC71" i="1"/>
  <c r="BD71" i="1" s="1"/>
  <c r="BC67" i="1"/>
  <c r="BD67" i="1" s="1"/>
  <c r="BC24" i="1"/>
  <c r="BD24" i="1" s="1"/>
  <c r="BC304" i="1"/>
  <c r="BD304" i="1" s="1"/>
  <c r="BC296" i="1"/>
  <c r="BD296" i="1" s="1"/>
  <c r="BC290" i="1"/>
  <c r="BD290" i="1" s="1"/>
  <c r="BC272" i="1"/>
  <c r="BD272" i="1" s="1"/>
  <c r="BC269" i="1"/>
  <c r="BD269" i="1" s="1"/>
  <c r="BC228" i="1"/>
  <c r="BD228" i="1" s="1"/>
  <c r="BC206" i="1"/>
  <c r="BD206" i="1" s="1"/>
  <c r="BC233" i="1"/>
  <c r="BD233" i="1" s="1"/>
  <c r="BC133" i="1"/>
  <c r="BD133" i="1" s="1"/>
  <c r="BC25" i="1"/>
  <c r="BD25" i="1" s="1"/>
  <c r="BC339" i="1"/>
  <c r="BD339" i="1" s="1"/>
  <c r="BC333" i="1"/>
  <c r="BD333" i="1" s="1"/>
  <c r="BC310" i="1"/>
  <c r="BD310" i="1" s="1"/>
  <c r="BC275" i="1"/>
  <c r="BD275" i="1" s="1"/>
  <c r="BC257" i="1"/>
  <c r="BD257" i="1" s="1"/>
  <c r="BC192" i="1"/>
  <c r="BD192" i="1" s="1"/>
  <c r="BC205" i="1"/>
  <c r="BD205" i="1" s="1"/>
  <c r="BC117" i="1"/>
  <c r="BD117" i="1" s="1"/>
  <c r="BC35" i="1"/>
  <c r="BD35" i="1" s="1"/>
  <c r="BC350" i="1"/>
  <c r="BD350" i="1" s="1"/>
  <c r="BC349" i="1"/>
  <c r="BD349" i="1" s="1"/>
  <c r="BC340" i="1"/>
  <c r="BD340" i="1" s="1"/>
  <c r="BC327" i="1"/>
  <c r="BD327" i="1" s="1"/>
  <c r="BC288" i="1"/>
  <c r="BD288" i="1" s="1"/>
  <c r="BC283" i="1"/>
  <c r="BD283" i="1" s="1"/>
  <c r="BC274" i="1"/>
  <c r="BD274" i="1" s="1"/>
  <c r="BC194" i="1"/>
  <c r="BD194" i="1" s="1"/>
  <c r="BC197" i="1"/>
  <c r="BD197" i="1" s="1"/>
  <c r="BC195" i="1"/>
  <c r="BD195" i="1" s="1"/>
  <c r="BC164" i="1"/>
  <c r="BD164" i="1" s="1"/>
  <c r="BC193" i="1"/>
  <c r="BD193" i="1" s="1"/>
  <c r="BC147" i="1"/>
  <c r="BD147" i="1" s="1"/>
  <c r="BC152" i="1"/>
  <c r="BD152" i="1" s="1"/>
  <c r="BC33" i="1"/>
  <c r="BD33" i="1" s="1"/>
  <c r="BC17" i="1"/>
  <c r="BD17" i="1" s="1"/>
  <c r="BC336" i="1"/>
  <c r="BD336" i="1" s="1"/>
  <c r="BC317" i="1"/>
  <c r="BD317" i="1" s="1"/>
  <c r="BC260" i="1"/>
  <c r="BD260" i="1" s="1"/>
  <c r="BC265" i="1"/>
  <c r="BD265" i="1" s="1"/>
  <c r="BC188" i="1"/>
  <c r="BD188" i="1" s="1"/>
  <c r="BC145" i="1"/>
  <c r="BD145" i="1" s="1"/>
  <c r="BC112" i="1"/>
  <c r="BD112" i="1" s="1"/>
  <c r="BC129" i="1"/>
  <c r="BD129" i="1" s="1"/>
  <c r="BC39" i="1"/>
  <c r="BD39" i="1" s="1"/>
  <c r="BC306" i="1"/>
  <c r="BD306" i="1" s="1"/>
  <c r="BC282" i="1"/>
  <c r="BD282" i="1" s="1"/>
  <c r="BC123" i="1"/>
  <c r="BD123" i="1" s="1"/>
  <c r="BC37" i="1"/>
  <c r="BD37" i="1" s="1"/>
  <c r="BC86" i="1"/>
  <c r="BD86" i="1" s="1"/>
  <c r="BC313" i="1"/>
  <c r="BD313" i="1" s="1"/>
  <c r="BC199" i="1"/>
  <c r="BD199" i="1" s="1"/>
  <c r="BC76" i="1"/>
  <c r="BD76" i="1" s="1"/>
  <c r="BC77" i="1"/>
  <c r="BD77" i="1" s="1"/>
  <c r="BC276" i="1"/>
  <c r="BD276" i="1" s="1"/>
  <c r="BC20" i="1"/>
  <c r="BD20" i="1" s="1"/>
  <c r="BC352" i="1"/>
  <c r="BD352" i="1" s="1"/>
  <c r="BC331" i="1"/>
  <c r="BD331" i="1" s="1"/>
  <c r="BC319" i="1"/>
  <c r="BD319" i="1" s="1"/>
  <c r="BC309" i="1"/>
  <c r="BD309" i="1" s="1"/>
  <c r="BC289" i="1"/>
  <c r="BD289" i="1" s="1"/>
  <c r="BC270" i="1"/>
  <c r="BD270" i="1" s="1"/>
  <c r="BC273" i="1"/>
  <c r="BD273" i="1" s="1"/>
  <c r="BC204" i="1"/>
  <c r="BD204" i="1" s="1"/>
  <c r="BC144" i="1"/>
  <c r="BD144" i="1" s="1"/>
  <c r="BC113" i="1"/>
  <c r="BD113" i="1" s="1"/>
  <c r="BC343" i="1"/>
  <c r="BD343" i="1" s="1"/>
  <c r="BC284" i="1"/>
  <c r="BD284" i="1" s="1"/>
  <c r="BC198" i="1"/>
  <c r="BD198" i="1" s="1"/>
  <c r="BC139" i="1"/>
  <c r="BD139" i="1" s="1"/>
  <c r="BC116" i="1"/>
  <c r="BD116" i="1" s="1"/>
  <c r="BC143" i="1"/>
  <c r="BD143" i="1" s="1"/>
  <c r="BC148" i="1"/>
  <c r="BD148" i="1" s="1"/>
  <c r="BC28" i="1"/>
  <c r="BD28" i="1" s="1"/>
  <c r="BC90" i="1"/>
  <c r="BD90" i="1" s="1"/>
  <c r="BC82" i="1"/>
  <c r="BD82" i="1" s="1"/>
  <c r="BC342" i="1"/>
  <c r="BD342" i="1" s="1"/>
  <c r="BC307" i="1"/>
  <c r="BD307" i="1" s="1"/>
  <c r="BC305" i="1"/>
  <c r="BD305" i="1" s="1"/>
  <c r="BC287" i="1"/>
  <c r="BD287" i="1" s="1"/>
  <c r="BC281" i="1"/>
  <c r="BD281" i="1" s="1"/>
  <c r="BC211" i="1"/>
  <c r="BD211" i="1" s="1"/>
  <c r="BC245" i="1"/>
  <c r="BD245" i="1" s="1"/>
  <c r="BC158" i="1"/>
  <c r="BD158" i="1" s="1"/>
  <c r="BC121" i="1"/>
  <c r="BD121" i="1" s="1"/>
  <c r="BC87" i="1"/>
  <c r="BD87" i="1" s="1"/>
  <c r="BC79" i="1"/>
  <c r="BD79" i="1" s="1"/>
  <c r="BC74" i="1"/>
  <c r="BD74" i="1" s="1"/>
  <c r="BC89" i="1"/>
  <c r="BD89" i="1" s="1"/>
  <c r="BC81" i="1"/>
  <c r="BD81" i="1" s="1"/>
  <c r="BC29" i="1"/>
  <c r="BD29" i="1" s="1"/>
  <c r="BC354" i="1"/>
  <c r="BD354" i="1" s="1"/>
  <c r="BC344" i="1"/>
  <c r="BD344" i="1" s="1"/>
  <c r="BC347" i="1"/>
  <c r="BD347" i="1" s="1"/>
  <c r="BC324" i="1"/>
  <c r="BD324" i="1" s="1"/>
  <c r="BC292" i="1"/>
  <c r="BD292" i="1" s="1"/>
  <c r="BC237" i="1"/>
  <c r="BD237" i="1" s="1"/>
  <c r="BC186" i="1"/>
  <c r="BD186" i="1" s="1"/>
  <c r="BC279" i="1"/>
  <c r="BD279" i="1" s="1"/>
  <c r="BC138" i="1"/>
  <c r="BD138" i="1" s="1"/>
  <c r="BC135" i="1"/>
  <c r="BD135" i="1" s="1"/>
  <c r="BC125" i="1"/>
  <c r="BD125" i="1" s="1"/>
  <c r="BC156" i="1"/>
  <c r="BD156" i="1" s="1"/>
  <c r="BC27" i="1"/>
  <c r="BD27" i="1" s="1"/>
  <c r="BC83" i="1"/>
  <c r="BD83" i="1" s="1"/>
  <c r="BC266" i="1"/>
  <c r="BD266" i="1" s="1"/>
  <c r="BC131" i="1"/>
  <c r="BD131" i="1" s="1"/>
  <c r="BC338" i="1"/>
  <c r="BD338" i="1" s="1"/>
  <c r="BC330" i="1"/>
  <c r="BD330" i="1" s="1"/>
  <c r="BC293" i="1"/>
  <c r="BD293" i="1" s="1"/>
  <c r="BC261" i="1"/>
  <c r="BD261" i="1" s="1"/>
  <c r="BC196" i="1"/>
  <c r="BD196" i="1" s="1"/>
  <c r="BC119" i="1"/>
  <c r="BD119" i="1" s="1"/>
  <c r="BC114" i="1"/>
  <c r="BD114" i="1" s="1"/>
  <c r="BC166" i="1"/>
  <c r="BD166" i="1" s="1"/>
  <c r="BC92" i="1"/>
  <c r="BD92" i="1" s="1"/>
  <c r="BC84" i="1"/>
  <c r="BD84" i="1" s="1"/>
  <c r="BC73" i="1"/>
  <c r="BD73" i="1" s="1"/>
  <c r="BC69" i="1"/>
  <c r="BD69" i="1" s="1"/>
  <c r="BC65" i="1"/>
  <c r="BD65" i="1" s="1"/>
  <c r="BC23" i="1"/>
  <c r="BD23" i="1" s="1"/>
  <c r="BC334" i="1"/>
  <c r="BD334" i="1" s="1"/>
  <c r="BC322" i="1"/>
  <c r="BD322" i="1" s="1"/>
  <c r="BC312" i="1"/>
  <c r="BD312" i="1" s="1"/>
  <c r="BC295" i="1"/>
  <c r="BD295" i="1" s="1"/>
  <c r="BC241" i="1"/>
  <c r="BD241" i="1" s="1"/>
  <c r="BC190" i="1"/>
  <c r="BD190" i="1" s="1"/>
  <c r="BC298" i="1"/>
  <c r="BD298" i="1" s="1"/>
  <c r="BC323" i="1"/>
  <c r="BD323" i="1" s="1"/>
  <c r="BC294" i="1"/>
  <c r="BD294" i="1" s="1"/>
  <c r="BC291" i="1"/>
  <c r="BD291" i="1" s="1"/>
  <c r="BC160" i="1"/>
  <c r="BD160" i="1" s="1"/>
  <c r="BC115" i="1"/>
  <c r="BD115" i="1" s="1"/>
  <c r="BC31" i="1"/>
  <c r="BD31" i="1" s="1"/>
  <c r="BC16" i="1"/>
  <c r="BD16" i="1" s="1"/>
  <c r="BC15" i="1"/>
  <c r="BC311" i="1"/>
  <c r="BD311" i="1" s="1"/>
  <c r="BC285" i="1"/>
  <c r="BD285" i="1" s="1"/>
  <c r="BC277" i="1"/>
  <c r="BD277" i="1" s="1"/>
  <c r="BC267" i="1"/>
  <c r="BD267" i="1" s="1"/>
  <c r="BC203" i="1"/>
  <c r="BD203" i="1" s="1"/>
  <c r="BC187" i="1"/>
  <c r="BD187" i="1" s="1"/>
  <c r="BC253" i="1"/>
  <c r="BD253" i="1" s="1"/>
  <c r="BC201" i="1"/>
  <c r="BD201" i="1" s="1"/>
  <c r="BC185" i="1"/>
  <c r="BD185" i="1" s="1"/>
  <c r="BC162" i="1"/>
  <c r="BD162" i="1" s="1"/>
  <c r="BC19" i="1"/>
  <c r="BD19" i="1" s="1"/>
  <c r="BC346" i="1"/>
  <c r="BD346" i="1" s="1"/>
  <c r="BC328" i="1"/>
  <c r="BD328" i="1" s="1"/>
  <c r="BC209" i="1"/>
  <c r="BD209" i="1" s="1"/>
  <c r="BC21" i="1"/>
  <c r="BD21" i="1" s="1"/>
  <c r="BC332" i="1"/>
  <c r="BD332" i="1" s="1"/>
  <c r="BC286" i="1"/>
  <c r="BD286" i="1" s="1"/>
  <c r="BC154" i="1"/>
  <c r="BD154" i="1" s="1"/>
  <c r="BC78" i="1"/>
  <c r="BD78" i="1" s="1"/>
  <c r="BC345" i="1"/>
  <c r="BD345" i="1" s="1"/>
  <c r="BC127" i="1"/>
  <c r="BD127" i="1" s="1"/>
  <c r="BC150" i="1"/>
  <c r="BD150" i="1" s="1"/>
  <c r="BC91" i="1"/>
  <c r="BD91" i="1" s="1"/>
  <c r="BC85" i="1"/>
  <c r="BD85" i="1" s="1"/>
  <c r="BC308" i="1"/>
  <c r="BD308" i="1" s="1"/>
  <c r="BC297" i="1"/>
  <c r="BD297" i="1" s="1"/>
  <c r="BC202" i="1"/>
  <c r="BD202" i="1" s="1"/>
  <c r="BC280" i="1"/>
  <c r="BD280" i="1" s="1"/>
  <c r="BC303" i="1"/>
  <c r="BD303" i="1" s="1"/>
  <c r="BC207" i="1"/>
  <c r="BD207" i="1" s="1"/>
  <c r="BC271" i="1"/>
  <c r="BD271" i="1" s="1"/>
  <c r="BC278" i="1"/>
  <c r="BD278" i="1" s="1"/>
  <c r="BC200" i="1"/>
  <c r="BD200" i="1" s="1"/>
  <c r="BC191" i="1"/>
  <c r="BD191" i="1" s="1"/>
  <c r="BC141" i="1"/>
  <c r="BD141" i="1" s="1"/>
  <c r="BX28" i="1"/>
  <c r="BX291" i="1"/>
  <c r="BC66" i="1"/>
  <c r="BD66" i="1" s="1"/>
  <c r="BX337" i="1"/>
  <c r="BX65" i="1"/>
  <c r="BW278" i="1"/>
  <c r="BX278" i="1" s="1"/>
  <c r="BJ278" i="1"/>
  <c r="BK278" i="1" s="1"/>
  <c r="BX238" i="1"/>
  <c r="BW146" i="1"/>
  <c r="BX146" i="1" s="1"/>
  <c r="BJ146" i="1"/>
  <c r="BK146" i="1" s="1"/>
  <c r="BX63" i="1"/>
  <c r="BW323" i="1"/>
  <c r="BX323" i="1" s="1"/>
  <c r="BJ323" i="1"/>
  <c r="BK323" i="1" s="1"/>
  <c r="BX310" i="1"/>
  <c r="BX242" i="1"/>
  <c r="BW187" i="1"/>
  <c r="BJ187" i="1"/>
  <c r="BK187" i="1" s="1"/>
  <c r="BJ181" i="1"/>
  <c r="BK181" i="1" s="1"/>
  <c r="BW181" i="1"/>
  <c r="BX181" i="1" s="1"/>
  <c r="BW281" i="1"/>
  <c r="BX281" i="1" s="1"/>
  <c r="BJ281" i="1"/>
  <c r="BK281" i="1" s="1"/>
  <c r="BC258" i="1"/>
  <c r="BD258" i="1" s="1"/>
  <c r="BX236" i="1"/>
  <c r="BW157" i="1"/>
  <c r="BX157" i="1" s="1"/>
  <c r="BJ157" i="1"/>
  <c r="BK157" i="1" s="1"/>
  <c r="BJ221" i="1"/>
  <c r="BK221" i="1" s="1"/>
  <c r="BW221" i="1"/>
  <c r="BX221" i="1" s="1"/>
  <c r="BX105" i="1"/>
  <c r="BW343" i="1"/>
  <c r="BX343" i="1" s="1"/>
  <c r="BJ343" i="1"/>
  <c r="BK343" i="1" s="1"/>
  <c r="BJ339" i="1"/>
  <c r="BK339" i="1" s="1"/>
  <c r="BW339" i="1"/>
  <c r="BX339" i="1" s="1"/>
  <c r="BW325" i="1"/>
  <c r="BX325" i="1" s="1"/>
  <c r="BJ325" i="1"/>
  <c r="BK325" i="1" s="1"/>
  <c r="BW257" i="1"/>
  <c r="BX257" i="1" s="1"/>
  <c r="BJ257" i="1"/>
  <c r="BK257" i="1" s="1"/>
  <c r="BW104" i="1"/>
  <c r="BX104" i="1" s="1"/>
  <c r="BJ104" i="1"/>
  <c r="BK104" i="1" s="1"/>
  <c r="BW87" i="1"/>
  <c r="BX87" i="1" s="1"/>
  <c r="BJ87" i="1"/>
  <c r="BK87" i="1" s="1"/>
  <c r="BW79" i="1"/>
  <c r="BX79" i="1" s="1"/>
  <c r="BJ79" i="1"/>
  <c r="BK79" i="1" s="1"/>
  <c r="BJ57" i="1"/>
  <c r="BK57" i="1" s="1"/>
  <c r="BW57" i="1"/>
  <c r="BX57" i="1" s="1"/>
  <c r="BJ56" i="1"/>
  <c r="BK56" i="1" s="1"/>
  <c r="BW56" i="1"/>
  <c r="BX56" i="1" s="1"/>
  <c r="BJ338" i="1"/>
  <c r="BK338" i="1" s="1"/>
  <c r="BW338" i="1"/>
  <c r="BX338" i="1" s="1"/>
  <c r="BJ324" i="1"/>
  <c r="BK324" i="1" s="1"/>
  <c r="BW324" i="1"/>
  <c r="BW266" i="1"/>
  <c r="BJ266" i="1"/>
  <c r="BK266" i="1" s="1"/>
  <c r="BW232" i="1"/>
  <c r="BX232" i="1" s="1"/>
  <c r="BJ232" i="1"/>
  <c r="BK232" i="1" s="1"/>
  <c r="BW106" i="1"/>
  <c r="BX106" i="1" s="1"/>
  <c r="BJ106" i="1"/>
  <c r="BK106" i="1" s="1"/>
  <c r="BW71" i="1"/>
  <c r="BX71" i="1" s="1"/>
  <c r="BJ71" i="1"/>
  <c r="BK71" i="1" s="1"/>
  <c r="BJ52" i="1"/>
  <c r="BK52" i="1" s="1"/>
  <c r="BW52" i="1"/>
  <c r="BX52" i="1" s="1"/>
  <c r="BJ58" i="1"/>
  <c r="BK58" i="1" s="1"/>
  <c r="BW58" i="1"/>
  <c r="BJ340" i="1"/>
  <c r="BK340" i="1" s="1"/>
  <c r="BW340" i="1"/>
  <c r="BX340" i="1" s="1"/>
  <c r="BJ296" i="1"/>
  <c r="BK296" i="1" s="1"/>
  <c r="BW296" i="1"/>
  <c r="BW259" i="1"/>
  <c r="BJ259" i="1"/>
  <c r="BK259" i="1" s="1"/>
  <c r="BW108" i="1"/>
  <c r="BX108" i="1" s="1"/>
  <c r="BJ108" i="1"/>
  <c r="BK108" i="1" s="1"/>
  <c r="BW88" i="1"/>
  <c r="BJ88" i="1"/>
  <c r="BK88" i="1" s="1"/>
  <c r="BW80" i="1"/>
  <c r="BX80" i="1" s="1"/>
  <c r="BJ80" i="1"/>
  <c r="BK80" i="1" s="1"/>
  <c r="BW75" i="1"/>
  <c r="BJ75" i="1"/>
  <c r="BK75" i="1" s="1"/>
  <c r="BJ55" i="1"/>
  <c r="BK55" i="1" s="1"/>
  <c r="BW55" i="1"/>
  <c r="BX55" i="1" s="1"/>
  <c r="BJ39" i="1"/>
  <c r="BK39" i="1" s="1"/>
  <c r="BW39" i="1"/>
  <c r="BJ31" i="1"/>
  <c r="BK31" i="1" s="1"/>
  <c r="BW31" i="1"/>
  <c r="BX31" i="1" s="1"/>
  <c r="BW327" i="1"/>
  <c r="BJ327" i="1"/>
  <c r="BK327" i="1" s="1"/>
  <c r="BJ301" i="1"/>
  <c r="BK301" i="1" s="1"/>
  <c r="BW301" i="1"/>
  <c r="BX301" i="1" s="1"/>
  <c r="BJ300" i="1"/>
  <c r="BK300" i="1" s="1"/>
  <c r="BW300" i="1"/>
  <c r="BX300" i="1" s="1"/>
  <c r="BW267" i="1"/>
  <c r="BX267" i="1" s="1"/>
  <c r="BJ267" i="1"/>
  <c r="BK267" i="1" s="1"/>
  <c r="BW249" i="1"/>
  <c r="BX249" i="1" s="1"/>
  <c r="BJ249" i="1"/>
  <c r="BK249" i="1" s="1"/>
  <c r="BW233" i="1"/>
  <c r="BX233" i="1" s="1"/>
  <c r="BJ233" i="1"/>
  <c r="BK233" i="1" s="1"/>
  <c r="BW235" i="1"/>
  <c r="BJ235" i="1"/>
  <c r="BK235" i="1" s="1"/>
  <c r="BW61" i="1"/>
  <c r="BX61" i="1" s="1"/>
  <c r="BJ61" i="1"/>
  <c r="BK61" i="1" s="1"/>
  <c r="BJ26" i="1"/>
  <c r="BK26" i="1" s="1"/>
  <c r="BW26" i="1"/>
  <c r="BX26" i="1" s="1"/>
  <c r="BW20" i="1"/>
  <c r="BX20" i="1" s="1"/>
  <c r="BJ20" i="1"/>
  <c r="BK20" i="1" s="1"/>
  <c r="BW93" i="1"/>
  <c r="BJ93" i="1"/>
  <c r="BK93" i="1" s="1"/>
  <c r="BW101" i="1"/>
  <c r="BX101" i="1" s="1"/>
  <c r="BJ101" i="1"/>
  <c r="BK101" i="1" s="1"/>
  <c r="BW109" i="1"/>
  <c r="BJ109" i="1"/>
  <c r="BK109" i="1" s="1"/>
  <c r="BW116" i="1"/>
  <c r="BX116" i="1" s="1"/>
  <c r="BJ116" i="1"/>
  <c r="BK116" i="1" s="1"/>
  <c r="BW262" i="1"/>
  <c r="BJ262" i="1"/>
  <c r="BK262" i="1" s="1"/>
  <c r="BW272" i="1"/>
  <c r="BX272" i="1" s="1"/>
  <c r="BJ272" i="1"/>
  <c r="BK272" i="1" s="1"/>
  <c r="BW284" i="1"/>
  <c r="BX284" i="1" s="1"/>
  <c r="BJ284" i="1"/>
  <c r="BK284" i="1" s="1"/>
  <c r="BW295" i="1"/>
  <c r="BX295" i="1" s="1"/>
  <c r="BJ295" i="1"/>
  <c r="BK295" i="1" s="1"/>
  <c r="BW346" i="1"/>
  <c r="BJ346" i="1"/>
  <c r="BK346" i="1" s="1"/>
  <c r="BX324" i="1"/>
  <c r="BX283" i="1"/>
  <c r="BX271" i="1"/>
  <c r="BX18" i="1"/>
  <c r="BX250" i="1"/>
  <c r="BX262" i="1"/>
  <c r="BX161" i="1"/>
  <c r="BX200" i="1"/>
  <c r="BX183" i="1"/>
  <c r="BX164" i="1"/>
  <c r="BX122" i="1"/>
  <c r="BX344" i="1"/>
  <c r="BJ298" i="1"/>
  <c r="BK298" i="1" s="1"/>
  <c r="BW298" i="1"/>
  <c r="BX298" i="1" s="1"/>
  <c r="BW230" i="1"/>
  <c r="BX230" i="1" s="1"/>
  <c r="BJ230" i="1"/>
  <c r="BK230" i="1" s="1"/>
  <c r="BW149" i="1"/>
  <c r="BX149" i="1" s="1"/>
  <c r="BJ149" i="1"/>
  <c r="BK149" i="1" s="1"/>
  <c r="BX287" i="1"/>
  <c r="BX222" i="1"/>
  <c r="BX178" i="1"/>
  <c r="BJ216" i="1"/>
  <c r="BK216" i="1" s="1"/>
  <c r="BW216" i="1"/>
  <c r="BX216" i="1" s="1"/>
  <c r="BX263" i="1"/>
  <c r="BW197" i="1"/>
  <c r="BX197" i="1" s="1"/>
  <c r="BJ197" i="1"/>
  <c r="BK197" i="1" s="1"/>
  <c r="BW139" i="1"/>
  <c r="BJ139" i="1"/>
  <c r="BK139" i="1" s="1"/>
  <c r="BX92" i="1"/>
  <c r="BJ40" i="1"/>
  <c r="BK40" i="1" s="1"/>
  <c r="BW40" i="1"/>
  <c r="BX40" i="1" s="1"/>
  <c r="BX25" i="1"/>
  <c r="BX346" i="1"/>
  <c r="BX315" i="1"/>
  <c r="BX235" i="1"/>
  <c r="BX227" i="1"/>
  <c r="BX177" i="1"/>
  <c r="BX113" i="1"/>
  <c r="BX45" i="1"/>
  <c r="BX131" i="1"/>
  <c r="BX27" i="1"/>
  <c r="BX60" i="1"/>
  <c r="BX88" i="1"/>
  <c r="BX348" i="1"/>
  <c r="BW279" i="1"/>
  <c r="BX279" i="1" s="1"/>
  <c r="BJ279" i="1"/>
  <c r="BK279" i="1" s="1"/>
  <c r="BX290" i="1"/>
  <c r="BW153" i="1"/>
  <c r="BX153" i="1" s="1"/>
  <c r="BJ153" i="1"/>
  <c r="BK153" i="1" s="1"/>
  <c r="BW130" i="1"/>
  <c r="BX130" i="1" s="1"/>
  <c r="BJ130" i="1"/>
  <c r="BK130" i="1" s="1"/>
  <c r="BW321" i="1"/>
  <c r="BX321" i="1" s="1"/>
  <c r="BJ321" i="1"/>
  <c r="BK321" i="1" s="1"/>
  <c r="BJ172" i="1"/>
  <c r="BK172" i="1" s="1"/>
  <c r="BW172" i="1"/>
  <c r="BX172" i="1" s="1"/>
  <c r="BX327" i="1"/>
  <c r="BW277" i="1"/>
  <c r="BX277" i="1" s="1"/>
  <c r="BJ277" i="1"/>
  <c r="BK277" i="1" s="1"/>
  <c r="BC240" i="1"/>
  <c r="BD240" i="1" s="1"/>
  <c r="BW143" i="1"/>
  <c r="BX143" i="1" s="1"/>
  <c r="BJ143" i="1"/>
  <c r="BK143" i="1" s="1"/>
  <c r="BX201" i="1"/>
  <c r="BW326" i="1"/>
  <c r="BX326" i="1" s="1"/>
  <c r="BJ326" i="1"/>
  <c r="BK326" i="1" s="1"/>
  <c r="BX293" i="1"/>
  <c r="BW192" i="1"/>
  <c r="BX192" i="1" s="1"/>
  <c r="BJ192" i="1"/>
  <c r="BK192" i="1" s="1"/>
  <c r="BC64" i="1"/>
  <c r="BD64" i="1" s="1"/>
  <c r="BV358" i="1"/>
  <c r="BX15" i="1"/>
  <c r="BX286" i="1"/>
  <c r="BX91" i="1"/>
  <c r="BX109" i="1"/>
  <c r="BX217" i="1"/>
  <c r="BX50" i="1"/>
  <c r="BW354" i="1"/>
  <c r="BX354" i="1" s="1"/>
  <c r="BJ354" i="1"/>
  <c r="BK354" i="1" s="1"/>
  <c r="BW148" i="1"/>
  <c r="BX148" i="1" s="1"/>
  <c r="BJ148" i="1"/>
  <c r="BK148" i="1" s="1"/>
  <c r="BJ357" i="1"/>
  <c r="BK357" i="1" s="1"/>
  <c r="BW357" i="1"/>
  <c r="BX357" i="1" s="1"/>
  <c r="BW350" i="1"/>
  <c r="BX350" i="1" s="1"/>
  <c r="BJ350" i="1"/>
  <c r="BK350" i="1" s="1"/>
  <c r="BX319" i="1"/>
  <c r="BW260" i="1"/>
  <c r="BX260" i="1" s="1"/>
  <c r="BJ260" i="1"/>
  <c r="BK260" i="1" s="1"/>
  <c r="BW188" i="1"/>
  <c r="BX188" i="1" s="1"/>
  <c r="BJ188" i="1"/>
  <c r="BK188" i="1" s="1"/>
  <c r="BX180" i="1"/>
  <c r="BW155" i="1"/>
  <c r="BX155" i="1" s="1"/>
  <c r="BJ155" i="1"/>
  <c r="BK155" i="1" s="1"/>
  <c r="BJ169" i="1"/>
  <c r="BK169" i="1" s="1"/>
  <c r="BW169" i="1"/>
  <c r="BW158" i="1"/>
  <c r="BX158" i="1" s="1"/>
  <c r="BJ158" i="1"/>
  <c r="BK158" i="1" s="1"/>
  <c r="BX119" i="1"/>
  <c r="BX66" i="1"/>
  <c r="BX39" i="1"/>
  <c r="BX296" i="1"/>
  <c r="BX259" i="1"/>
  <c r="BX252" i="1"/>
  <c r="BX247" i="1"/>
  <c r="BW206" i="1"/>
  <c r="BX206" i="1" s="1"/>
  <c r="BJ206" i="1"/>
  <c r="BK206" i="1" s="1"/>
  <c r="BX195" i="1"/>
  <c r="BX98" i="1"/>
  <c r="BW345" i="1"/>
  <c r="BX345" i="1" s="1"/>
  <c r="BJ345" i="1"/>
  <c r="BK345" i="1" s="1"/>
  <c r="BJ329" i="1"/>
  <c r="BK329" i="1" s="1"/>
  <c r="BW329" i="1"/>
  <c r="BX329" i="1" s="1"/>
  <c r="BJ313" i="1"/>
  <c r="BK313" i="1" s="1"/>
  <c r="BW313" i="1"/>
  <c r="BW256" i="1"/>
  <c r="BX256" i="1" s="1"/>
  <c r="BJ256" i="1"/>
  <c r="BK256" i="1" s="1"/>
  <c r="BW96" i="1"/>
  <c r="BX96" i="1" s="1"/>
  <c r="BJ96" i="1"/>
  <c r="BK96" i="1" s="1"/>
  <c r="BW85" i="1"/>
  <c r="BX85" i="1" s="1"/>
  <c r="BJ85" i="1"/>
  <c r="BK85" i="1" s="1"/>
  <c r="BW77" i="1"/>
  <c r="BX77" i="1" s="1"/>
  <c r="BJ77" i="1"/>
  <c r="BK77" i="1" s="1"/>
  <c r="BJ53" i="1"/>
  <c r="BK53" i="1" s="1"/>
  <c r="BW53" i="1"/>
  <c r="BX53" i="1" s="1"/>
  <c r="BJ22" i="1"/>
  <c r="BK22" i="1" s="1"/>
  <c r="BW22" i="1"/>
  <c r="BW341" i="1"/>
  <c r="BX341" i="1" s="1"/>
  <c r="BJ341" i="1"/>
  <c r="BK341" i="1" s="1"/>
  <c r="BJ308" i="1"/>
  <c r="BK308" i="1" s="1"/>
  <c r="BW308" i="1"/>
  <c r="BX308" i="1" s="1"/>
  <c r="BJ229" i="1"/>
  <c r="BK229" i="1" s="1"/>
  <c r="BW229" i="1"/>
  <c r="BX229" i="1" s="1"/>
  <c r="BW243" i="1"/>
  <c r="BX243" i="1" s="1"/>
  <c r="BJ243" i="1"/>
  <c r="BK243" i="1" s="1"/>
  <c r="BW98" i="1"/>
  <c r="BJ98" i="1"/>
  <c r="BK98" i="1" s="1"/>
  <c r="BW69" i="1"/>
  <c r="BX69" i="1" s="1"/>
  <c r="BJ69" i="1"/>
  <c r="BK69" i="1" s="1"/>
  <c r="BJ32" i="1"/>
  <c r="BK32" i="1" s="1"/>
  <c r="BW32" i="1"/>
  <c r="BX32" i="1" s="1"/>
  <c r="BJ54" i="1"/>
  <c r="BK54" i="1" s="1"/>
  <c r="BW54" i="1"/>
  <c r="BX54" i="1" s="1"/>
  <c r="BJ334" i="1"/>
  <c r="BK334" i="1" s="1"/>
  <c r="BW334" i="1"/>
  <c r="BX334" i="1" s="1"/>
  <c r="BJ305" i="1"/>
  <c r="BK305" i="1" s="1"/>
  <c r="BW305" i="1"/>
  <c r="BX305" i="1" s="1"/>
  <c r="BW248" i="1"/>
  <c r="BX248" i="1" s="1"/>
  <c r="BJ248" i="1"/>
  <c r="BK248" i="1" s="1"/>
  <c r="BW100" i="1"/>
  <c r="BX100" i="1" s="1"/>
  <c r="BJ100" i="1"/>
  <c r="BK100" i="1" s="1"/>
  <c r="BW86" i="1"/>
  <c r="BJ86" i="1"/>
  <c r="BK86" i="1" s="1"/>
  <c r="BW78" i="1"/>
  <c r="BJ78" i="1"/>
  <c r="BK78" i="1" s="1"/>
  <c r="BW70" i="1"/>
  <c r="BX70" i="1" s="1"/>
  <c r="BJ70" i="1"/>
  <c r="BK70" i="1" s="1"/>
  <c r="BJ51" i="1"/>
  <c r="BK51" i="1" s="1"/>
  <c r="BW51" i="1"/>
  <c r="BJ37" i="1"/>
  <c r="BK37" i="1" s="1"/>
  <c r="BW37" i="1"/>
  <c r="BX37" i="1" s="1"/>
  <c r="BJ349" i="1"/>
  <c r="BK349" i="1" s="1"/>
  <c r="BW349" i="1"/>
  <c r="BJ306" i="1"/>
  <c r="BK306" i="1" s="1"/>
  <c r="BW306" i="1"/>
  <c r="BX306" i="1" s="1"/>
  <c r="BJ317" i="1"/>
  <c r="BK317" i="1" s="1"/>
  <c r="BW317" i="1"/>
  <c r="BX317" i="1" s="1"/>
  <c r="BW292" i="1"/>
  <c r="BX292" i="1" s="1"/>
  <c r="BJ292" i="1"/>
  <c r="BK292" i="1" s="1"/>
  <c r="BW265" i="1"/>
  <c r="BX265" i="1" s="1"/>
  <c r="BJ265" i="1"/>
  <c r="BK265" i="1" s="1"/>
  <c r="BW245" i="1"/>
  <c r="BX245" i="1" s="1"/>
  <c r="BJ245" i="1"/>
  <c r="BK245" i="1" s="1"/>
  <c r="BW244" i="1"/>
  <c r="BX244" i="1" s="1"/>
  <c r="BJ244" i="1"/>
  <c r="BK244" i="1" s="1"/>
  <c r="BW110" i="1"/>
  <c r="BX110" i="1" s="1"/>
  <c r="BJ110" i="1"/>
  <c r="BK110" i="1" s="1"/>
  <c r="BW74" i="1"/>
  <c r="BJ74" i="1"/>
  <c r="BK74" i="1" s="1"/>
  <c r="BW72" i="1"/>
  <c r="BX72" i="1" s="1"/>
  <c r="BJ72" i="1"/>
  <c r="BK72" i="1" s="1"/>
  <c r="BW24" i="1"/>
  <c r="BX24" i="1" s="1"/>
  <c r="BJ24" i="1"/>
  <c r="BK24" i="1" s="1"/>
  <c r="BW95" i="1"/>
  <c r="BX95" i="1" s="1"/>
  <c r="BJ95" i="1"/>
  <c r="BK95" i="1" s="1"/>
  <c r="BW103" i="1"/>
  <c r="BX103" i="1" s="1"/>
  <c r="BJ103" i="1"/>
  <c r="BK103" i="1" s="1"/>
  <c r="BW111" i="1"/>
  <c r="BX111" i="1" s="1"/>
  <c r="BJ111" i="1"/>
  <c r="BK111" i="1" s="1"/>
  <c r="BW117" i="1"/>
  <c r="BX117" i="1" s="1"/>
  <c r="BJ117" i="1"/>
  <c r="BK117" i="1" s="1"/>
  <c r="BW261" i="1"/>
  <c r="BX261" i="1" s="1"/>
  <c r="BJ261" i="1"/>
  <c r="BK261" i="1" s="1"/>
  <c r="BW273" i="1"/>
  <c r="BX273" i="1" s="1"/>
  <c r="BJ273" i="1"/>
  <c r="BK273" i="1" s="1"/>
  <c r="BW285" i="1"/>
  <c r="BX285" i="1" s="1"/>
  <c r="BJ285" i="1"/>
  <c r="BK285" i="1" s="1"/>
  <c r="BJ320" i="1"/>
  <c r="BK320" i="1" s="1"/>
  <c r="BW320" i="1"/>
  <c r="BX320" i="1" s="1"/>
  <c r="BX74" i="1"/>
  <c r="BX316" i="1"/>
  <c r="BX187" i="1"/>
  <c r="BX58" i="1"/>
  <c r="BC68" i="1"/>
  <c r="BD68" i="1" s="1"/>
  <c r="BX78" i="1"/>
  <c r="BC236" i="1"/>
  <c r="BD236" i="1" s="1"/>
  <c r="BX159" i="1"/>
  <c r="BX167" i="1"/>
  <c r="BX165" i="1"/>
  <c r="BX194" i="1"/>
  <c r="BX156" i="1"/>
  <c r="BX132" i="1"/>
  <c r="BX349" i="1"/>
  <c r="BW210" i="1"/>
  <c r="BX210" i="1" s="1"/>
  <c r="BJ210" i="1"/>
  <c r="BK210" i="1" s="1"/>
  <c r="BW185" i="1"/>
  <c r="BX185" i="1" s="1"/>
  <c r="BJ185" i="1"/>
  <c r="BK185" i="1" s="1"/>
  <c r="BW246" i="1"/>
  <c r="BX246" i="1" s="1"/>
  <c r="BJ246" i="1"/>
  <c r="BK246" i="1" s="1"/>
  <c r="BW29" i="1"/>
  <c r="BX29" i="1" s="1"/>
  <c r="BJ29" i="1"/>
  <c r="BK29" i="1" s="1"/>
  <c r="BX302" i="1"/>
  <c r="BX266" i="1"/>
  <c r="BX170" i="1"/>
  <c r="BJ170" i="1"/>
  <c r="BK170" i="1" s="1"/>
  <c r="BW170" i="1"/>
  <c r="BC62" i="1"/>
  <c r="BD62" i="1" s="1"/>
  <c r="BX139" i="1"/>
  <c r="BX51" i="1"/>
  <c r="BX75" i="1"/>
  <c r="BX22" i="1"/>
  <c r="BX269" i="1"/>
  <c r="BX169" i="1"/>
  <c r="BX90" i="1"/>
  <c r="BX152" i="1"/>
  <c r="BX342" i="1"/>
  <c r="BX313" i="1"/>
  <c r="BX176" i="1"/>
  <c r="BX93" i="1"/>
  <c r="BX86" i="1"/>
  <c r="BC63" i="1"/>
  <c r="BD63" i="1" s="1"/>
  <c r="BX168" i="1"/>
  <c r="BX311" i="1"/>
  <c r="V359" i="1"/>
  <c r="BC358" i="1" l="1"/>
  <c r="BD15" i="1"/>
  <c r="BD358" i="1" s="1"/>
  <c r="BK358" i="1"/>
  <c r="V365" i="1"/>
  <c r="V363" i="1"/>
  <c r="BJ358" i="1"/>
  <c r="BW358" i="1"/>
  <c r="BX358" i="1" s="1"/>
  <c r="CE358" i="1"/>
  <c r="CG15" i="1"/>
  <c r="CG358" i="1" l="1"/>
  <c r="CH15" i="1" s="1"/>
  <c r="CI15" i="1" l="1"/>
  <c r="CH184" i="1"/>
  <c r="CI184" i="1" s="1"/>
  <c r="CH271" i="1"/>
  <c r="CI271" i="1" s="1"/>
  <c r="CH294" i="1"/>
  <c r="CI294" i="1" s="1"/>
  <c r="CH346" i="1"/>
  <c r="CI346" i="1" s="1"/>
  <c r="CH257" i="1"/>
  <c r="CI257" i="1" s="1"/>
  <c r="CH113" i="1"/>
  <c r="CI113" i="1" s="1"/>
  <c r="CH35" i="1"/>
  <c r="CI35" i="1" s="1"/>
  <c r="CH333" i="1"/>
  <c r="CI333" i="1" s="1"/>
  <c r="CH302" i="1"/>
  <c r="CI302" i="1" s="1"/>
  <c r="CH53" i="1"/>
  <c r="CI53" i="1" s="1"/>
  <c r="CH60" i="1"/>
  <c r="CI60" i="1" s="1"/>
  <c r="CH349" i="1"/>
  <c r="CI349" i="1" s="1"/>
  <c r="CH52" i="1"/>
  <c r="CI52" i="1" s="1"/>
  <c r="CH303" i="1"/>
  <c r="CI303" i="1" s="1"/>
  <c r="CH308" i="1"/>
  <c r="CI308" i="1" s="1"/>
  <c r="CH32" i="1"/>
  <c r="CI32" i="1" s="1"/>
  <c r="CH325" i="1"/>
  <c r="CI325" i="1" s="1"/>
  <c r="CH287" i="1"/>
  <c r="CI287" i="1" s="1"/>
  <c r="CH283" i="1"/>
  <c r="CI283" i="1" s="1"/>
  <c r="CH266" i="1"/>
  <c r="CI266" i="1" s="1"/>
  <c r="CH253" i="1"/>
  <c r="CI253" i="1" s="1"/>
  <c r="CH245" i="1"/>
  <c r="CI245" i="1" s="1"/>
  <c r="CH237" i="1"/>
  <c r="CI237" i="1" s="1"/>
  <c r="CH236" i="1"/>
  <c r="CI236" i="1" s="1"/>
  <c r="CH115" i="1"/>
  <c r="CI115" i="1" s="1"/>
  <c r="CH61" i="1"/>
  <c r="CI61" i="1" s="1"/>
  <c r="CH72" i="1"/>
  <c r="CI72" i="1" s="1"/>
  <c r="CH345" i="1"/>
  <c r="CI345" i="1" s="1"/>
  <c r="CH259" i="1"/>
  <c r="CI259" i="1" s="1"/>
  <c r="CH63" i="1"/>
  <c r="CI63" i="1" s="1"/>
  <c r="CH46" i="1"/>
  <c r="CI46" i="1" s="1"/>
  <c r="CH16" i="1"/>
  <c r="CI16" i="1" s="1"/>
  <c r="CH305" i="1"/>
  <c r="CI305" i="1" s="1"/>
  <c r="CH269" i="1"/>
  <c r="CI269" i="1" s="1"/>
  <c r="CH265" i="1"/>
  <c r="CI265" i="1" s="1"/>
  <c r="CH270" i="1"/>
  <c r="CI270" i="1" s="1"/>
  <c r="CH232" i="1"/>
  <c r="CI232" i="1" s="1"/>
  <c r="CH59" i="1"/>
  <c r="CI59" i="1" s="1"/>
  <c r="CH51" i="1"/>
  <c r="CI51" i="1" s="1"/>
  <c r="CH26" i="1"/>
  <c r="CI26" i="1" s="1"/>
  <c r="CH68" i="1"/>
  <c r="CI68" i="1" s="1"/>
  <c r="CH313" i="1"/>
  <c r="CI313" i="1" s="1"/>
  <c r="CH295" i="1"/>
  <c r="CI295" i="1" s="1"/>
  <c r="CH247" i="1"/>
  <c r="CI247" i="1" s="1"/>
  <c r="CH39" i="1"/>
  <c r="CI39" i="1" s="1"/>
  <c r="CH62" i="1"/>
  <c r="CI62" i="1" s="1"/>
  <c r="CH116" i="1"/>
  <c r="CI116" i="1" s="1"/>
  <c r="CH101" i="1"/>
  <c r="CI101" i="1" s="1"/>
  <c r="CH85" i="1"/>
  <c r="CI85" i="1" s="1"/>
  <c r="CH104" i="1"/>
  <c r="CI104" i="1" s="1"/>
  <c r="CH73" i="1"/>
  <c r="CI73" i="1" s="1"/>
  <c r="CH92" i="1"/>
  <c r="CI92" i="1" s="1"/>
  <c r="CH111" i="1"/>
  <c r="CI111" i="1" s="1"/>
  <c r="CH103" i="1"/>
  <c r="CI103" i="1" s="1"/>
  <c r="CH95" i="1"/>
  <c r="CI95" i="1" s="1"/>
  <c r="CH79" i="1"/>
  <c r="CI79" i="1" s="1"/>
  <c r="CH106" i="1"/>
  <c r="CI106" i="1" s="1"/>
  <c r="CH50" i="1"/>
  <c r="CI50" i="1" s="1"/>
  <c r="CH329" i="1"/>
  <c r="CI329" i="1" s="1"/>
  <c r="CH255" i="1"/>
  <c r="CI255" i="1" s="1"/>
  <c r="CH66" i="1"/>
  <c r="CI66" i="1" s="1"/>
  <c r="CH338" i="1"/>
  <c r="CI338" i="1" s="1"/>
  <c r="CH262" i="1"/>
  <c r="CI262" i="1" s="1"/>
  <c r="CH243" i="1"/>
  <c r="CI243" i="1" s="1"/>
  <c r="CH248" i="1"/>
  <c r="CI248" i="1" s="1"/>
  <c r="CH49" i="1"/>
  <c r="CI49" i="1" s="1"/>
  <c r="CH282" i="1"/>
  <c r="CI282" i="1" s="1"/>
  <c r="CH105" i="1"/>
  <c r="CI105" i="1" s="1"/>
  <c r="CH97" i="1"/>
  <c r="CI97" i="1" s="1"/>
  <c r="CH89" i="1"/>
  <c r="CI89" i="1" s="1"/>
  <c r="CH81" i="1"/>
  <c r="CI81" i="1" s="1"/>
  <c r="CH108" i="1"/>
  <c r="CI108" i="1" s="1"/>
  <c r="CH100" i="1"/>
  <c r="CI100" i="1" s="1"/>
  <c r="CH112" i="1"/>
  <c r="CI112" i="1" s="1"/>
  <c r="CH306" i="1"/>
  <c r="CI306" i="1" s="1"/>
  <c r="CH348" i="1"/>
  <c r="CI348" i="1" s="1"/>
  <c r="CH292" i="1"/>
  <c r="CI292" i="1" s="1"/>
  <c r="CH288" i="1"/>
  <c r="CI288" i="1" s="1"/>
  <c r="CH88" i="1"/>
  <c r="CI88" i="1" s="1"/>
  <c r="CH80" i="1"/>
  <c r="CI80" i="1" s="1"/>
  <c r="CH90" i="1"/>
  <c r="CI90" i="1" s="1"/>
  <c r="CH114" i="1"/>
  <c r="CI114" i="1" s="1"/>
  <c r="CH107" i="1"/>
  <c r="CI107" i="1" s="1"/>
  <c r="CH99" i="1"/>
  <c r="CI99" i="1" s="1"/>
  <c r="CH91" i="1"/>
  <c r="CI91" i="1" s="1"/>
  <c r="CH83" i="1"/>
  <c r="CI83" i="1" s="1"/>
  <c r="CH110" i="1"/>
  <c r="CI110" i="1" s="1"/>
  <c r="CH102" i="1"/>
  <c r="CI102" i="1" s="1"/>
  <c r="CH94" i="1"/>
  <c r="CI94" i="1" s="1"/>
  <c r="CH324" i="1"/>
  <c r="CI324" i="1" s="1"/>
  <c r="CH261" i="1"/>
  <c r="CI261" i="1" s="1"/>
  <c r="CH64" i="1"/>
  <c r="CI64" i="1" s="1"/>
  <c r="CH339" i="1"/>
  <c r="CI339" i="1" s="1"/>
  <c r="CH320" i="1"/>
  <c r="CI320" i="1" s="1"/>
  <c r="CH272" i="1"/>
  <c r="CI272" i="1" s="1"/>
  <c r="CH76" i="1"/>
  <c r="CI76" i="1" s="1"/>
  <c r="CH341" i="1"/>
  <c r="CI341" i="1" s="1"/>
  <c r="CH300" i="1"/>
  <c r="CI300" i="1" s="1"/>
  <c r="CH289" i="1"/>
  <c r="CI289" i="1" s="1"/>
  <c r="CH69" i="1"/>
  <c r="CI69" i="1" s="1"/>
  <c r="CH65" i="1"/>
  <c r="CI65" i="1" s="1"/>
  <c r="CH58" i="1"/>
  <c r="CI58" i="1" s="1"/>
  <c r="CH31" i="1"/>
  <c r="CI31" i="1" s="1"/>
  <c r="CH344" i="1"/>
  <c r="CI344" i="1" s="1"/>
  <c r="CH296" i="1"/>
  <c r="CI296" i="1" s="1"/>
  <c r="CH74" i="1"/>
  <c r="CI74" i="1" s="1"/>
  <c r="CH20" i="1"/>
  <c r="CI20" i="1" s="1"/>
  <c r="CH75" i="1"/>
  <c r="CI75" i="1" s="1"/>
  <c r="CH273" i="1"/>
  <c r="CI273" i="1" s="1"/>
  <c r="CH284" i="1"/>
  <c r="CI284" i="1" s="1"/>
  <c r="CH28" i="1"/>
  <c r="CI28" i="1" s="1"/>
  <c r="CH337" i="1"/>
  <c r="CI337" i="1" s="1"/>
  <c r="CH117" i="1"/>
  <c r="CI117" i="1" s="1"/>
  <c r="CH78" i="1"/>
  <c r="CI78" i="1" s="1"/>
  <c r="CH311" i="1"/>
  <c r="CI311" i="1" s="1"/>
  <c r="CH119" i="1"/>
  <c r="CI119" i="1" s="1"/>
  <c r="CH56" i="1"/>
  <c r="CI56" i="1" s="1"/>
  <c r="CH86" i="1"/>
  <c r="CI86" i="1" s="1"/>
  <c r="CH332" i="1"/>
  <c r="CI332" i="1" s="1"/>
  <c r="CH45" i="1"/>
  <c r="CI45" i="1" s="1"/>
  <c r="CH44" i="1"/>
  <c r="CI44" i="1" s="1"/>
  <c r="CH57" i="1"/>
  <c r="CI57" i="1" s="1"/>
  <c r="CH336" i="1"/>
  <c r="CI336" i="1" s="1"/>
  <c r="CH310" i="1"/>
  <c r="CI310" i="1" s="1"/>
  <c r="CH48" i="1"/>
  <c r="CI48" i="1" s="1"/>
  <c r="CH331" i="1"/>
  <c r="CI331" i="1" s="1"/>
  <c r="CH301" i="1"/>
  <c r="CI301" i="1" s="1"/>
  <c r="CH312" i="1"/>
  <c r="CI312" i="1" s="1"/>
  <c r="CH291" i="1"/>
  <c r="CI291" i="1" s="1"/>
  <c r="CH268" i="1"/>
  <c r="CI268" i="1" s="1"/>
  <c r="CH249" i="1"/>
  <c r="CI249" i="1" s="1"/>
  <c r="CH241" i="1"/>
  <c r="CI241" i="1" s="1"/>
  <c r="CH233" i="1"/>
  <c r="CI233" i="1" s="1"/>
  <c r="CH244" i="1"/>
  <c r="CI244" i="1" s="1"/>
  <c r="CH235" i="1"/>
  <c r="CI235" i="1" s="1"/>
  <c r="CH18" i="1"/>
  <c r="CI18" i="1" s="1"/>
  <c r="CH37" i="1"/>
  <c r="CI37" i="1" s="1"/>
  <c r="CH343" i="1"/>
  <c r="CI343" i="1" s="1"/>
  <c r="CH263" i="1"/>
  <c r="CI263" i="1" s="1"/>
  <c r="CH256" i="1"/>
  <c r="CI256" i="1" s="1"/>
  <c r="CH239" i="1"/>
  <c r="CI239" i="1" s="1"/>
  <c r="CH24" i="1"/>
  <c r="CI24" i="1" s="1"/>
  <c r="CH327" i="1"/>
  <c r="CI327" i="1" s="1"/>
  <c r="CH307" i="1"/>
  <c r="CI307" i="1" s="1"/>
  <c r="CH285" i="1"/>
  <c r="CI285" i="1" s="1"/>
  <c r="CH267" i="1"/>
  <c r="CI267" i="1" s="1"/>
  <c r="CH240" i="1"/>
  <c r="CI240" i="1" s="1"/>
  <c r="CH258" i="1"/>
  <c r="CI258" i="1" s="1"/>
  <c r="CH118" i="1"/>
  <c r="CI118" i="1" s="1"/>
  <c r="CH55" i="1"/>
  <c r="CI55" i="1" s="1"/>
  <c r="CH47" i="1"/>
  <c r="CI47" i="1" s="1"/>
  <c r="CH229" i="1"/>
  <c r="CI229" i="1" s="1"/>
  <c r="CH30" i="1"/>
  <c r="CI30" i="1" s="1"/>
  <c r="CH54" i="1"/>
  <c r="CI54" i="1" s="1"/>
  <c r="CH70" i="1"/>
  <c r="CI70" i="1" s="1"/>
  <c r="CH286" i="1"/>
  <c r="CI286" i="1" s="1"/>
  <c r="CH109" i="1"/>
  <c r="CI109" i="1" s="1"/>
  <c r="CH93" i="1"/>
  <c r="CI93" i="1" s="1"/>
  <c r="CH77" i="1"/>
  <c r="CI77" i="1" s="1"/>
  <c r="CH96" i="1"/>
  <c r="CI96" i="1" s="1"/>
  <c r="CH290" i="1"/>
  <c r="CI290" i="1" s="1"/>
  <c r="CH84" i="1"/>
  <c r="CI84" i="1" s="1"/>
  <c r="CH82" i="1"/>
  <c r="CI82" i="1" s="1"/>
  <c r="CH98" i="1"/>
  <c r="CI98" i="1" s="1"/>
  <c r="CH334" i="1"/>
  <c r="CI334" i="1" s="1"/>
  <c r="CH340" i="1"/>
  <c r="CI340" i="1" s="1"/>
  <c r="CH309" i="1"/>
  <c r="CI309" i="1" s="1"/>
  <c r="CH22" i="1"/>
  <c r="CI22" i="1" s="1"/>
  <c r="CH304" i="1"/>
  <c r="CI304" i="1" s="1"/>
  <c r="CH252" i="1"/>
  <c r="CI252" i="1" s="1"/>
  <c r="CH71" i="1"/>
  <c r="CI71" i="1" s="1"/>
  <c r="CH67" i="1"/>
  <c r="CI67" i="1" s="1"/>
  <c r="CH316" i="1"/>
  <c r="CI316" i="1" s="1"/>
  <c r="CH87" i="1"/>
  <c r="CI87" i="1" s="1"/>
  <c r="CH251" i="1"/>
  <c r="CI251" i="1" s="1"/>
  <c r="CH317" i="1"/>
  <c r="CI317" i="1" s="1"/>
  <c r="CH293" i="1"/>
  <c r="CI293" i="1" s="1"/>
  <c r="CH33" i="1"/>
  <c r="CI33" i="1" s="1"/>
  <c r="CH342" i="1"/>
  <c r="CI342" i="1" s="1"/>
  <c r="CH231" i="1"/>
  <c r="CI231" i="1" s="1"/>
  <c r="CH215" i="1"/>
  <c r="CI215" i="1" s="1"/>
  <c r="CH242" i="1"/>
  <c r="CI242" i="1" s="1"/>
  <c r="CH297" i="1"/>
  <c r="CI297" i="1" s="1"/>
  <c r="CH352" i="1"/>
  <c r="CI352" i="1" s="1"/>
  <c r="CH189" i="1"/>
  <c r="CI189" i="1" s="1"/>
  <c r="CH144" i="1"/>
  <c r="CI144" i="1" s="1"/>
  <c r="CH180" i="1"/>
  <c r="CI180" i="1" s="1"/>
  <c r="CH204" i="1"/>
  <c r="CI204" i="1" s="1"/>
  <c r="CH146" i="1"/>
  <c r="CI146" i="1" s="1"/>
  <c r="CH129" i="1"/>
  <c r="CI129" i="1" s="1"/>
  <c r="CH192" i="1"/>
  <c r="CI192" i="1" s="1"/>
  <c r="CH195" i="1"/>
  <c r="CI195" i="1" s="1"/>
  <c r="CH223" i="1"/>
  <c r="CI223" i="1" s="1"/>
  <c r="CH128" i="1"/>
  <c r="CI128" i="1" s="1"/>
  <c r="CH214" i="1"/>
  <c r="CI214" i="1" s="1"/>
  <c r="CH183" i="1"/>
  <c r="CI183" i="1" s="1"/>
  <c r="CH126" i="1"/>
  <c r="CI126" i="1" s="1"/>
  <c r="CH179" i="1"/>
  <c r="CI179" i="1" s="1"/>
  <c r="CH319" i="1"/>
  <c r="CI319" i="1" s="1"/>
  <c r="CH142" i="1"/>
  <c r="CI142" i="1" s="1"/>
  <c r="CH226" i="1"/>
  <c r="CI226" i="1" s="1"/>
  <c r="CH230" i="1"/>
  <c r="CI230" i="1" s="1"/>
  <c r="CH210" i="1"/>
  <c r="CI210" i="1" s="1"/>
  <c r="CH135" i="1"/>
  <c r="CI135" i="1" s="1"/>
  <c r="CH326" i="1"/>
  <c r="CI326" i="1" s="1"/>
  <c r="CH225" i="1"/>
  <c r="CI225" i="1" s="1"/>
  <c r="CH137" i="1"/>
  <c r="CI137" i="1" s="1"/>
  <c r="CH205" i="1"/>
  <c r="CI205" i="1" s="1"/>
  <c r="CH166" i="1"/>
  <c r="CI166" i="1" s="1"/>
  <c r="CH216" i="1"/>
  <c r="CI216" i="1" s="1"/>
  <c r="CH155" i="1"/>
  <c r="CI155" i="1" s="1"/>
  <c r="CH187" i="1"/>
  <c r="CI187" i="1" s="1"/>
  <c r="CH356" i="1"/>
  <c r="CI356" i="1" s="1"/>
  <c r="CH193" i="1"/>
  <c r="CI193" i="1" s="1"/>
  <c r="CH250" i="1"/>
  <c r="CI250" i="1" s="1"/>
  <c r="CH177" i="1"/>
  <c r="CI177" i="1" s="1"/>
  <c r="CH130" i="1"/>
  <c r="CI130" i="1" s="1"/>
  <c r="CH201" i="1"/>
  <c r="CI201" i="1" s="1"/>
  <c r="CH121" i="1"/>
  <c r="CI121" i="1" s="1"/>
  <c r="CH156" i="1"/>
  <c r="CI156" i="1" s="1"/>
  <c r="CH173" i="1"/>
  <c r="CI173" i="1" s="1"/>
  <c r="CH353" i="1"/>
  <c r="CI353" i="1" s="1"/>
  <c r="CH211" i="1"/>
  <c r="CI211" i="1" s="1"/>
  <c r="CH217" i="1"/>
  <c r="CI217" i="1" s="1"/>
  <c r="CH134" i="1"/>
  <c r="CI134" i="1" s="1"/>
  <c r="CH190" i="1"/>
  <c r="CI190" i="1" s="1"/>
  <c r="CH34" i="1"/>
  <c r="CI34" i="1" s="1"/>
  <c r="CH162" i="1"/>
  <c r="CI162" i="1" s="1"/>
  <c r="CH176" i="1"/>
  <c r="CI176" i="1" s="1"/>
  <c r="CH260" i="1"/>
  <c r="CI260" i="1" s="1"/>
  <c r="CH318" i="1"/>
  <c r="CI318" i="1" s="1"/>
  <c r="CH19" i="1"/>
  <c r="CI19" i="1" s="1"/>
  <c r="CH148" i="1"/>
  <c r="CI148" i="1" s="1"/>
  <c r="CH299" i="1"/>
  <c r="CI299" i="1" s="1"/>
  <c r="CH164" i="1"/>
  <c r="CI164" i="1" s="1"/>
  <c r="CH181" i="1"/>
  <c r="CI181" i="1" s="1"/>
  <c r="CH125" i="1"/>
  <c r="CI125" i="1" s="1"/>
  <c r="CH133" i="1"/>
  <c r="CI133" i="1" s="1"/>
  <c r="CH264" i="1"/>
  <c r="CI264" i="1" s="1"/>
  <c r="CH41" i="1"/>
  <c r="CI41" i="1" s="1"/>
  <c r="CH197" i="1"/>
  <c r="CI197" i="1" s="1"/>
  <c r="CH175" i="1"/>
  <c r="CI175" i="1" s="1"/>
  <c r="CH29" i="1"/>
  <c r="CI29" i="1" s="1"/>
  <c r="CH246" i="1"/>
  <c r="CI246" i="1" s="1"/>
  <c r="CH161" i="1"/>
  <c r="CI161" i="1" s="1"/>
  <c r="CH315" i="1"/>
  <c r="CI315" i="1" s="1"/>
  <c r="CH279" i="1"/>
  <c r="CI279" i="1" s="1"/>
  <c r="CH219" i="1"/>
  <c r="CI219" i="1" s="1"/>
  <c r="CH150" i="1"/>
  <c r="CI150" i="1" s="1"/>
  <c r="CH120" i="1"/>
  <c r="CI120" i="1" s="1"/>
  <c r="CH167" i="1"/>
  <c r="CI167" i="1" s="1"/>
  <c r="CH207" i="1"/>
  <c r="CI207" i="1" s="1"/>
  <c r="CH152" i="1"/>
  <c r="CI152" i="1" s="1"/>
  <c r="CH254" i="1"/>
  <c r="CI254" i="1" s="1"/>
  <c r="CH238" i="1"/>
  <c r="CI238" i="1" s="1"/>
  <c r="CH206" i="1"/>
  <c r="CI206" i="1" s="1"/>
  <c r="CH281" i="1"/>
  <c r="CI281" i="1" s="1"/>
  <c r="CH158" i="1"/>
  <c r="CI158" i="1" s="1"/>
  <c r="CH178" i="1"/>
  <c r="CI178" i="1" s="1"/>
  <c r="CH188" i="1"/>
  <c r="CI188" i="1" s="1"/>
  <c r="CH350" i="1"/>
  <c r="CI350" i="1" s="1"/>
  <c r="CH202" i="1"/>
  <c r="CI202" i="1" s="1"/>
  <c r="CH354" i="1"/>
  <c r="CI354" i="1" s="1"/>
  <c r="CH145" i="1"/>
  <c r="CI145" i="1" s="1"/>
  <c r="CH277" i="1"/>
  <c r="CI277" i="1" s="1"/>
  <c r="CH198" i="1"/>
  <c r="CI198" i="1" s="1"/>
  <c r="CH314" i="1"/>
  <c r="CI314" i="1" s="1"/>
  <c r="CH212" i="1"/>
  <c r="CI212" i="1" s="1"/>
  <c r="CH274" i="1"/>
  <c r="CI274" i="1" s="1"/>
  <c r="CH38" i="1"/>
  <c r="CI38" i="1" s="1"/>
  <c r="CH227" i="1"/>
  <c r="CI227" i="1" s="1"/>
  <c r="CH127" i="1"/>
  <c r="CI127" i="1" s="1"/>
  <c r="CH154" i="1"/>
  <c r="CI154" i="1" s="1"/>
  <c r="CH172" i="1"/>
  <c r="CI172" i="1" s="1"/>
  <c r="CH124" i="1"/>
  <c r="CI124" i="1" s="1"/>
  <c r="CH122" i="1"/>
  <c r="CI122" i="1" s="1"/>
  <c r="CH40" i="1"/>
  <c r="CI40" i="1" s="1"/>
  <c r="CH321" i="1"/>
  <c r="CI321" i="1" s="1"/>
  <c r="CH199" i="1"/>
  <c r="CI199" i="1" s="1"/>
  <c r="CH209" i="1"/>
  <c r="CI209" i="1" s="1"/>
  <c r="CH228" i="1"/>
  <c r="CI228" i="1" s="1"/>
  <c r="CH276" i="1"/>
  <c r="CI276" i="1" s="1"/>
  <c r="CH17" i="1"/>
  <c r="CI17" i="1" s="1"/>
  <c r="CH160" i="1"/>
  <c r="CI160" i="1" s="1"/>
  <c r="CH171" i="1"/>
  <c r="CI171" i="1" s="1"/>
  <c r="CH163" i="1"/>
  <c r="CI163" i="1" s="1"/>
  <c r="CH196" i="1"/>
  <c r="CI196" i="1" s="1"/>
  <c r="CH347" i="1"/>
  <c r="CI347" i="1" s="1"/>
  <c r="CH185" i="1"/>
  <c r="CI185" i="1" s="1"/>
  <c r="CH159" i="1"/>
  <c r="CI159" i="1" s="1"/>
  <c r="CH138" i="1"/>
  <c r="CI138" i="1" s="1"/>
  <c r="CH221" i="1"/>
  <c r="CI221" i="1" s="1"/>
  <c r="CH200" i="1"/>
  <c r="CI200" i="1" s="1"/>
  <c r="CH322" i="1"/>
  <c r="CI322" i="1" s="1"/>
  <c r="CH157" i="1"/>
  <c r="CI157" i="1" s="1"/>
  <c r="CH174" i="1"/>
  <c r="CI174" i="1" s="1"/>
  <c r="CH357" i="1"/>
  <c r="CI357" i="1" s="1"/>
  <c r="CH234" i="1"/>
  <c r="CI234" i="1" s="1"/>
  <c r="CH222" i="1"/>
  <c r="CI222" i="1" s="1"/>
  <c r="CH278" i="1"/>
  <c r="CI278" i="1" s="1"/>
  <c r="CH298" i="1"/>
  <c r="CI298" i="1" s="1"/>
  <c r="CH169" i="1"/>
  <c r="CI169" i="1" s="1"/>
  <c r="CH147" i="1"/>
  <c r="CI147" i="1" s="1"/>
  <c r="CH149" i="1"/>
  <c r="CI149" i="1" s="1"/>
  <c r="CH140" i="1"/>
  <c r="CI140" i="1" s="1"/>
  <c r="CH191" i="1"/>
  <c r="CI191" i="1" s="1"/>
  <c r="CH43" i="1"/>
  <c r="CI43" i="1" s="1"/>
  <c r="CH23" i="1"/>
  <c r="CI23" i="1" s="1"/>
  <c r="CH21" i="1"/>
  <c r="CI21" i="1" s="1"/>
  <c r="CH141" i="1"/>
  <c r="CI141" i="1" s="1"/>
  <c r="CH280" i="1"/>
  <c r="CI280" i="1" s="1"/>
  <c r="CH42" i="1"/>
  <c r="CI42" i="1" s="1"/>
  <c r="CH168" i="1"/>
  <c r="CI168" i="1" s="1"/>
  <c r="CH224" i="1"/>
  <c r="CI224" i="1" s="1"/>
  <c r="CH203" i="1"/>
  <c r="CI203" i="1" s="1"/>
  <c r="CH323" i="1"/>
  <c r="CI323" i="1" s="1"/>
  <c r="CH136" i="1"/>
  <c r="CI136" i="1" s="1"/>
  <c r="CH186" i="1"/>
  <c r="CI186" i="1" s="1"/>
  <c r="CH275" i="1"/>
  <c r="CI275" i="1" s="1"/>
  <c r="CH351" i="1"/>
  <c r="CI351" i="1" s="1"/>
  <c r="CH182" i="1"/>
  <c r="CI182" i="1" s="1"/>
  <c r="CH208" i="1"/>
  <c r="CI208" i="1" s="1"/>
  <c r="CH143" i="1"/>
  <c r="CI143" i="1" s="1"/>
  <c r="CH139" i="1"/>
  <c r="CI139" i="1" s="1"/>
  <c r="CH165" i="1"/>
  <c r="CI165" i="1" s="1"/>
  <c r="CH220" i="1"/>
  <c r="CI220" i="1" s="1"/>
  <c r="CH335" i="1"/>
  <c r="CI335" i="1" s="1"/>
  <c r="CH153" i="1"/>
  <c r="CI153" i="1" s="1"/>
  <c r="CH328" i="1"/>
  <c r="CI328" i="1" s="1"/>
  <c r="CH132" i="1"/>
  <c r="CI132" i="1" s="1"/>
  <c r="CH330" i="1"/>
  <c r="CI330" i="1" s="1"/>
  <c r="CH27" i="1"/>
  <c r="CI27" i="1" s="1"/>
  <c r="CH218" i="1"/>
  <c r="CI218" i="1" s="1"/>
  <c r="CH194" i="1"/>
  <c r="CI194" i="1" s="1"/>
  <c r="CH25" i="1"/>
  <c r="CI25" i="1" s="1"/>
  <c r="CH123" i="1"/>
  <c r="CI123" i="1" s="1"/>
  <c r="CH131" i="1"/>
  <c r="CI131" i="1" s="1"/>
  <c r="CH213" i="1"/>
  <c r="CI213" i="1" s="1"/>
  <c r="CH170" i="1"/>
  <c r="CI170" i="1" s="1"/>
  <c r="CH151" i="1"/>
  <c r="CI151" i="1" s="1"/>
  <c r="CH355" i="1"/>
  <c r="CI355" i="1" s="1"/>
  <c r="CH36" i="1"/>
  <c r="CI36" i="1" s="1"/>
  <c r="CI358" i="1" l="1"/>
  <c r="CH358" i="1"/>
</calcChain>
</file>

<file path=xl/sharedStrings.xml><?xml version="1.0" encoding="utf-8"?>
<sst xmlns="http://schemas.openxmlformats.org/spreadsheetml/2006/main" count="5590" uniqueCount="421">
  <si>
    <t/>
  </si>
  <si>
    <t>EMPLEADOS CON DERECHO A PTU 2022</t>
  </si>
  <si>
    <t>10% De la Utilidad de la Declaración del Ejercicio:</t>
  </si>
  <si>
    <t>Sueldo Topado</t>
  </si>
  <si>
    <t>Total de Sueldos Pagados Con Tope:</t>
  </si>
  <si>
    <t>Total de Días Trabajados:</t>
  </si>
  <si>
    <t>Factor de Sueldo:</t>
  </si>
  <si>
    <t>Factor de Días:</t>
  </si>
  <si>
    <t>PTU NO entregada</t>
  </si>
  <si>
    <t>PTU No entregada Ej. Anterior</t>
  </si>
  <si>
    <t>PTU CÁLCULO MANUAL BRUT0 2023</t>
  </si>
  <si>
    <t>PTU SUELDO BASE TRES MESES</t>
  </si>
  <si>
    <t>PTU TRES AÑOS ANTERIORES ENTREGADO BRUTO</t>
  </si>
  <si>
    <t>PTU NO ENTREGADA</t>
  </si>
  <si>
    <t>CALCULO CORRECTO</t>
  </si>
  <si>
    <t>ID</t>
  </si>
  <si>
    <t>PERSONAL</t>
  </si>
  <si>
    <t>NOMBRE</t>
  </si>
  <si>
    <t>SUELDO DIARIO</t>
  </si>
  <si>
    <t>SUELDO ACUMULADO</t>
  </si>
  <si>
    <t>DIAS ACUMULADOS</t>
  </si>
  <si>
    <t>TIPO</t>
  </si>
  <si>
    <t>GRUPO</t>
  </si>
  <si>
    <t>NÓMINA</t>
  </si>
  <si>
    <t>ESTATUS</t>
  </si>
  <si>
    <t>POR SUELDO</t>
  </si>
  <si>
    <t>POR DÍA</t>
  </si>
  <si>
    <t>PTU 2023</t>
  </si>
  <si>
    <t>BRUTO</t>
  </si>
  <si>
    <t>NETO</t>
  </si>
  <si>
    <t>PROMEDIO</t>
  </si>
  <si>
    <t>AÑO ANTERIOR</t>
  </si>
  <si>
    <t>Sueldo Diario Para PTU</t>
  </si>
  <si>
    <t>PTU 3 Meses Año Anterios</t>
  </si>
  <si>
    <t>Total Dias Trabajados</t>
  </si>
  <si>
    <t>Importe Neto PTU</t>
  </si>
  <si>
    <t>PTU Np cobrada Comparativo</t>
  </si>
  <si>
    <t>Total General</t>
  </si>
  <si>
    <t>PTU Calculo "Correcto" Cliente</t>
  </si>
  <si>
    <t>PTU 3 M VS PTU P3A (PTU Modificacion)</t>
  </si>
  <si>
    <t>PTU No entregada Ejercicio Anterior</t>
  </si>
  <si>
    <t>Personal</t>
  </si>
  <si>
    <t>Concepto</t>
  </si>
  <si>
    <t>Importe</t>
  </si>
  <si>
    <t>Excel</t>
  </si>
  <si>
    <t>Diferencia</t>
  </si>
  <si>
    <t>Acumulado</t>
  </si>
  <si>
    <t>Bruto</t>
  </si>
  <si>
    <t>Proporcion</t>
  </si>
  <si>
    <t>Neto</t>
  </si>
  <si>
    <t>PTU Neta</t>
  </si>
  <si>
    <t>PTU Total</t>
  </si>
  <si>
    <t>Total PTU</t>
  </si>
  <si>
    <t>Diderencia</t>
  </si>
  <si>
    <t>PTU 3 Meses</t>
  </si>
  <si>
    <t>PTU NO Cobrada</t>
  </si>
  <si>
    <t>PTU Normal</t>
  </si>
  <si>
    <t>PTU Promedio 3 Años</t>
  </si>
  <si>
    <t>PTU Normal VS PTU Mod</t>
  </si>
  <si>
    <t>PTU a Pagar</t>
  </si>
  <si>
    <t>00016</t>
  </si>
  <si>
    <t>QUINCENAL</t>
  </si>
  <si>
    <t>Alta</t>
  </si>
  <si>
    <t>Definicion Sueldo Pago PTU 3 Meses</t>
  </si>
  <si>
    <t>PTU 3 Meses Año Anterior</t>
  </si>
  <si>
    <t>Total Dias para PTU</t>
  </si>
  <si>
    <t>PTU No Cobrada Año Anterior Gravable</t>
  </si>
  <si>
    <t>Total Percepciones</t>
  </si>
  <si>
    <t>00104</t>
  </si>
  <si>
    <t>00112</t>
  </si>
  <si>
    <t>00173</t>
  </si>
  <si>
    <t>00175</t>
  </si>
  <si>
    <t>00186</t>
  </si>
  <si>
    <t>00205</t>
  </si>
  <si>
    <t>SEMANAL</t>
  </si>
  <si>
    <t>00543</t>
  </si>
  <si>
    <t>00701</t>
  </si>
  <si>
    <t>Baja</t>
  </si>
  <si>
    <t>00713</t>
  </si>
  <si>
    <t>00725</t>
  </si>
  <si>
    <t>00766</t>
  </si>
  <si>
    <t>00768</t>
  </si>
  <si>
    <t>00769</t>
  </si>
  <si>
    <t>00776</t>
  </si>
  <si>
    <t>00777</t>
  </si>
  <si>
    <t>00798</t>
  </si>
  <si>
    <t>00808</t>
  </si>
  <si>
    <t>00897</t>
  </si>
  <si>
    <t>01069</t>
  </si>
  <si>
    <t>01072</t>
  </si>
  <si>
    <t>01148</t>
  </si>
  <si>
    <t>01224</t>
  </si>
  <si>
    <t>01225</t>
  </si>
  <si>
    <t>01227</t>
  </si>
  <si>
    <t>01248</t>
  </si>
  <si>
    <t>01369</t>
  </si>
  <si>
    <t>01370</t>
  </si>
  <si>
    <t>01480</t>
  </si>
  <si>
    <t>01589</t>
  </si>
  <si>
    <t>01590</t>
  </si>
  <si>
    <t>01790</t>
  </si>
  <si>
    <t>02002</t>
  </si>
  <si>
    <t>02005</t>
  </si>
  <si>
    <t>02006</t>
  </si>
  <si>
    <t>02020</t>
  </si>
  <si>
    <t>02037</t>
  </si>
  <si>
    <t>02060</t>
  </si>
  <si>
    <t>02070</t>
  </si>
  <si>
    <t>02076</t>
  </si>
  <si>
    <t>02085</t>
  </si>
  <si>
    <t>02118</t>
  </si>
  <si>
    <t>02136</t>
  </si>
  <si>
    <t>02142</t>
  </si>
  <si>
    <t>02143</t>
  </si>
  <si>
    <t>02147</t>
  </si>
  <si>
    <t>02172</t>
  </si>
  <si>
    <t>02179</t>
  </si>
  <si>
    <t>02186</t>
  </si>
  <si>
    <t>02187</t>
  </si>
  <si>
    <t>02197</t>
  </si>
  <si>
    <t>02199</t>
  </si>
  <si>
    <t>02207</t>
  </si>
  <si>
    <t>02208</t>
  </si>
  <si>
    <t>02209</t>
  </si>
  <si>
    <t>02212</t>
  </si>
  <si>
    <t>02213</t>
  </si>
  <si>
    <t>02215</t>
  </si>
  <si>
    <t>02218</t>
  </si>
  <si>
    <t>02220</t>
  </si>
  <si>
    <t>02221</t>
  </si>
  <si>
    <t>02222</t>
  </si>
  <si>
    <t>02229</t>
  </si>
  <si>
    <t>02233</t>
  </si>
  <si>
    <t>02234</t>
  </si>
  <si>
    <t>02235</t>
  </si>
  <si>
    <t>02236</t>
  </si>
  <si>
    <t>02237</t>
  </si>
  <si>
    <t>02238</t>
  </si>
  <si>
    <t>02239</t>
  </si>
  <si>
    <t>02240</t>
  </si>
  <si>
    <t>02241</t>
  </si>
  <si>
    <t>02243</t>
  </si>
  <si>
    <t>02244</t>
  </si>
  <si>
    <t>02245</t>
  </si>
  <si>
    <t>02246</t>
  </si>
  <si>
    <t>02248</t>
  </si>
  <si>
    <t>02249</t>
  </si>
  <si>
    <t>02250</t>
  </si>
  <si>
    <t>02251</t>
  </si>
  <si>
    <t>02252</t>
  </si>
  <si>
    <t>02253</t>
  </si>
  <si>
    <t>02254</t>
  </si>
  <si>
    <t>02255</t>
  </si>
  <si>
    <t>02256</t>
  </si>
  <si>
    <t>02257</t>
  </si>
  <si>
    <t>02258</t>
  </si>
  <si>
    <t>02259</t>
  </si>
  <si>
    <t>02260</t>
  </si>
  <si>
    <t>02261</t>
  </si>
  <si>
    <t>02262</t>
  </si>
  <si>
    <t>02263</t>
  </si>
  <si>
    <t>02264</t>
  </si>
  <si>
    <t>02265</t>
  </si>
  <si>
    <t>02266</t>
  </si>
  <si>
    <t>02267</t>
  </si>
  <si>
    <t>03002</t>
  </si>
  <si>
    <t>03004</t>
  </si>
  <si>
    <t>03006</t>
  </si>
  <si>
    <t>03011</t>
  </si>
  <si>
    <t>03013</t>
  </si>
  <si>
    <t>03015</t>
  </si>
  <si>
    <t>03016</t>
  </si>
  <si>
    <t>03017</t>
  </si>
  <si>
    <t>03019</t>
  </si>
  <si>
    <t>03020</t>
  </si>
  <si>
    <t>03022</t>
  </si>
  <si>
    <t>03023</t>
  </si>
  <si>
    <t>03025</t>
  </si>
  <si>
    <t>03026</t>
  </si>
  <si>
    <t>03027</t>
  </si>
  <si>
    <t>03028</t>
  </si>
  <si>
    <t>05002</t>
  </si>
  <si>
    <t>05007</t>
  </si>
  <si>
    <t>05009</t>
  </si>
  <si>
    <t>05011</t>
  </si>
  <si>
    <t>05015</t>
  </si>
  <si>
    <t>05030</t>
  </si>
  <si>
    <t>05032</t>
  </si>
  <si>
    <t>05037</t>
  </si>
  <si>
    <t>05038</t>
  </si>
  <si>
    <t>05041</t>
  </si>
  <si>
    <t>05046</t>
  </si>
  <si>
    <t>05052</t>
  </si>
  <si>
    <t>05057</t>
  </si>
  <si>
    <t>05058</t>
  </si>
  <si>
    <t>05059</t>
  </si>
  <si>
    <t>05060</t>
  </si>
  <si>
    <t>05070</t>
  </si>
  <si>
    <t>05071</t>
  </si>
  <si>
    <t>05073</t>
  </si>
  <si>
    <t>05074</t>
  </si>
  <si>
    <t>05077</t>
  </si>
  <si>
    <t>05078</t>
  </si>
  <si>
    <t>05079</t>
  </si>
  <si>
    <t>05084</t>
  </si>
  <si>
    <t>05087</t>
  </si>
  <si>
    <t>05088</t>
  </si>
  <si>
    <t>05089</t>
  </si>
  <si>
    <t>05091</t>
  </si>
  <si>
    <t>05093</t>
  </si>
  <si>
    <t>05094</t>
  </si>
  <si>
    <t>05095</t>
  </si>
  <si>
    <t>05096</t>
  </si>
  <si>
    <t>05097</t>
  </si>
  <si>
    <t>05098</t>
  </si>
  <si>
    <t>05099</t>
  </si>
  <si>
    <t>05100</t>
  </si>
  <si>
    <t>05101</t>
  </si>
  <si>
    <t>05102</t>
  </si>
  <si>
    <t>05103</t>
  </si>
  <si>
    <t>05104</t>
  </si>
  <si>
    <t>06185</t>
  </si>
  <si>
    <t>06306</t>
  </si>
  <si>
    <t>06353</t>
  </si>
  <si>
    <t>06375</t>
  </si>
  <si>
    <t>06381</t>
  </si>
  <si>
    <t>06382</t>
  </si>
  <si>
    <t>06404</t>
  </si>
  <si>
    <t>06447</t>
  </si>
  <si>
    <t>06488</t>
  </si>
  <si>
    <t>06489</t>
  </si>
  <si>
    <t>06508</t>
  </si>
  <si>
    <t>06514</t>
  </si>
  <si>
    <t>06523</t>
  </si>
  <si>
    <t>06573</t>
  </si>
  <si>
    <t>06590</t>
  </si>
  <si>
    <t>06598</t>
  </si>
  <si>
    <t>06606</t>
  </si>
  <si>
    <t>06633</t>
  </si>
  <si>
    <t>06643</t>
  </si>
  <si>
    <t>06670</t>
  </si>
  <si>
    <t>06671</t>
  </si>
  <si>
    <t>06681</t>
  </si>
  <si>
    <t>06827</t>
  </si>
  <si>
    <t>06851</t>
  </si>
  <si>
    <t>06852</t>
  </si>
  <si>
    <t>06861</t>
  </si>
  <si>
    <t>06876</t>
  </si>
  <si>
    <t>06905</t>
  </si>
  <si>
    <t>06926</t>
  </si>
  <si>
    <t>06929</t>
  </si>
  <si>
    <t>06938</t>
  </si>
  <si>
    <t>06954</t>
  </si>
  <si>
    <t>07051</t>
  </si>
  <si>
    <t>07064</t>
  </si>
  <si>
    <t>07112</t>
  </si>
  <si>
    <t>07113</t>
  </si>
  <si>
    <t>07121</t>
  </si>
  <si>
    <t>07158</t>
  </si>
  <si>
    <t>07168</t>
  </si>
  <si>
    <t>07185</t>
  </si>
  <si>
    <t>07202</t>
  </si>
  <si>
    <t>07207</t>
  </si>
  <si>
    <t>07208</t>
  </si>
  <si>
    <t>07236</t>
  </si>
  <si>
    <t>07278</t>
  </si>
  <si>
    <t>07279</t>
  </si>
  <si>
    <t>07321</t>
  </si>
  <si>
    <t>07329</t>
  </si>
  <si>
    <t>07333</t>
  </si>
  <si>
    <t>07378</t>
  </si>
  <si>
    <t>07387</t>
  </si>
  <si>
    <t>07395</t>
  </si>
  <si>
    <t>07403</t>
  </si>
  <si>
    <t>07409</t>
  </si>
  <si>
    <t>07416</t>
  </si>
  <si>
    <t>07423</t>
  </si>
  <si>
    <t>07440</t>
  </si>
  <si>
    <t>07459</t>
  </si>
  <si>
    <t>07478</t>
  </si>
  <si>
    <t>07484</t>
  </si>
  <si>
    <t>07490</t>
  </si>
  <si>
    <t>07494</t>
  </si>
  <si>
    <t>07500</t>
  </si>
  <si>
    <t>07511</t>
  </si>
  <si>
    <t>07512</t>
  </si>
  <si>
    <t>07514</t>
  </si>
  <si>
    <t>07522</t>
  </si>
  <si>
    <t>07524</t>
  </si>
  <si>
    <t>07531</t>
  </si>
  <si>
    <t>07537</t>
  </si>
  <si>
    <t>07546</t>
  </si>
  <si>
    <t>07576</t>
  </si>
  <si>
    <t>07577</t>
  </si>
  <si>
    <t>07580</t>
  </si>
  <si>
    <t>07581</t>
  </si>
  <si>
    <t>07582</t>
  </si>
  <si>
    <t>07585</t>
  </si>
  <si>
    <t>07590</t>
  </si>
  <si>
    <t>07593</t>
  </si>
  <si>
    <t>07595</t>
  </si>
  <si>
    <t>07596</t>
  </si>
  <si>
    <t>07601</t>
  </si>
  <si>
    <t>07608</t>
  </si>
  <si>
    <t>07610</t>
  </si>
  <si>
    <t>07612</t>
  </si>
  <si>
    <t>07613</t>
  </si>
  <si>
    <t>07614</t>
  </si>
  <si>
    <t>07617</t>
  </si>
  <si>
    <t>07618</t>
  </si>
  <si>
    <t>07621</t>
  </si>
  <si>
    <t>07626</t>
  </si>
  <si>
    <t>07633</t>
  </si>
  <si>
    <t>07636</t>
  </si>
  <si>
    <t>07639</t>
  </si>
  <si>
    <t>07641</t>
  </si>
  <si>
    <t>07645</t>
  </si>
  <si>
    <t>07650</t>
  </si>
  <si>
    <t>07651</t>
  </si>
  <si>
    <t>07661</t>
  </si>
  <si>
    <t>07667</t>
  </si>
  <si>
    <t>07672</t>
  </si>
  <si>
    <t>07674</t>
  </si>
  <si>
    <t>07679</t>
  </si>
  <si>
    <t>07681</t>
  </si>
  <si>
    <t>07682</t>
  </si>
  <si>
    <t>07684</t>
  </si>
  <si>
    <t>07687</t>
  </si>
  <si>
    <t>07689</t>
  </si>
  <si>
    <t>07691</t>
  </si>
  <si>
    <t>07696</t>
  </si>
  <si>
    <t>07698</t>
  </si>
  <si>
    <t>07701</t>
  </si>
  <si>
    <t>07702</t>
  </si>
  <si>
    <t>07703</t>
  </si>
  <si>
    <t>07704</t>
  </si>
  <si>
    <t>07706</t>
  </si>
  <si>
    <t>07708</t>
  </si>
  <si>
    <t>07709</t>
  </si>
  <si>
    <t>07710</t>
  </si>
  <si>
    <t>07715</t>
  </si>
  <si>
    <t>07716</t>
  </si>
  <si>
    <t>07717</t>
  </si>
  <si>
    <t>07718</t>
  </si>
  <si>
    <t>07719</t>
  </si>
  <si>
    <t>07720</t>
  </si>
  <si>
    <t>07721</t>
  </si>
  <si>
    <t>07722</t>
  </si>
  <si>
    <t>07723</t>
  </si>
  <si>
    <t>07728</t>
  </si>
  <si>
    <t>07729</t>
  </si>
  <si>
    <t>07730</t>
  </si>
  <si>
    <t>07731</t>
  </si>
  <si>
    <t>07732</t>
  </si>
  <si>
    <t>07734</t>
  </si>
  <si>
    <t>07736</t>
  </si>
  <si>
    <t>07737</t>
  </si>
  <si>
    <t>07741</t>
  </si>
  <si>
    <t>07742</t>
  </si>
  <si>
    <t>07743</t>
  </si>
  <si>
    <t>07744</t>
  </si>
  <si>
    <t>07748</t>
  </si>
  <si>
    <t>07750</t>
  </si>
  <si>
    <t>07752</t>
  </si>
  <si>
    <t>07754</t>
  </si>
  <si>
    <t>07760</t>
  </si>
  <si>
    <t>07761</t>
  </si>
  <si>
    <t>07762</t>
  </si>
  <si>
    <t>07764</t>
  </si>
  <si>
    <t>07766</t>
  </si>
  <si>
    <t>07769</t>
  </si>
  <si>
    <t>07770</t>
  </si>
  <si>
    <t>07771</t>
  </si>
  <si>
    <t>07772</t>
  </si>
  <si>
    <t>07774</t>
  </si>
  <si>
    <t>07775</t>
  </si>
  <si>
    <t>07778</t>
  </si>
  <si>
    <t>07782</t>
  </si>
  <si>
    <t>07783</t>
  </si>
  <si>
    <t>07784</t>
  </si>
  <si>
    <t>07785</t>
  </si>
  <si>
    <t>07786</t>
  </si>
  <si>
    <t>07787</t>
  </si>
  <si>
    <t>07788</t>
  </si>
  <si>
    <t>07789</t>
  </si>
  <si>
    <t>07791</t>
  </si>
  <si>
    <t>07794</t>
  </si>
  <si>
    <t>07795</t>
  </si>
  <si>
    <t>07796</t>
  </si>
  <si>
    <t>07805</t>
  </si>
  <si>
    <t>07807</t>
  </si>
  <si>
    <t>07808</t>
  </si>
  <si>
    <t>07811</t>
  </si>
  <si>
    <t>07812</t>
  </si>
  <si>
    <t>07817</t>
  </si>
  <si>
    <t>07818</t>
  </si>
  <si>
    <t>07819</t>
  </si>
  <si>
    <t>07822</t>
  </si>
  <si>
    <t>07823</t>
  </si>
  <si>
    <t>07826</t>
  </si>
  <si>
    <t>07827</t>
  </si>
  <si>
    <t>07828</t>
  </si>
  <si>
    <t>07830</t>
  </si>
  <si>
    <t>07834</t>
  </si>
  <si>
    <t>07836</t>
  </si>
  <si>
    <t>07837</t>
  </si>
  <si>
    <t>07841</t>
  </si>
  <si>
    <t>07842</t>
  </si>
  <si>
    <t>07843</t>
  </si>
  <si>
    <t>07845</t>
  </si>
  <si>
    <t>07848</t>
  </si>
  <si>
    <t>07849</t>
  </si>
  <si>
    <t>TOTAL</t>
  </si>
  <si>
    <t>PTU NO COBRADA</t>
  </si>
  <si>
    <t>TOPES PARA CÁLCULO (CANDADO)</t>
  </si>
  <si>
    <t>DIFERENCIA</t>
  </si>
  <si>
    <t>Nota: Empleado con el Tope Salarial</t>
  </si>
  <si>
    <t>VEGA RESENDIZ ALFREDO</t>
  </si>
  <si>
    <t>Sueldo Topado Mas el 20%:</t>
  </si>
  <si>
    <t>Tope Sueldo Diario</t>
  </si>
  <si>
    <t>Mínimo de Días Acumulados para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</si>
</sst>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&quot;-&quot;_-;_-@_-"/>
    <numFmt numFmtId="165" formatCode="_-* #,##0.000000000000000000000_-;\-* #,##0.000000000000000000000_-;_-* &quot;-&quot;??_-;_-@_-"/>
    <numFmt numFmtId="166" formatCode="0.00000000"/>
    <numFmt numFmtId="167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quotePrefix="1"/>
    <xf numFmtId="0" fontId="2" fillId="0" borderId="0" xfId="0" quotePrefix="1" applyFont="1"/>
    <xf numFmtId="0" fontId="3" fillId="0" borderId="0" xfId="0" quotePrefix="1" applyFont="1"/>
    <xf numFmtId="0" fontId="4" fillId="0" borderId="0" xfId="0" applyFont="1"/>
    <xf numFmtId="0" fontId="2" fillId="0" borderId="0" xfId="0" applyFont="1"/>
    <xf numFmtId="164" fontId="3" fillId="0" borderId="0" xfId="0" applyNumberFormat="1" applyFont="1"/>
    <xf numFmtId="41" fontId="3" fillId="0" borderId="0" xfId="0" applyNumberFormat="1" applyFont="1"/>
    <xf numFmtId="165" fontId="0" fillId="0" borderId="0" xfId="0" applyNumberFormat="1"/>
    <xf numFmtId="43" fontId="0" fillId="0" borderId="0" xfId="0" applyNumberFormat="1"/>
    <xf numFmtId="166" fontId="3" fillId="0" borderId="0" xfId="0" applyNumberFormat="1" applyFont="1"/>
    <xf numFmtId="0" fontId="0" fillId="2" borderId="0" xfId="0" applyFill="1"/>
    <xf numFmtId="44" fontId="0" fillId="0" borderId="0" xfId="2" applyFont="1"/>
    <xf numFmtId="0" fontId="2" fillId="3" borderId="4" xfId="0" applyFont="1" applyFill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quotePrefix="1" applyBorder="1"/>
    <xf numFmtId="43" fontId="2" fillId="0" borderId="8" xfId="1" applyFont="1" applyBorder="1"/>
    <xf numFmtId="43" fontId="2" fillId="0" borderId="8" xfId="1" applyFont="1" applyFill="1" applyBorder="1"/>
    <xf numFmtId="43" fontId="0" fillId="0" borderId="7" xfId="1" applyFont="1" applyFill="1" applyBorder="1"/>
    <xf numFmtId="43" fontId="0" fillId="0" borderId="8" xfId="0" applyNumberFormat="1" applyBorder="1"/>
    <xf numFmtId="43" fontId="0" fillId="0" borderId="9" xfId="0" applyNumberFormat="1" applyBorder="1"/>
    <xf numFmtId="43" fontId="0" fillId="0" borderId="7" xfId="0" applyNumberFormat="1" applyBorder="1"/>
    <xf numFmtId="43" fontId="2" fillId="5" borderId="9" xfId="0" applyNumberFormat="1" applyFont="1" applyFill="1" applyBorder="1"/>
    <xf numFmtId="43" fontId="0" fillId="0" borderId="7" xfId="1" applyFont="1" applyBorder="1"/>
    <xf numFmtId="43" fontId="0" fillId="0" borderId="8" xfId="1" applyFont="1" applyBorder="1"/>
    <xf numFmtId="43" fontId="2" fillId="6" borderId="4" xfId="1" applyFont="1" applyFill="1" applyBorder="1"/>
    <xf numFmtId="49" fontId="0" fillId="0" borderId="13" xfId="0" applyNumberFormat="1" applyBorder="1"/>
    <xf numFmtId="44" fontId="0" fillId="0" borderId="0" xfId="2" applyFont="1" applyBorder="1"/>
    <xf numFmtId="44" fontId="0" fillId="0" borderId="14" xfId="2" applyFont="1" applyBorder="1"/>
    <xf numFmtId="4" fontId="0" fillId="0" borderId="0" xfId="0" applyNumberFormat="1"/>
    <xf numFmtId="0" fontId="0" fillId="0" borderId="14" xfId="0" applyBorder="1"/>
    <xf numFmtId="44" fontId="0" fillId="0" borderId="0" xfId="0" applyNumberFormat="1"/>
    <xf numFmtId="44" fontId="0" fillId="0" borderId="14" xfId="0" applyNumberFormat="1" applyBorder="1"/>
    <xf numFmtId="49" fontId="0" fillId="4" borderId="13" xfId="0" applyNumberFormat="1" applyFill="1" applyBorder="1"/>
    <xf numFmtId="44" fontId="0" fillId="4" borderId="0" xfId="0" applyNumberFormat="1" applyFill="1"/>
    <xf numFmtId="0" fontId="0" fillId="4" borderId="0" xfId="0" applyFill="1"/>
    <xf numFmtId="43" fontId="0" fillId="4" borderId="0" xfId="0" applyNumberFormat="1" applyFill="1"/>
    <xf numFmtId="43" fontId="0" fillId="4" borderId="14" xfId="0" applyNumberFormat="1" applyFill="1" applyBorder="1"/>
    <xf numFmtId="44" fontId="0" fillId="2" borderId="0" xfId="0" applyNumberFormat="1" applyFill="1"/>
    <xf numFmtId="0" fontId="0" fillId="0" borderId="13" xfId="0" applyBorder="1"/>
    <xf numFmtId="43" fontId="2" fillId="0" borderId="0" xfId="1" applyFont="1" applyBorder="1"/>
    <xf numFmtId="43" fontId="2" fillId="0" borderId="0" xfId="1" applyFont="1" applyFill="1" applyBorder="1"/>
    <xf numFmtId="43" fontId="0" fillId="0" borderId="13" xfId="1" applyFont="1" applyFill="1" applyBorder="1"/>
    <xf numFmtId="43" fontId="0" fillId="0" borderId="14" xfId="0" applyNumberFormat="1" applyBorder="1"/>
    <xf numFmtId="43" fontId="0" fillId="0" borderId="13" xfId="0" applyNumberFormat="1" applyBorder="1"/>
    <xf numFmtId="43" fontId="2" fillId="5" borderId="14" xfId="0" applyNumberFormat="1" applyFont="1" applyFill="1" applyBorder="1"/>
    <xf numFmtId="43" fontId="0" fillId="0" borderId="13" xfId="1" applyFont="1" applyBorder="1"/>
    <xf numFmtId="43" fontId="0" fillId="0" borderId="0" xfId="1" applyFont="1" applyBorder="1"/>
    <xf numFmtId="43" fontId="2" fillId="6" borderId="15" xfId="1" applyFont="1" applyFill="1" applyBorder="1"/>
    <xf numFmtId="43" fontId="0" fillId="0" borderId="0" xfId="1" quotePrefix="1" applyFont="1" applyBorder="1"/>
    <xf numFmtId="43" fontId="2" fillId="2" borderId="14" xfId="0" applyNumberFormat="1" applyFont="1" applyFill="1" applyBorder="1"/>
    <xf numFmtId="43" fontId="0" fillId="0" borderId="0" xfId="1" applyFont="1" applyFill="1" applyBorder="1"/>
    <xf numFmtId="43" fontId="0" fillId="0" borderId="0" xfId="1" quotePrefix="1" applyFont="1" applyFill="1" applyBorder="1"/>
    <xf numFmtId="49" fontId="0" fillId="2" borderId="13" xfId="0" applyNumberFormat="1" applyFill="1" applyBorder="1"/>
    <xf numFmtId="44" fontId="0" fillId="2" borderId="0" xfId="2" applyFont="1" applyFill="1" applyBorder="1"/>
    <xf numFmtId="44" fontId="0" fillId="2" borderId="14" xfId="2" applyFont="1" applyFill="1" applyBorder="1"/>
    <xf numFmtId="43" fontId="0" fillId="2" borderId="0" xfId="0" applyNumberFormat="1" applyFill="1"/>
    <xf numFmtId="4" fontId="0" fillId="2" borderId="0" xfId="0" applyNumberFormat="1" applyFill="1"/>
    <xf numFmtId="0" fontId="0" fillId="2" borderId="14" xfId="0" applyFill="1" applyBorder="1"/>
    <xf numFmtId="44" fontId="0" fillId="2" borderId="14" xfId="0" applyNumberFormat="1" applyFill="1" applyBorder="1"/>
    <xf numFmtId="0" fontId="0" fillId="2" borderId="13" xfId="0" applyFill="1" applyBorder="1"/>
    <xf numFmtId="0" fontId="2" fillId="2" borderId="0" xfId="0" applyFont="1" applyFill="1"/>
    <xf numFmtId="0" fontId="2" fillId="2" borderId="0" xfId="0" quotePrefix="1" applyFont="1" applyFill="1"/>
    <xf numFmtId="43" fontId="2" fillId="2" borderId="0" xfId="1" applyFont="1" applyFill="1" applyBorder="1"/>
    <xf numFmtId="43" fontId="2" fillId="2" borderId="0" xfId="1" quotePrefix="1" applyFont="1" applyFill="1" applyBorder="1"/>
    <xf numFmtId="0" fontId="2" fillId="2" borderId="14" xfId="0" applyFont="1" applyFill="1" applyBorder="1"/>
    <xf numFmtId="0" fontId="2" fillId="0" borderId="13" xfId="0" applyFont="1" applyBorder="1"/>
    <xf numFmtId="43" fontId="2" fillId="0" borderId="0" xfId="1" quotePrefix="1" applyFont="1" applyBorder="1"/>
    <xf numFmtId="0" fontId="2" fillId="0" borderId="14" xfId="0" applyFont="1" applyBorder="1"/>
    <xf numFmtId="0" fontId="0" fillId="0" borderId="16" xfId="0" applyBorder="1"/>
    <xf numFmtId="0" fontId="0" fillId="0" borderId="17" xfId="0" applyBorder="1"/>
    <xf numFmtId="0" fontId="0" fillId="0" borderId="17" xfId="0" quotePrefix="1" applyBorder="1"/>
    <xf numFmtId="43" fontId="0" fillId="0" borderId="17" xfId="1" applyFont="1" applyBorder="1"/>
    <xf numFmtId="43" fontId="0" fillId="0" borderId="17" xfId="1" quotePrefix="1" applyFont="1" applyBorder="1"/>
    <xf numFmtId="0" fontId="0" fillId="0" borderId="18" xfId="0" applyBorder="1"/>
    <xf numFmtId="43" fontId="0" fillId="0" borderId="16" xfId="1" applyFont="1" applyFill="1" applyBorder="1"/>
    <xf numFmtId="43" fontId="0" fillId="0" borderId="17" xfId="0" applyNumberFormat="1" applyBorder="1"/>
    <xf numFmtId="43" fontId="0" fillId="0" borderId="18" xfId="0" applyNumberFormat="1" applyBorder="1"/>
    <xf numFmtId="43" fontId="0" fillId="0" borderId="16" xfId="0" applyNumberFormat="1" applyBorder="1"/>
    <xf numFmtId="43" fontId="2" fillId="5" borderId="18" xfId="0" applyNumberFormat="1" applyFont="1" applyFill="1" applyBorder="1"/>
    <xf numFmtId="43" fontId="0" fillId="0" borderId="16" xfId="1" applyFont="1" applyBorder="1"/>
    <xf numFmtId="43" fontId="2" fillId="6" borderId="6" xfId="1" applyFont="1" applyFill="1" applyBorder="1"/>
    <xf numFmtId="49" fontId="0" fillId="0" borderId="16" xfId="0" applyNumberFormat="1" applyBorder="1"/>
    <xf numFmtId="44" fontId="0" fillId="0" borderId="17" xfId="2" applyFont="1" applyBorder="1"/>
    <xf numFmtId="44" fontId="0" fillId="0" borderId="18" xfId="2" applyFont="1" applyBorder="1"/>
    <xf numFmtId="4" fontId="0" fillId="0" borderId="17" xfId="0" applyNumberFormat="1" applyBorder="1"/>
    <xf numFmtId="44" fontId="0" fillId="0" borderId="17" xfId="0" applyNumberFormat="1" applyBorder="1"/>
    <xf numFmtId="44" fontId="0" fillId="0" borderId="18" xfId="0" applyNumberFormat="1" applyBorder="1"/>
    <xf numFmtId="49" fontId="0" fillId="4" borderId="16" xfId="0" applyNumberFormat="1" applyFill="1" applyBorder="1"/>
    <xf numFmtId="44" fontId="0" fillId="4" borderId="17" xfId="0" applyNumberFormat="1" applyFill="1" applyBorder="1"/>
    <xf numFmtId="0" fontId="0" fillId="4" borderId="17" xfId="0" applyFill="1" applyBorder="1"/>
    <xf numFmtId="43" fontId="0" fillId="4" borderId="17" xfId="0" applyNumberFormat="1" applyFill="1" applyBorder="1"/>
    <xf numFmtId="43" fontId="0" fillId="4" borderId="18" xfId="0" applyNumberFormat="1" applyFill="1" applyBorder="1"/>
    <xf numFmtId="43" fontId="0" fillId="0" borderId="0" xfId="1" applyFont="1"/>
    <xf numFmtId="43" fontId="0" fillId="0" borderId="0" xfId="1" quotePrefix="1" applyFont="1"/>
    <xf numFmtId="0" fontId="2" fillId="0" borderId="5" xfId="0" applyFont="1" applyBorder="1"/>
    <xf numFmtId="43" fontId="2" fillId="0" borderId="5" xfId="1" applyFont="1" applyFill="1" applyBorder="1"/>
    <xf numFmtId="43" fontId="2" fillId="5" borderId="5" xfId="1" applyFont="1" applyFill="1" applyBorder="1"/>
    <xf numFmtId="167" fontId="0" fillId="0" borderId="0" xfId="0" applyNumberFormat="1"/>
    <xf numFmtId="43" fontId="2" fillId="6" borderId="5" xfId="1" applyFont="1" applyFill="1" applyBorder="1"/>
    <xf numFmtId="43" fontId="2" fillId="0" borderId="0" xfId="0" applyNumberFormat="1" applyFont="1"/>
    <xf numFmtId="43" fontId="2" fillId="0" borderId="0" xfId="1" applyFont="1"/>
    <xf numFmtId="0" fontId="2" fillId="3" borderId="1" xfId="0" applyFont="1" applyFill="1" applyBorder="1"/>
    <xf numFmtId="43" fontId="2" fillId="3" borderId="5" xfId="1" applyFont="1" applyFill="1" applyBorder="1"/>
    <xf numFmtId="167" fontId="2" fillId="3" borderId="5" xfId="1" applyNumberFormat="1" applyFont="1" applyFill="1" applyBorder="1"/>
    <xf numFmtId="164" fontId="2" fillId="3" borderId="0" xfId="0" applyNumberFormat="1" applyFont="1" applyFill="1"/>
    <xf numFmtId="43" fontId="2" fillId="3" borderId="0" xfId="1" applyFont="1" applyFill="1"/>
    <xf numFmtId="9" fontId="0" fillId="0" borderId="0" xfId="0" applyNumberFormat="1"/>
    <xf numFmtId="167" fontId="2" fillId="3" borderId="0" xfId="1" applyNumberFormat="1" applyFont="1" applyFill="1"/>
    <xf numFmtId="0" fontId="0" fillId="2" borderId="10" xfId="0" applyFill="1" applyBorder="1" applyAlignment="1">
      <alignment horizontal="justify" vertical="justify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0" xfId="0" applyBorder="1" applyAlignment="1">
      <alignment horizontal="justify" vertical="justify"/>
    </xf>
    <xf numFmtId="43" fontId="2" fillId="0" borderId="1" xfId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ntelisis\Nomina\WYN\Ejercicio%20PTU%20Ejercicio%202023.xlsx" TargetMode="External"/><Relationship Id="rId1" Type="http://schemas.openxmlformats.org/officeDocument/2006/relationships/externalLinkPath" Target="file:///D:\Intelisis\Nomina\WYN\Ejercicio%20PTU%20Ejercic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U 2023"/>
      <sheetName val="Hoja1"/>
      <sheetName val="Factores"/>
      <sheetName val="Base 2024"/>
      <sheetName val="Hoja2"/>
    </sheetNames>
    <sheetDataSet>
      <sheetData sheetId="0"/>
      <sheetData sheetId="1"/>
      <sheetData sheetId="2"/>
      <sheetData sheetId="3">
        <row r="2">
          <cell r="A2" t="str">
            <v>00071</v>
          </cell>
          <cell r="B2" t="str">
            <v>JIMENEZ VELAZQUEZ EDMUNDO GERARDO</v>
          </cell>
          <cell r="C2" t="str">
            <v>Empleado</v>
          </cell>
        </row>
        <row r="3">
          <cell r="A3" t="str">
            <v>02153</v>
          </cell>
          <cell r="B3" t="str">
            <v>MARTINEZ LUNA MARIA ELENA</v>
          </cell>
          <cell r="C3" t="str">
            <v>Empleado</v>
          </cell>
        </row>
        <row r="4">
          <cell r="A4" t="str">
            <v>02164</v>
          </cell>
          <cell r="B4" t="str">
            <v>VELAZQUEZ VILLALPANDO ROBERTO ALONSO</v>
          </cell>
          <cell r="C4" t="str">
            <v>Empleado</v>
          </cell>
        </row>
        <row r="5">
          <cell r="A5" t="str">
            <v>05051</v>
          </cell>
          <cell r="B5" t="str">
            <v>ALVAREZ VAZQUEZ HILDA GUADALUPE</v>
          </cell>
          <cell r="C5" t="str">
            <v>Empleado</v>
          </cell>
        </row>
        <row r="6">
          <cell r="A6" t="str">
            <v>06403</v>
          </cell>
          <cell r="B6" t="str">
            <v>RESENDIZ DE CAMILO JOSE MARTIN</v>
          </cell>
          <cell r="C6" t="str">
            <v>Sindicalizado</v>
          </cell>
        </row>
        <row r="7">
          <cell r="A7" t="str">
            <v>06405</v>
          </cell>
          <cell r="B7" t="str">
            <v>RICO URIBE BERNARDO</v>
          </cell>
          <cell r="C7" t="str">
            <v>Sindicalizado</v>
          </cell>
        </row>
        <row r="8">
          <cell r="A8" t="str">
            <v>06536</v>
          </cell>
          <cell r="B8" t="str">
            <v>HERNANDEZ GARCIA JORGE</v>
          </cell>
          <cell r="C8" t="str">
            <v>Sindicalizado</v>
          </cell>
        </row>
        <row r="9">
          <cell r="A9" t="str">
            <v>06564</v>
          </cell>
          <cell r="B9" t="str">
            <v>URIBE TORRES ADAN</v>
          </cell>
          <cell r="C9" t="str">
            <v>Sindicalizado</v>
          </cell>
        </row>
        <row r="10">
          <cell r="A10" t="str">
            <v>06594</v>
          </cell>
          <cell r="B10" t="str">
            <v>PEÑA ALCANTARA BRAYAN</v>
          </cell>
          <cell r="C10" t="str">
            <v>Sindicalizado</v>
          </cell>
        </row>
        <row r="11">
          <cell r="A11" t="str">
            <v>06597</v>
          </cell>
          <cell r="B11" t="str">
            <v>LINDERO BOTELLO MARIO ALBERTO</v>
          </cell>
          <cell r="C11" t="str">
            <v>Sindicalizado</v>
          </cell>
        </row>
        <row r="12">
          <cell r="A12" t="str">
            <v>06601</v>
          </cell>
          <cell r="B12" t="str">
            <v>OLVERA TELLO CRITOBAL</v>
          </cell>
          <cell r="C12" t="str">
            <v>Sindicalizado</v>
          </cell>
        </row>
        <row r="13">
          <cell r="A13" t="str">
            <v>06610</v>
          </cell>
          <cell r="B13" t="str">
            <v>CARRASCO TRINIDAD ONESIMO</v>
          </cell>
          <cell r="C13" t="str">
            <v>Sindicalizado</v>
          </cell>
        </row>
        <row r="14">
          <cell r="A14" t="str">
            <v>06645</v>
          </cell>
          <cell r="B14" t="str">
            <v>HERNANDEZ PEREZ J CARMEN</v>
          </cell>
          <cell r="C14" t="str">
            <v>Sindicalizado</v>
          </cell>
        </row>
        <row r="15">
          <cell r="A15" t="str">
            <v>00001</v>
          </cell>
          <cell r="B15" t="str">
            <v>MORALES DIAZ LUIS ENRIQUE</v>
          </cell>
          <cell r="C15" t="str">
            <v>Asimilables</v>
          </cell>
          <cell r="D15" t="str">
            <v>MEXICO</v>
          </cell>
        </row>
        <row r="16">
          <cell r="A16" t="str">
            <v>00002</v>
          </cell>
          <cell r="B16" t="str">
            <v>MONTIEL FLORES PATRICIO CLAUDIO</v>
          </cell>
          <cell r="C16" t="str">
            <v>Asimilables</v>
          </cell>
          <cell r="D16" t="str">
            <v>MEXICO</v>
          </cell>
        </row>
        <row r="17">
          <cell r="A17" t="str">
            <v>00003</v>
          </cell>
          <cell r="B17" t="str">
            <v>LEYVA CASTAÑEDA LEOPOLDO</v>
          </cell>
          <cell r="C17" t="str">
            <v>Asimilables</v>
          </cell>
          <cell r="D17" t="str">
            <v>MEXICO</v>
          </cell>
        </row>
        <row r="18">
          <cell r="A18" t="str">
            <v>00005</v>
          </cell>
          <cell r="B18" t="str">
            <v>CAMARA PUERTO LUIS ALBERTO</v>
          </cell>
          <cell r="C18" t="str">
            <v>Asimilables</v>
          </cell>
          <cell r="D18" t="str">
            <v>MEXICO</v>
          </cell>
        </row>
        <row r="19">
          <cell r="A19" t="str">
            <v>00004</v>
          </cell>
          <cell r="B19" t="str">
            <v>ALEMAN RAMOS EDGAR ISAEL</v>
          </cell>
          <cell r="C19" t="str">
            <v>Empleado</v>
          </cell>
          <cell r="D19" t="str">
            <v>MEXICO</v>
          </cell>
        </row>
        <row r="20">
          <cell r="A20" t="str">
            <v>00016</v>
          </cell>
          <cell r="B20" t="str">
            <v>MORALES MAYA MARIA DEL CARMEN</v>
          </cell>
          <cell r="C20" t="str">
            <v>Empleado</v>
          </cell>
          <cell r="D20" t="str">
            <v>MEXICO</v>
          </cell>
        </row>
        <row r="21">
          <cell r="A21" t="str">
            <v>00033</v>
          </cell>
          <cell r="B21" t="str">
            <v>CARRILLO OLAYO NICOLAS</v>
          </cell>
          <cell r="C21" t="str">
            <v>Empleado</v>
          </cell>
          <cell r="D21" t="str">
            <v>MEXICO</v>
          </cell>
        </row>
        <row r="22">
          <cell r="A22" t="str">
            <v>00093</v>
          </cell>
          <cell r="B22" t="str">
            <v>SANTILLAN GONZALEZ LUIS</v>
          </cell>
          <cell r="C22" t="str">
            <v>Empleado</v>
          </cell>
          <cell r="D22" t="str">
            <v>MEXICO</v>
          </cell>
        </row>
        <row r="23">
          <cell r="A23" t="str">
            <v>00104</v>
          </cell>
          <cell r="B23" t="str">
            <v>RAMIREZ LOPEZ ELVIA</v>
          </cell>
          <cell r="C23" t="str">
            <v>Empleado</v>
          </cell>
          <cell r="D23" t="str">
            <v>MEXICO</v>
          </cell>
        </row>
        <row r="24">
          <cell r="A24" t="str">
            <v>00112</v>
          </cell>
          <cell r="B24" t="str">
            <v>MARTINEZ RODRIGUEZ SERGIO ARTURO</v>
          </cell>
          <cell r="C24" t="str">
            <v>Empleado</v>
          </cell>
          <cell r="D24" t="str">
            <v>MEXICO</v>
          </cell>
        </row>
        <row r="25">
          <cell r="A25" t="str">
            <v>00118</v>
          </cell>
          <cell r="B25" t="str">
            <v>CAMACHO VELOZ MARIA DEL CARMEN</v>
          </cell>
          <cell r="C25" t="str">
            <v>Empleado</v>
          </cell>
          <cell r="D25" t="str">
            <v>MEXICO</v>
          </cell>
        </row>
        <row r="26">
          <cell r="A26" t="str">
            <v>00122</v>
          </cell>
          <cell r="B26" t="str">
            <v>TORRES VERGARA NORMA PATRICIA</v>
          </cell>
          <cell r="C26" t="str">
            <v>Empleado</v>
          </cell>
          <cell r="D26" t="str">
            <v>MEXICO</v>
          </cell>
        </row>
        <row r="27">
          <cell r="A27" t="str">
            <v>00159</v>
          </cell>
          <cell r="B27" t="str">
            <v>ZALDIVAR MORALES RAYMUNDO JUAN</v>
          </cell>
          <cell r="C27" t="str">
            <v>Empleado</v>
          </cell>
          <cell r="D27" t="str">
            <v>MEXICO</v>
          </cell>
        </row>
        <row r="28">
          <cell r="A28" t="str">
            <v>00173</v>
          </cell>
          <cell r="B28" t="str">
            <v>FERNANDEZ PEREZ JUAN JOSE GUILLERMO</v>
          </cell>
          <cell r="C28" t="str">
            <v>Empleado</v>
          </cell>
          <cell r="D28" t="str">
            <v>MEXICO</v>
          </cell>
        </row>
        <row r="29">
          <cell r="A29" t="str">
            <v>00175</v>
          </cell>
          <cell r="B29" t="str">
            <v>MARTINEZ MARIN ROBERTO</v>
          </cell>
          <cell r="C29" t="str">
            <v>Empleado</v>
          </cell>
          <cell r="D29" t="str">
            <v>MEXICO</v>
          </cell>
        </row>
        <row r="30">
          <cell r="A30" t="str">
            <v>00176</v>
          </cell>
          <cell r="B30" t="str">
            <v>MARQUEZ ALVAREZ LUIS IGNACIO</v>
          </cell>
          <cell r="C30" t="str">
            <v>Empleado</v>
          </cell>
          <cell r="D30" t="str">
            <v>MEXICO</v>
          </cell>
        </row>
        <row r="31">
          <cell r="A31" t="str">
            <v>00186</v>
          </cell>
          <cell r="B31" t="str">
            <v>SANTILLAN GONZALEZ JUAN MANUEL</v>
          </cell>
          <cell r="C31" t="str">
            <v>Empleado</v>
          </cell>
          <cell r="D31" t="str">
            <v>MEXICO</v>
          </cell>
        </row>
        <row r="32">
          <cell r="A32" t="str">
            <v>00409</v>
          </cell>
          <cell r="B32" t="str">
            <v>VEGA ZALDIVAR VIDAL</v>
          </cell>
          <cell r="C32" t="str">
            <v>Empleado</v>
          </cell>
          <cell r="D32" t="str">
            <v>MEXICO</v>
          </cell>
        </row>
        <row r="33">
          <cell r="A33" t="str">
            <v>00701</v>
          </cell>
          <cell r="B33" t="str">
            <v>FLORES TREJO LUIS</v>
          </cell>
          <cell r="C33" t="str">
            <v>Empleado</v>
          </cell>
          <cell r="D33" t="str">
            <v>MEXICO</v>
          </cell>
        </row>
        <row r="34">
          <cell r="A34" t="str">
            <v>02069</v>
          </cell>
          <cell r="B34" t="str">
            <v>NAVA SANCHEZ JESUS JOAQUIN</v>
          </cell>
          <cell r="C34" t="str">
            <v>Empleado</v>
          </cell>
          <cell r="D34" t="str">
            <v>MEXICO</v>
          </cell>
        </row>
        <row r="35">
          <cell r="A35" t="str">
            <v>02249</v>
          </cell>
          <cell r="B35" t="str">
            <v>SALDAÑA RODRIGUEZ DIEGO</v>
          </cell>
          <cell r="C35" t="str">
            <v>Empleado</v>
          </cell>
          <cell r="D35" t="str">
            <v>MEXICO</v>
          </cell>
        </row>
        <row r="36">
          <cell r="A36" t="str">
            <v>03006</v>
          </cell>
          <cell r="B36" t="str">
            <v>LOPEZ GONZALEZ FRANCISCO</v>
          </cell>
          <cell r="C36" t="str">
            <v>Empleado</v>
          </cell>
          <cell r="D36" t="str">
            <v>MEXICO</v>
          </cell>
        </row>
        <row r="37">
          <cell r="A37" t="str">
            <v>03011</v>
          </cell>
          <cell r="B37" t="str">
            <v>JIMENEZ RAMIREZ ARIANA</v>
          </cell>
          <cell r="C37" t="str">
            <v>Empleado</v>
          </cell>
          <cell r="D37" t="str">
            <v>MEXICO</v>
          </cell>
        </row>
        <row r="38">
          <cell r="A38" t="str">
            <v>03013</v>
          </cell>
          <cell r="B38" t="str">
            <v>GONZALEZ SUAREZ JOSUE</v>
          </cell>
          <cell r="C38" t="str">
            <v>Empleado</v>
          </cell>
          <cell r="D38" t="str">
            <v>MEXICO</v>
          </cell>
        </row>
        <row r="39">
          <cell r="A39" t="str">
            <v>05002</v>
          </cell>
          <cell r="B39" t="str">
            <v>MEDINA ORTIZ GABRIELA</v>
          </cell>
          <cell r="C39" t="str">
            <v>Empleado</v>
          </cell>
          <cell r="D39" t="str">
            <v>MEXICO</v>
          </cell>
        </row>
        <row r="40">
          <cell r="A40" t="str">
            <v>05007</v>
          </cell>
          <cell r="B40" t="str">
            <v>TRUJILLO CASIANO MARCO ANTONIO</v>
          </cell>
          <cell r="C40" t="str">
            <v>Empleado</v>
          </cell>
          <cell r="D40" t="str">
            <v>MEXICO</v>
          </cell>
        </row>
        <row r="41">
          <cell r="A41" t="str">
            <v>05009</v>
          </cell>
          <cell r="B41" t="str">
            <v>HERNANDEZ BENITEZ MARIO</v>
          </cell>
          <cell r="C41" t="str">
            <v>Empleado</v>
          </cell>
          <cell r="D41" t="str">
            <v>MEXICO</v>
          </cell>
        </row>
        <row r="42">
          <cell r="A42" t="str">
            <v>05010</v>
          </cell>
          <cell r="B42" t="str">
            <v>SALDAÑA LOZANO JORGE ERNESTO</v>
          </cell>
          <cell r="C42" t="str">
            <v>Empleado</v>
          </cell>
          <cell r="D42" t="str">
            <v>MEXICO</v>
          </cell>
        </row>
        <row r="43">
          <cell r="A43" t="str">
            <v>05015</v>
          </cell>
          <cell r="B43" t="str">
            <v>VILCHIS CORTES AGUSTIN</v>
          </cell>
          <cell r="C43" t="str">
            <v>Empleado</v>
          </cell>
          <cell r="D43" t="str">
            <v>MEXICO</v>
          </cell>
        </row>
        <row r="44">
          <cell r="A44" t="str">
            <v>05023</v>
          </cell>
          <cell r="B44" t="str">
            <v>LUNA RODRIGUEZ EVANGELINA</v>
          </cell>
          <cell r="C44" t="str">
            <v>Empleado</v>
          </cell>
          <cell r="D44" t="str">
            <v>MEXICO</v>
          </cell>
        </row>
        <row r="45">
          <cell r="A45" t="str">
            <v>05030</v>
          </cell>
          <cell r="B45" t="str">
            <v>HARO MARTINEZ JORGE RAUL</v>
          </cell>
          <cell r="C45" t="str">
            <v>Empleado</v>
          </cell>
          <cell r="D45" t="str">
            <v>MEXICO</v>
          </cell>
        </row>
        <row r="46">
          <cell r="A46" t="str">
            <v>05031</v>
          </cell>
          <cell r="B46" t="str">
            <v>MEDINA MORALES ABIGAIL</v>
          </cell>
          <cell r="C46" t="str">
            <v>Empleado</v>
          </cell>
          <cell r="D46" t="str">
            <v>MEXICO</v>
          </cell>
        </row>
        <row r="47">
          <cell r="A47" t="str">
            <v>05032</v>
          </cell>
          <cell r="B47" t="str">
            <v>CORDOVA OJEDA AARON</v>
          </cell>
          <cell r="C47" t="str">
            <v>Empleado</v>
          </cell>
          <cell r="D47" t="str">
            <v>MEXICO</v>
          </cell>
        </row>
        <row r="48">
          <cell r="A48" t="str">
            <v>05037</v>
          </cell>
          <cell r="B48" t="str">
            <v>MARTINEZ TORRES MARIO ALBERTO</v>
          </cell>
          <cell r="C48" t="str">
            <v>Empleado</v>
          </cell>
          <cell r="D48" t="str">
            <v>MEXICO</v>
          </cell>
        </row>
        <row r="49">
          <cell r="A49" t="str">
            <v>05041</v>
          </cell>
          <cell r="B49" t="str">
            <v>CISNEROS ALCANTARA LIZBETH</v>
          </cell>
          <cell r="C49" t="str">
            <v>Empleado</v>
          </cell>
          <cell r="D49" t="str">
            <v>MEXICO</v>
          </cell>
        </row>
        <row r="50">
          <cell r="A50" t="str">
            <v>05045</v>
          </cell>
          <cell r="B50" t="str">
            <v>JARAMILLO MORENO J. GUADALUPE</v>
          </cell>
          <cell r="C50" t="str">
            <v>Empleado</v>
          </cell>
          <cell r="D50" t="str">
            <v>MEXICO</v>
          </cell>
        </row>
        <row r="51">
          <cell r="A51" t="str">
            <v>05046</v>
          </cell>
          <cell r="B51" t="str">
            <v>SANCHEZ PEREZ MARIA ROSARIO</v>
          </cell>
          <cell r="C51" t="str">
            <v>Empleado</v>
          </cell>
          <cell r="D51" t="str">
            <v>MEXICO</v>
          </cell>
        </row>
        <row r="52">
          <cell r="A52" t="str">
            <v>05049</v>
          </cell>
          <cell r="B52" t="str">
            <v>CRUZ ANGELES IMELDA</v>
          </cell>
          <cell r="C52" t="str">
            <v>Empleado</v>
          </cell>
          <cell r="D52" t="str">
            <v>MEXICO</v>
          </cell>
        </row>
        <row r="53">
          <cell r="A53" t="str">
            <v>05050</v>
          </cell>
          <cell r="B53" t="str">
            <v>GONZALEZ HERNANDEZ MARIA DEL  ROSARIO</v>
          </cell>
          <cell r="C53" t="str">
            <v>Empleado</v>
          </cell>
          <cell r="D53" t="str">
            <v>MEXICO</v>
          </cell>
        </row>
        <row r="54">
          <cell r="A54" t="str">
            <v>05052</v>
          </cell>
          <cell r="B54" t="str">
            <v>OCAÑA SALAS JUAN CARLOS</v>
          </cell>
          <cell r="C54" t="str">
            <v>Empleado</v>
          </cell>
          <cell r="D54" t="str">
            <v>MEXICO</v>
          </cell>
        </row>
        <row r="55">
          <cell r="A55" t="str">
            <v>05053</v>
          </cell>
          <cell r="B55" t="str">
            <v>AGUILERA HERNANDEZ LUZ</v>
          </cell>
          <cell r="C55" t="str">
            <v>Empleado</v>
          </cell>
          <cell r="D55" t="str">
            <v>MEXICO</v>
          </cell>
        </row>
        <row r="56">
          <cell r="A56" t="str">
            <v>05055</v>
          </cell>
          <cell r="B56" t="str">
            <v>CANALES QUINTANILLA MARIA DEL  CARMEN</v>
          </cell>
          <cell r="C56" t="str">
            <v>Empleado</v>
          </cell>
          <cell r="D56" t="str">
            <v>MEXICO</v>
          </cell>
        </row>
        <row r="57">
          <cell r="A57" t="str">
            <v>05056</v>
          </cell>
          <cell r="B57" t="str">
            <v>TOLEDO RUIZ HECTOR ENRIQUE GUADADALUPE ADO</v>
          </cell>
          <cell r="C57" t="str">
            <v>Empleado</v>
          </cell>
          <cell r="D57" t="str">
            <v>MEXICO</v>
          </cell>
        </row>
        <row r="58">
          <cell r="A58" t="str">
            <v>05057</v>
          </cell>
          <cell r="B58" t="str">
            <v>ARRIAGA AGUILAR ALFONSO</v>
          </cell>
          <cell r="C58" t="str">
            <v>Empleado</v>
          </cell>
          <cell r="D58" t="str">
            <v>MEXICO</v>
          </cell>
        </row>
        <row r="59">
          <cell r="A59" t="str">
            <v>05058</v>
          </cell>
          <cell r="B59" t="str">
            <v>SALDAÑA MARTINEZ JORGE DAVID</v>
          </cell>
          <cell r="C59" t="str">
            <v>Empleado</v>
          </cell>
          <cell r="D59" t="str">
            <v>MEXICO</v>
          </cell>
        </row>
        <row r="60">
          <cell r="A60" t="str">
            <v>05059</v>
          </cell>
          <cell r="B60" t="str">
            <v>SALDAÑA MARTINEZ DANIEL</v>
          </cell>
          <cell r="C60" t="str">
            <v>Empleado</v>
          </cell>
          <cell r="D60" t="str">
            <v>MEXICO</v>
          </cell>
        </row>
        <row r="61">
          <cell r="A61" t="str">
            <v>05061</v>
          </cell>
          <cell r="B61" t="str">
            <v>CETINA PARRA CLAUDIA IVETH</v>
          </cell>
          <cell r="C61" t="str">
            <v>Empleado</v>
          </cell>
          <cell r="D61" t="str">
            <v>MEXICO</v>
          </cell>
        </row>
        <row r="62">
          <cell r="A62" t="str">
            <v>05062</v>
          </cell>
          <cell r="B62" t="str">
            <v>TRINIDAD LEMUS VERONICA</v>
          </cell>
          <cell r="C62" t="str">
            <v>Empleado</v>
          </cell>
          <cell r="D62" t="str">
            <v>MEXICO</v>
          </cell>
        </row>
        <row r="63">
          <cell r="A63" t="str">
            <v>05063</v>
          </cell>
          <cell r="B63" t="str">
            <v>SUAREZ JIMENEZ KAREN YAZMIN</v>
          </cell>
          <cell r="C63" t="str">
            <v>Empleado</v>
          </cell>
          <cell r="D63" t="str">
            <v>MEXICO</v>
          </cell>
        </row>
        <row r="64">
          <cell r="A64" t="str">
            <v>05065</v>
          </cell>
          <cell r="B64" t="str">
            <v>VELASCO ARIAS JESSICA KARINA</v>
          </cell>
          <cell r="C64" t="str">
            <v>Empleado</v>
          </cell>
          <cell r="D64" t="str">
            <v>MEXICO</v>
          </cell>
        </row>
        <row r="65">
          <cell r="A65" t="str">
            <v>05066</v>
          </cell>
          <cell r="B65" t="str">
            <v>HERNANDEZ CASTAÑEDA JUANA</v>
          </cell>
          <cell r="C65" t="str">
            <v>Empleado</v>
          </cell>
          <cell r="D65" t="str">
            <v>MEXICO</v>
          </cell>
        </row>
        <row r="66">
          <cell r="A66" t="str">
            <v>05067</v>
          </cell>
          <cell r="B66" t="str">
            <v>GUTIERREZ SANCHEZ CLAUDIA MONSERRAT</v>
          </cell>
          <cell r="C66" t="str">
            <v>Empleado</v>
          </cell>
          <cell r="D66" t="str">
            <v>MEXICO</v>
          </cell>
        </row>
        <row r="67">
          <cell r="A67" t="str">
            <v>05068</v>
          </cell>
          <cell r="B67" t="str">
            <v>ZALDIVAR CENTENO MARIA FERNANDA</v>
          </cell>
          <cell r="C67" t="str">
            <v>Empleado</v>
          </cell>
          <cell r="D67" t="str">
            <v>MEXICO</v>
          </cell>
        </row>
        <row r="68">
          <cell r="A68" t="str">
            <v>05069</v>
          </cell>
          <cell r="B68" t="str">
            <v>TEJEIDA RESENDIZ ZAIRA ALIN</v>
          </cell>
          <cell r="C68" t="str">
            <v>Empleado</v>
          </cell>
          <cell r="D68" t="str">
            <v>MEXICO</v>
          </cell>
        </row>
        <row r="69">
          <cell r="A69" t="str">
            <v>05070</v>
          </cell>
          <cell r="B69" t="str">
            <v>DEL VALLE GARCIA VANIA ERIKA</v>
          </cell>
          <cell r="C69" t="str">
            <v>Empleado</v>
          </cell>
          <cell r="D69" t="str">
            <v>MEXICO</v>
          </cell>
        </row>
        <row r="70">
          <cell r="A70" t="str">
            <v>05071</v>
          </cell>
          <cell r="B70" t="str">
            <v>SANTANA DE LA BARRA SERGIO</v>
          </cell>
          <cell r="C70" t="str">
            <v>Empleado</v>
          </cell>
          <cell r="D70" t="str">
            <v>MEXICO</v>
          </cell>
        </row>
        <row r="71">
          <cell r="A71" t="str">
            <v>05072</v>
          </cell>
          <cell r="B71" t="str">
            <v>MARTINEZ GONZALEZ CYNTHIA</v>
          </cell>
          <cell r="C71" t="str">
            <v>Empleado</v>
          </cell>
          <cell r="D71" t="str">
            <v>MEXICO</v>
          </cell>
        </row>
        <row r="72">
          <cell r="A72" t="str">
            <v>05073</v>
          </cell>
          <cell r="B72" t="str">
            <v>RODRIGUEZ LOPEZ JOSE LUIS</v>
          </cell>
          <cell r="C72" t="str">
            <v>Empleado</v>
          </cell>
          <cell r="D72" t="str">
            <v>MEXICO</v>
          </cell>
        </row>
        <row r="73">
          <cell r="A73" t="str">
            <v>05074</v>
          </cell>
          <cell r="B73" t="str">
            <v>ESCOBAR SAUCEDO LUIS ALBERTO</v>
          </cell>
          <cell r="C73" t="str">
            <v>Empleado</v>
          </cell>
          <cell r="D73" t="str">
            <v>MEXICO</v>
          </cell>
        </row>
        <row r="74">
          <cell r="A74" t="str">
            <v>05075</v>
          </cell>
          <cell r="B74" t="str">
            <v>CAMARENA CADENA MELANIE</v>
          </cell>
          <cell r="C74" t="str">
            <v>Empleado</v>
          </cell>
          <cell r="D74" t="str">
            <v>MEXICO</v>
          </cell>
        </row>
        <row r="75">
          <cell r="A75" t="str">
            <v>05076</v>
          </cell>
          <cell r="B75" t="str">
            <v>ANDRADE BECERRIL YRMA KRISTINA</v>
          </cell>
          <cell r="C75" t="str">
            <v>Empleado</v>
          </cell>
          <cell r="D75" t="str">
            <v>MEXICO</v>
          </cell>
        </row>
        <row r="76">
          <cell r="A76" t="str">
            <v>05077</v>
          </cell>
          <cell r="B76" t="str">
            <v>ALEMAN RAMOS EDGAR ISAEL</v>
          </cell>
          <cell r="C76" t="str">
            <v>Empleado</v>
          </cell>
          <cell r="D76" t="str">
            <v>MEXICO</v>
          </cell>
        </row>
        <row r="77">
          <cell r="A77" t="str">
            <v>05078</v>
          </cell>
          <cell r="B77" t="str">
            <v>LOPEZ PIÑA EULALIA</v>
          </cell>
          <cell r="C77" t="str">
            <v>Empleado</v>
          </cell>
          <cell r="D77" t="str">
            <v>MEXICO</v>
          </cell>
        </row>
        <row r="78">
          <cell r="A78" t="str">
            <v>05079</v>
          </cell>
          <cell r="B78" t="str">
            <v>HERNANDEZ PALESTINO PAOLA JACQUELINE</v>
          </cell>
          <cell r="C78" t="str">
            <v>Empleado</v>
          </cell>
          <cell r="D78" t="str">
            <v>MEXICO</v>
          </cell>
        </row>
        <row r="79">
          <cell r="A79" t="str">
            <v>05080</v>
          </cell>
          <cell r="B79" t="str">
            <v>FUENTES ZAMORANO DENISSE IVETTE</v>
          </cell>
          <cell r="C79" t="str">
            <v>Empleado</v>
          </cell>
          <cell r="D79" t="str">
            <v>MEXICO</v>
          </cell>
        </row>
        <row r="80">
          <cell r="A80" t="str">
            <v>05081</v>
          </cell>
          <cell r="B80" t="str">
            <v>GOMEZ AGUILAR KARLA SHARETTI</v>
          </cell>
          <cell r="C80" t="str">
            <v>Empleado</v>
          </cell>
          <cell r="D80" t="str">
            <v>MEXICO</v>
          </cell>
        </row>
        <row r="81">
          <cell r="A81" t="str">
            <v>05082</v>
          </cell>
          <cell r="B81" t="str">
            <v>CHAVEZ RUIZ LAURA VERONICA</v>
          </cell>
          <cell r="C81" t="str">
            <v>Empleado</v>
          </cell>
          <cell r="D81" t="str">
            <v>MEXICO</v>
          </cell>
        </row>
        <row r="82">
          <cell r="A82" t="str">
            <v>05083</v>
          </cell>
          <cell r="B82" t="str">
            <v>MUÑOZ CASTRO MARLEN</v>
          </cell>
          <cell r="C82" t="str">
            <v>Empleado</v>
          </cell>
          <cell r="D82" t="str">
            <v>MEXICO</v>
          </cell>
        </row>
        <row r="83">
          <cell r="A83" t="str">
            <v>05084</v>
          </cell>
          <cell r="B83" t="str">
            <v>HERNANDEZ HERNANDEZ FELIPE</v>
          </cell>
          <cell r="C83" t="str">
            <v>Empleado</v>
          </cell>
          <cell r="D83" t="str">
            <v>MEXICO</v>
          </cell>
        </row>
        <row r="84">
          <cell r="A84" t="str">
            <v>05085</v>
          </cell>
          <cell r="B84" t="str">
            <v>SANCHEZ ALBA ROCIO</v>
          </cell>
          <cell r="C84" t="str">
            <v>Empleado</v>
          </cell>
          <cell r="D84" t="str">
            <v>MEXICO</v>
          </cell>
        </row>
        <row r="85">
          <cell r="A85" t="str">
            <v>05086</v>
          </cell>
          <cell r="B85" t="str">
            <v>VARGAS BAUTISTA RODOLFO EMIR</v>
          </cell>
          <cell r="C85" t="str">
            <v>Empleado</v>
          </cell>
          <cell r="D85" t="str">
            <v>MEXICO</v>
          </cell>
        </row>
        <row r="86">
          <cell r="A86" t="str">
            <v>05087</v>
          </cell>
          <cell r="B86" t="str">
            <v>VELARDE ALVARADO ANDREA MARYAN</v>
          </cell>
          <cell r="C86" t="str">
            <v>Empleado</v>
          </cell>
          <cell r="D86" t="str">
            <v>MEXICO</v>
          </cell>
        </row>
        <row r="87">
          <cell r="A87" t="str">
            <v>05089</v>
          </cell>
          <cell r="B87" t="str">
            <v>ROMERO HALFON HECTOR</v>
          </cell>
          <cell r="C87" t="str">
            <v>Empleado</v>
          </cell>
          <cell r="D87" t="str">
            <v>MEXICO</v>
          </cell>
        </row>
        <row r="88">
          <cell r="A88" t="str">
            <v>05090</v>
          </cell>
          <cell r="B88" t="str">
            <v>ROJAS HERNANDEZ CLAUDIA IVETTE</v>
          </cell>
          <cell r="C88" t="str">
            <v>Empleado</v>
          </cell>
          <cell r="D88" t="str">
            <v>MEXICO</v>
          </cell>
        </row>
        <row r="89">
          <cell r="A89" t="str">
            <v>05091</v>
          </cell>
          <cell r="B89" t="str">
            <v>CORTES SOLIS ESTHER</v>
          </cell>
          <cell r="C89" t="str">
            <v>Empleado</v>
          </cell>
          <cell r="D89" t="str">
            <v>MEXICO</v>
          </cell>
        </row>
        <row r="90">
          <cell r="A90" t="str">
            <v>05092</v>
          </cell>
          <cell r="B90" t="str">
            <v>GOMEZ VARGAS JESSICA BETZABE</v>
          </cell>
          <cell r="C90" t="str">
            <v>Empleado</v>
          </cell>
          <cell r="D90" t="str">
            <v>MEXICO</v>
          </cell>
        </row>
        <row r="91">
          <cell r="A91" t="str">
            <v>05093</v>
          </cell>
          <cell r="B91" t="str">
            <v>VILLALOBOS HERNANDEZ LUCIA GEORGINA</v>
          </cell>
          <cell r="C91" t="str">
            <v>Empleado</v>
          </cell>
          <cell r="D91" t="str">
            <v>MEXICO</v>
          </cell>
        </row>
        <row r="92">
          <cell r="A92" t="str">
            <v>05095</v>
          </cell>
          <cell r="B92" t="str">
            <v>GOMEZ MANJARREZ CARLOS ALBERTO</v>
          </cell>
          <cell r="C92" t="str">
            <v>Empleado</v>
          </cell>
          <cell r="D92" t="str">
            <v>MEXICO</v>
          </cell>
        </row>
        <row r="93">
          <cell r="A93" t="str">
            <v>05096</v>
          </cell>
          <cell r="B93" t="str">
            <v>SALDAÑA RODRIGUEZ ALEJANDRO</v>
          </cell>
          <cell r="C93" t="str">
            <v>Empleado</v>
          </cell>
          <cell r="D93" t="str">
            <v>MEXICO</v>
          </cell>
        </row>
        <row r="94">
          <cell r="A94" t="str">
            <v>05097</v>
          </cell>
          <cell r="B94" t="str">
            <v>NAVA GALICIA LEONCIO GREGORIO</v>
          </cell>
          <cell r="C94" t="str">
            <v>Empleado</v>
          </cell>
          <cell r="D94" t="str">
            <v>MEXICO</v>
          </cell>
        </row>
        <row r="95">
          <cell r="A95" t="str">
            <v>05098</v>
          </cell>
          <cell r="B95" t="str">
            <v>ARROYO VARGAS DIANA JANNET</v>
          </cell>
          <cell r="C95" t="str">
            <v>Empleado</v>
          </cell>
          <cell r="D95" t="str">
            <v>MEXICO</v>
          </cell>
        </row>
        <row r="96">
          <cell r="A96" t="str">
            <v>05099</v>
          </cell>
          <cell r="B96" t="str">
            <v>GONZALEZ FUENTES ELIZABETH</v>
          </cell>
          <cell r="C96" t="str">
            <v>Empleado</v>
          </cell>
          <cell r="D96" t="str">
            <v>MEXICO</v>
          </cell>
        </row>
        <row r="97">
          <cell r="A97" t="str">
            <v>05100</v>
          </cell>
          <cell r="B97" t="str">
            <v>BECERRA CHAIRES LUIS FERNANDO</v>
          </cell>
          <cell r="C97" t="str">
            <v>Empleado</v>
          </cell>
          <cell r="D97" t="str">
            <v>MEXICO</v>
          </cell>
        </row>
        <row r="98">
          <cell r="A98" t="str">
            <v>05101</v>
          </cell>
          <cell r="B98" t="str">
            <v>VEGA CABALLERO YESENIA MONTSERRAT</v>
          </cell>
          <cell r="C98" t="str">
            <v>Empleado</v>
          </cell>
          <cell r="D98" t="str">
            <v>MEXICO</v>
          </cell>
        </row>
        <row r="99">
          <cell r="A99" t="str">
            <v>05102</v>
          </cell>
          <cell r="B99" t="str">
            <v>VILLARREAL PINEDA AMANDA</v>
          </cell>
          <cell r="C99" t="str">
            <v>Empleado</v>
          </cell>
          <cell r="D99" t="str">
            <v>MEXICO</v>
          </cell>
        </row>
        <row r="100">
          <cell r="A100" t="str">
            <v>05103</v>
          </cell>
          <cell r="B100" t="str">
            <v>RODRIGUEZ MORALES SILVIA</v>
          </cell>
          <cell r="C100" t="str">
            <v>Empleado</v>
          </cell>
          <cell r="D100" t="str">
            <v>MEXICO</v>
          </cell>
        </row>
        <row r="101">
          <cell r="A101" t="str">
            <v>05104</v>
          </cell>
          <cell r="B101" t="str">
            <v>FERNANDEZ URIOSTEGUI MARIA ESTELA</v>
          </cell>
          <cell r="C101" t="str">
            <v>Empleado</v>
          </cell>
          <cell r="D101" t="str">
            <v>MEXICO</v>
          </cell>
        </row>
        <row r="102">
          <cell r="A102" t="str">
            <v>05105</v>
          </cell>
          <cell r="B102" t="str">
            <v>THOMPSON IKEDA SAYURI</v>
          </cell>
          <cell r="C102" t="str">
            <v>Empleado</v>
          </cell>
          <cell r="D102" t="str">
            <v>MEXICO</v>
          </cell>
        </row>
        <row r="103">
          <cell r="A103" t="str">
            <v>05106</v>
          </cell>
          <cell r="B103" t="str">
            <v>LOPEZ PIÑA IRENE</v>
          </cell>
          <cell r="C103" t="str">
            <v>Empleado</v>
          </cell>
          <cell r="D103" t="str">
            <v>MEXICO</v>
          </cell>
        </row>
        <row r="104">
          <cell r="A104" t="str">
            <v>05107</v>
          </cell>
          <cell r="B104" t="str">
            <v>CABRERA REYES MARIA JUDITH</v>
          </cell>
          <cell r="C104" t="str">
            <v>Empleado</v>
          </cell>
          <cell r="D104" t="str">
            <v>MEXICO</v>
          </cell>
        </row>
        <row r="105">
          <cell r="A105" t="str">
            <v>00205</v>
          </cell>
          <cell r="B105" t="str">
            <v>EVARISTO ORTIZ ADOLFO EMILIO</v>
          </cell>
          <cell r="C105" t="str">
            <v>Sindicalizado</v>
          </cell>
          <cell r="D105" t="str">
            <v>MEXICO</v>
          </cell>
        </row>
        <row r="106">
          <cell r="A106" t="str">
            <v>00206</v>
          </cell>
          <cell r="B106" t="str">
            <v>GALVAN SILVA FIDEL</v>
          </cell>
          <cell r="C106" t="str">
            <v>Sindicalizado</v>
          </cell>
          <cell r="D106" t="str">
            <v>MEXICO</v>
          </cell>
        </row>
        <row r="107">
          <cell r="A107" t="str">
            <v>00217</v>
          </cell>
          <cell r="B107" t="str">
            <v>RUIZ ROSALES J GUADALUPE</v>
          </cell>
          <cell r="C107" t="str">
            <v>Sindicalizado</v>
          </cell>
          <cell r="D107" t="str">
            <v>MEXICO</v>
          </cell>
        </row>
        <row r="108">
          <cell r="A108" t="str">
            <v>00543</v>
          </cell>
          <cell r="B108" t="str">
            <v>GONZALEZ PERALTA ROBERTO</v>
          </cell>
          <cell r="C108" t="str">
            <v>Sindicalizado</v>
          </cell>
          <cell r="D108" t="str">
            <v>MEXICO</v>
          </cell>
        </row>
        <row r="109">
          <cell r="A109" t="str">
            <v>00552</v>
          </cell>
          <cell r="B109" t="str">
            <v>MIRANDA MENDOZA PEDRO</v>
          </cell>
          <cell r="C109" t="str">
            <v>Sindicalizado</v>
          </cell>
          <cell r="D109" t="str">
            <v>MEXICO</v>
          </cell>
        </row>
        <row r="110">
          <cell r="A110" t="str">
            <v>00589</v>
          </cell>
          <cell r="B110" t="str">
            <v>CALDERON BARCENAS RODOLFO</v>
          </cell>
          <cell r="C110" t="str">
            <v>Sindicalizado</v>
          </cell>
          <cell r="D110" t="str">
            <v>MEXICO</v>
          </cell>
        </row>
        <row r="111">
          <cell r="A111" t="str">
            <v>00713</v>
          </cell>
          <cell r="B111" t="str">
            <v>VILLAFUERTE VAZQUEZ MAGDALENO ALEJANDRO</v>
          </cell>
          <cell r="C111" t="str">
            <v>Sindicalizado</v>
          </cell>
          <cell r="D111" t="str">
            <v>MEXICO</v>
          </cell>
        </row>
        <row r="112">
          <cell r="A112" t="str">
            <v>00715</v>
          </cell>
          <cell r="B112" t="str">
            <v>RODRIGUEZ REYES GABRIEL</v>
          </cell>
          <cell r="C112" t="str">
            <v>Sindicalizado</v>
          </cell>
          <cell r="D112" t="str">
            <v>MEXICO</v>
          </cell>
        </row>
        <row r="113">
          <cell r="A113" t="str">
            <v>00716</v>
          </cell>
          <cell r="B113" t="str">
            <v>FLORES TREJO RICARDO</v>
          </cell>
          <cell r="C113" t="str">
            <v>Sindicalizado</v>
          </cell>
          <cell r="D113" t="str">
            <v>MEXICO</v>
          </cell>
        </row>
        <row r="114">
          <cell r="A114" t="str">
            <v>00725</v>
          </cell>
          <cell r="B114" t="str">
            <v>FLORES MONTAÑO ROBERTO</v>
          </cell>
          <cell r="C114" t="str">
            <v>Sindicalizado</v>
          </cell>
          <cell r="D114" t="str">
            <v>MEXICO</v>
          </cell>
        </row>
        <row r="115">
          <cell r="A115" t="str">
            <v>00728</v>
          </cell>
          <cell r="B115" t="str">
            <v>ARTEAGA MAGALLAN JULIO</v>
          </cell>
          <cell r="C115" t="str">
            <v>Sindicalizado</v>
          </cell>
          <cell r="D115" t="str">
            <v>MEXICO</v>
          </cell>
        </row>
        <row r="116">
          <cell r="A116" t="str">
            <v>00733</v>
          </cell>
          <cell r="B116" t="str">
            <v>FLORES LERMA JUAN FERNANDO</v>
          </cell>
          <cell r="C116" t="str">
            <v>Sindicalizado</v>
          </cell>
          <cell r="D116" t="str">
            <v>MEXICO</v>
          </cell>
        </row>
        <row r="117">
          <cell r="A117" t="str">
            <v>00740</v>
          </cell>
          <cell r="B117" t="str">
            <v>ROSAS AGUILAR PEDRO</v>
          </cell>
          <cell r="C117" t="str">
            <v>Sindicalizado</v>
          </cell>
          <cell r="D117" t="str">
            <v>MEXICO</v>
          </cell>
        </row>
        <row r="118">
          <cell r="A118" t="str">
            <v>00760</v>
          </cell>
          <cell r="B118" t="str">
            <v>MARQUEZ ALVARES JOSE LUIS</v>
          </cell>
          <cell r="C118" t="str">
            <v>Sindicalizado</v>
          </cell>
          <cell r="D118" t="str">
            <v>MEXICO</v>
          </cell>
        </row>
        <row r="119">
          <cell r="A119" t="str">
            <v>00765</v>
          </cell>
          <cell r="B119" t="str">
            <v>PALOMERA GALARZA YONATHAN</v>
          </cell>
          <cell r="C119" t="str">
            <v>Sindicalizado</v>
          </cell>
          <cell r="D119" t="str">
            <v>MEXICO</v>
          </cell>
        </row>
        <row r="120">
          <cell r="A120" t="str">
            <v>00766</v>
          </cell>
          <cell r="B120" t="str">
            <v>GARCIA CASTELLANOS GERSON</v>
          </cell>
          <cell r="C120" t="str">
            <v>Sindicalizado</v>
          </cell>
          <cell r="D120" t="str">
            <v>MEXICO</v>
          </cell>
        </row>
        <row r="121">
          <cell r="A121" t="str">
            <v>00768</v>
          </cell>
          <cell r="B121" t="str">
            <v>VAZQUEZ HERNANDEZ JESUS HERIBERTO</v>
          </cell>
          <cell r="C121" t="str">
            <v>Sindicalizado</v>
          </cell>
          <cell r="D121" t="str">
            <v>MEXICO</v>
          </cell>
        </row>
        <row r="122">
          <cell r="A122" t="str">
            <v>00769</v>
          </cell>
          <cell r="B122" t="str">
            <v>JIMENEZ MUÑOZ RICARDO</v>
          </cell>
          <cell r="C122" t="str">
            <v>Sindicalizado</v>
          </cell>
          <cell r="D122" t="str">
            <v>MEXICO</v>
          </cell>
        </row>
        <row r="123">
          <cell r="A123" t="str">
            <v>00770</v>
          </cell>
          <cell r="B123" t="str">
            <v>CAMPOS RAMOS CESAR</v>
          </cell>
          <cell r="C123" t="str">
            <v>Sindicalizado</v>
          </cell>
          <cell r="D123" t="str">
            <v>MEXICO</v>
          </cell>
        </row>
        <row r="124">
          <cell r="A124" t="str">
            <v>00772</v>
          </cell>
          <cell r="B124" t="str">
            <v>REGALADO LIMA JOSE ADAN</v>
          </cell>
          <cell r="C124" t="str">
            <v>Sindicalizado</v>
          </cell>
          <cell r="D124" t="str">
            <v>MEXICO</v>
          </cell>
        </row>
        <row r="125">
          <cell r="A125" t="str">
            <v>00773</v>
          </cell>
          <cell r="B125" t="str">
            <v>VAZQUEZ PULIDO OSWALDO ARTURO</v>
          </cell>
          <cell r="C125" t="str">
            <v>Sindicalizado</v>
          </cell>
          <cell r="D125" t="str">
            <v>MEXICO</v>
          </cell>
        </row>
        <row r="126">
          <cell r="A126" t="str">
            <v>00775</v>
          </cell>
          <cell r="B126" t="str">
            <v>GARCIA FLORES DANIEL</v>
          </cell>
          <cell r="C126" t="str">
            <v>Sindicalizado</v>
          </cell>
          <cell r="D126" t="str">
            <v>MEXICO</v>
          </cell>
        </row>
        <row r="127">
          <cell r="A127" t="str">
            <v>00776</v>
          </cell>
          <cell r="B127" t="str">
            <v>LOYOLA MORENO ANGEL ADEMIR</v>
          </cell>
          <cell r="C127" t="str">
            <v>Sindicalizado</v>
          </cell>
          <cell r="D127" t="str">
            <v>MEXICO</v>
          </cell>
        </row>
        <row r="128">
          <cell r="A128" t="str">
            <v>00777</v>
          </cell>
          <cell r="B128" t="str">
            <v>GUTIERREZ MADRIGAL OSIRIS RAFAEL</v>
          </cell>
          <cell r="C128" t="str">
            <v>Sindicalizado</v>
          </cell>
          <cell r="D128" t="str">
            <v>MEXICO</v>
          </cell>
        </row>
        <row r="129">
          <cell r="A129" t="str">
            <v>00778</v>
          </cell>
          <cell r="B129" t="str">
            <v>ABRIZ MORALES DARIO</v>
          </cell>
          <cell r="C129" t="str">
            <v>Sindicalizado</v>
          </cell>
          <cell r="D129" t="str">
            <v>MEXICO</v>
          </cell>
        </row>
        <row r="130">
          <cell r="A130" t="str">
            <v>00779</v>
          </cell>
          <cell r="B130" t="str">
            <v>VAZQUEZ HERNANDEZ EDUARDO</v>
          </cell>
          <cell r="C130" t="str">
            <v>Sindicalizado</v>
          </cell>
          <cell r="D130" t="str">
            <v>MEXICO</v>
          </cell>
        </row>
        <row r="131">
          <cell r="A131" t="str">
            <v>00780</v>
          </cell>
          <cell r="B131" t="str">
            <v>QUINTANAR AMBROSIO JOSE LUIS</v>
          </cell>
          <cell r="C131" t="str">
            <v>Sindicalizado</v>
          </cell>
          <cell r="D131" t="str">
            <v>MEXICO</v>
          </cell>
        </row>
        <row r="132">
          <cell r="A132" t="str">
            <v>00781</v>
          </cell>
          <cell r="B132" t="str">
            <v>MENDEZ VAZQUEZ JESUS</v>
          </cell>
          <cell r="C132" t="str">
            <v>Sindicalizado</v>
          </cell>
          <cell r="D132" t="str">
            <v>MEXICO</v>
          </cell>
        </row>
        <row r="133">
          <cell r="A133" t="str">
            <v>00782</v>
          </cell>
          <cell r="B133" t="str">
            <v>CORONADO OLIVARES ALEJANDRO</v>
          </cell>
          <cell r="C133" t="str">
            <v>Sindicalizado</v>
          </cell>
          <cell r="D133" t="str">
            <v>MEXICO</v>
          </cell>
        </row>
        <row r="134">
          <cell r="A134" t="str">
            <v>00783</v>
          </cell>
          <cell r="B134" t="str">
            <v>CORNEJO FRAUSTO CRISTHIAN IVAN</v>
          </cell>
          <cell r="C134" t="str">
            <v>Sindicalizado</v>
          </cell>
          <cell r="D134" t="str">
            <v>MEXICO</v>
          </cell>
        </row>
        <row r="135">
          <cell r="A135" t="str">
            <v>00784</v>
          </cell>
          <cell r="B135" t="str">
            <v>CRUZ MANCILLA JAIME ALAN</v>
          </cell>
          <cell r="C135" t="str">
            <v>Sindicalizado</v>
          </cell>
          <cell r="D135" t="str">
            <v>MEXICO</v>
          </cell>
        </row>
        <row r="136">
          <cell r="A136" t="str">
            <v>00785</v>
          </cell>
          <cell r="B136" t="str">
            <v>VILLANUEVA CORRALES MARCOS</v>
          </cell>
          <cell r="C136" t="str">
            <v>Sindicalizado</v>
          </cell>
          <cell r="D136" t="str">
            <v>MEXICO</v>
          </cell>
        </row>
        <row r="137">
          <cell r="A137" t="str">
            <v>00786</v>
          </cell>
          <cell r="B137" t="str">
            <v>RODRIGUEZ ESCOBEDO MARCOS YOBANI</v>
          </cell>
          <cell r="C137" t="str">
            <v>Sindicalizado</v>
          </cell>
          <cell r="D137" t="str">
            <v>MEXICO</v>
          </cell>
        </row>
        <row r="138">
          <cell r="A138" t="str">
            <v>00787</v>
          </cell>
          <cell r="B138" t="str">
            <v>AMUCHASTEGUI RAMIREZ JULIO CESAR</v>
          </cell>
          <cell r="C138" t="str">
            <v>Sindicalizado</v>
          </cell>
          <cell r="D138" t="str">
            <v>MEXICO</v>
          </cell>
        </row>
        <row r="139">
          <cell r="A139" t="str">
            <v>00788</v>
          </cell>
          <cell r="B139" t="str">
            <v>OJEDA GARCIA MARCO ANTONIO</v>
          </cell>
          <cell r="C139" t="str">
            <v>Sindicalizado</v>
          </cell>
          <cell r="D139" t="str">
            <v>MEXICO</v>
          </cell>
        </row>
        <row r="140">
          <cell r="A140" t="str">
            <v>00789</v>
          </cell>
          <cell r="B140" t="str">
            <v>AGUILAR ESCOBAR RICARDO DANIEL</v>
          </cell>
          <cell r="C140" t="str">
            <v>Sindicalizado</v>
          </cell>
          <cell r="D140" t="str">
            <v>MEXICO</v>
          </cell>
        </row>
        <row r="141">
          <cell r="A141" t="str">
            <v>00790</v>
          </cell>
          <cell r="B141" t="str">
            <v>CARMONA HERNANDEZ GERARDO ENRIQUE</v>
          </cell>
          <cell r="C141" t="str">
            <v>Sindicalizado</v>
          </cell>
          <cell r="D141" t="str">
            <v>MEXICO</v>
          </cell>
        </row>
        <row r="142">
          <cell r="A142" t="str">
            <v>00791</v>
          </cell>
          <cell r="B142" t="str">
            <v>ANAYA GARCIA DAVID</v>
          </cell>
          <cell r="C142" t="str">
            <v>Sindicalizado</v>
          </cell>
          <cell r="D142" t="str">
            <v>MEXICO</v>
          </cell>
        </row>
        <row r="143">
          <cell r="A143" t="str">
            <v>00792</v>
          </cell>
          <cell r="B143" t="str">
            <v>AGUILAR BABINA GUSTAVO ISRAEL</v>
          </cell>
          <cell r="C143" t="str">
            <v>Sindicalizado</v>
          </cell>
          <cell r="D143" t="str">
            <v>MEXICO</v>
          </cell>
        </row>
        <row r="144">
          <cell r="A144" t="str">
            <v>00794</v>
          </cell>
          <cell r="B144" t="str">
            <v>CEDILLO VALENCIA ALEJANDRO</v>
          </cell>
          <cell r="C144" t="str">
            <v>Sindicalizado</v>
          </cell>
          <cell r="D144" t="str">
            <v>MEXICO</v>
          </cell>
        </row>
        <row r="145">
          <cell r="A145" t="str">
            <v>00795</v>
          </cell>
          <cell r="B145" t="str">
            <v>GARCIA RODRIGUEZ LUIS ALEJANDRO ARAEL</v>
          </cell>
          <cell r="C145" t="str">
            <v>Sindicalizado</v>
          </cell>
          <cell r="D145" t="str">
            <v>MEXICO</v>
          </cell>
        </row>
        <row r="146">
          <cell r="A146" t="str">
            <v>00796</v>
          </cell>
          <cell r="B146" t="str">
            <v>ALTAMIRANO BAXIN KEVIN ZAHIR</v>
          </cell>
          <cell r="C146" t="str">
            <v>Sindicalizado</v>
          </cell>
          <cell r="D146" t="str">
            <v>MEXICO</v>
          </cell>
        </row>
        <row r="147">
          <cell r="A147" t="str">
            <v>00797</v>
          </cell>
          <cell r="B147" t="str">
            <v>ANGELES GONZALEZ JOSE ALFREDO</v>
          </cell>
          <cell r="C147" t="str">
            <v>Sindicalizado</v>
          </cell>
          <cell r="D147" t="str">
            <v>MEXICO</v>
          </cell>
        </row>
        <row r="148">
          <cell r="A148" t="str">
            <v>00798</v>
          </cell>
          <cell r="B148" t="str">
            <v>ARANA  JOSE LUIS</v>
          </cell>
          <cell r="C148" t="str">
            <v>Sindicalizado</v>
          </cell>
          <cell r="D148" t="str">
            <v>MEXICO</v>
          </cell>
        </row>
        <row r="149">
          <cell r="A149" t="str">
            <v>00799</v>
          </cell>
          <cell r="B149" t="str">
            <v>CASTAÑEDA HERNANDEZ RICARDO</v>
          </cell>
          <cell r="C149" t="str">
            <v>Sindicalizado</v>
          </cell>
          <cell r="D149" t="str">
            <v>MEXICO</v>
          </cell>
        </row>
        <row r="150">
          <cell r="A150" t="str">
            <v>00800</v>
          </cell>
          <cell r="B150" t="str">
            <v>TRUJILLO MORALES JUAN ANTONIO</v>
          </cell>
          <cell r="C150" t="str">
            <v>Sindicalizado</v>
          </cell>
          <cell r="D150" t="str">
            <v>MEXICO</v>
          </cell>
        </row>
        <row r="151">
          <cell r="A151" t="str">
            <v>00801</v>
          </cell>
          <cell r="B151" t="str">
            <v>CASTRO DE PAZ OSCAR AMADO</v>
          </cell>
          <cell r="C151" t="str">
            <v>Sindicalizado</v>
          </cell>
          <cell r="D151" t="str">
            <v>MEXICO</v>
          </cell>
        </row>
        <row r="152">
          <cell r="A152" t="str">
            <v>00802</v>
          </cell>
          <cell r="B152" t="str">
            <v>GARCIA CASTAÑON JHONY AARON</v>
          </cell>
          <cell r="C152" t="str">
            <v>Sindicalizado</v>
          </cell>
          <cell r="D152" t="str">
            <v>MEXICO</v>
          </cell>
        </row>
        <row r="153">
          <cell r="A153" t="str">
            <v>00803</v>
          </cell>
          <cell r="B153" t="str">
            <v>MARTINEZ OCAMPO JOSE LUIS</v>
          </cell>
          <cell r="C153" t="str">
            <v>Sindicalizado</v>
          </cell>
          <cell r="D153" t="str">
            <v>MEXICO</v>
          </cell>
        </row>
        <row r="154">
          <cell r="A154" t="str">
            <v>00804</v>
          </cell>
          <cell r="B154" t="str">
            <v>LEGORRETA HERNANDEZ OSCAR</v>
          </cell>
          <cell r="C154" t="str">
            <v>Sindicalizado</v>
          </cell>
          <cell r="D154" t="str">
            <v>MEXICO</v>
          </cell>
        </row>
        <row r="155">
          <cell r="A155" t="str">
            <v>00805</v>
          </cell>
          <cell r="B155" t="str">
            <v>ACOSTA MARTINEZ OSCAR EDUARDO</v>
          </cell>
          <cell r="C155" t="str">
            <v>Sindicalizado</v>
          </cell>
          <cell r="D155" t="str">
            <v>MEXICO</v>
          </cell>
        </row>
        <row r="156">
          <cell r="A156" t="str">
            <v>00806</v>
          </cell>
          <cell r="B156" t="str">
            <v>MORENO MENDOZA CESAR JOEL</v>
          </cell>
          <cell r="C156" t="str">
            <v>Sindicalizado</v>
          </cell>
          <cell r="D156" t="str">
            <v>MEXICO</v>
          </cell>
        </row>
        <row r="157">
          <cell r="A157" t="str">
            <v>00807</v>
          </cell>
          <cell r="B157" t="str">
            <v>LOPEZ VAZQUEZ JUAN CARLOS</v>
          </cell>
          <cell r="C157" t="str">
            <v>Sindicalizado</v>
          </cell>
          <cell r="D157" t="str">
            <v>MEXICO</v>
          </cell>
        </row>
        <row r="158">
          <cell r="A158" t="str">
            <v>03000</v>
          </cell>
          <cell r="B158" t="str">
            <v>MORGADO HERNANDEZ ROBERTO ANTONIO</v>
          </cell>
          <cell r="C158" t="str">
            <v>Sindicalizado</v>
          </cell>
          <cell r="D158" t="str">
            <v>MEXICO</v>
          </cell>
        </row>
        <row r="159">
          <cell r="A159" t="str">
            <v>03001</v>
          </cell>
          <cell r="B159" t="str">
            <v>ROMERO ROCHA JUAN JOSE</v>
          </cell>
          <cell r="C159" t="str">
            <v>Sindicalizado</v>
          </cell>
          <cell r="D159" t="str">
            <v>MEXICO</v>
          </cell>
        </row>
        <row r="160">
          <cell r="A160" t="str">
            <v>03002</v>
          </cell>
          <cell r="B160" t="str">
            <v>PEREZ VILLANUEVA JESUS</v>
          </cell>
          <cell r="C160" t="str">
            <v>Sindicalizado</v>
          </cell>
          <cell r="D160" t="str">
            <v>MEXICO</v>
          </cell>
        </row>
        <row r="161">
          <cell r="A161" t="str">
            <v>03003</v>
          </cell>
          <cell r="B161" t="str">
            <v>RODRIGUEZ ACOSTA FERNANDO</v>
          </cell>
          <cell r="C161" t="str">
            <v>Sindicalizado</v>
          </cell>
          <cell r="D161" t="str">
            <v>MEXICO</v>
          </cell>
        </row>
        <row r="162">
          <cell r="A162" t="str">
            <v>03004</v>
          </cell>
          <cell r="B162" t="str">
            <v>PAULINO VALERIO JESUS ALEJANDRO</v>
          </cell>
          <cell r="C162" t="str">
            <v>Sindicalizado</v>
          </cell>
          <cell r="D162" t="str">
            <v>MEXICO</v>
          </cell>
        </row>
        <row r="163">
          <cell r="A163" t="str">
            <v>03005</v>
          </cell>
          <cell r="B163" t="str">
            <v>VARGAS RODRIGUEZ GIANI EDUARDO</v>
          </cell>
          <cell r="C163" t="str">
            <v>Sindicalizado</v>
          </cell>
          <cell r="D163" t="str">
            <v>MEXICO</v>
          </cell>
        </row>
        <row r="164">
          <cell r="A164" t="str">
            <v>03007</v>
          </cell>
          <cell r="B164" t="str">
            <v>SANABRIA GOMEZ RODOLFO</v>
          </cell>
          <cell r="C164" t="str">
            <v>Sindicalizado</v>
          </cell>
          <cell r="D164" t="str">
            <v>MEXICO</v>
          </cell>
        </row>
        <row r="165">
          <cell r="A165" t="str">
            <v>03008</v>
          </cell>
          <cell r="B165" t="str">
            <v>SANCHEZ MORENO REY DAVID</v>
          </cell>
          <cell r="C165" t="str">
            <v>Sindicalizado</v>
          </cell>
          <cell r="D165" t="str">
            <v>MEXICO</v>
          </cell>
        </row>
        <row r="166">
          <cell r="A166" t="str">
            <v>03009</v>
          </cell>
          <cell r="B166" t="str">
            <v>PEREZ TERRAZAS ROBERTO AGUSTIN</v>
          </cell>
          <cell r="C166" t="str">
            <v>Sindicalizado</v>
          </cell>
          <cell r="D166" t="str">
            <v>MEXICO</v>
          </cell>
        </row>
        <row r="167">
          <cell r="A167" t="str">
            <v>03010</v>
          </cell>
          <cell r="B167" t="str">
            <v>RAMIREZ ALONSO MOISES</v>
          </cell>
          <cell r="C167" t="str">
            <v>Sindicalizado</v>
          </cell>
          <cell r="D167" t="str">
            <v>MEXICO</v>
          </cell>
        </row>
        <row r="168">
          <cell r="A168" t="str">
            <v>03012</v>
          </cell>
          <cell r="B168" t="str">
            <v>RODRIGUEZ NUÑEZ JORGE EDUARDO</v>
          </cell>
          <cell r="C168" t="str">
            <v>Sindicalizado</v>
          </cell>
          <cell r="D168" t="str">
            <v>MEXICO</v>
          </cell>
        </row>
        <row r="169">
          <cell r="A169" t="str">
            <v>03014</v>
          </cell>
          <cell r="B169" t="str">
            <v>MORENO REYES ALEXIS</v>
          </cell>
          <cell r="C169" t="str">
            <v>Sindicalizado</v>
          </cell>
          <cell r="D169" t="str">
            <v>MEXICO</v>
          </cell>
        </row>
        <row r="170">
          <cell r="A170" t="str">
            <v>03015</v>
          </cell>
          <cell r="B170" t="str">
            <v>VARGAS GOMEZ LUIS</v>
          </cell>
          <cell r="C170" t="str">
            <v>Sindicalizado</v>
          </cell>
          <cell r="D170" t="str">
            <v>MEXICO</v>
          </cell>
        </row>
        <row r="171">
          <cell r="A171" t="str">
            <v>03016</v>
          </cell>
          <cell r="B171" t="str">
            <v>ESQUIVEL RAMIREZ RICARDO</v>
          </cell>
          <cell r="C171" t="str">
            <v>Sindicalizado</v>
          </cell>
          <cell r="D171" t="str">
            <v>MEXICO</v>
          </cell>
        </row>
        <row r="172">
          <cell r="A172" t="str">
            <v>03017</v>
          </cell>
          <cell r="B172" t="str">
            <v>CORTES GARCIA RICARDO</v>
          </cell>
          <cell r="C172" t="str">
            <v>Sindicalizado</v>
          </cell>
          <cell r="D172" t="str">
            <v>MEXICO</v>
          </cell>
        </row>
        <row r="173">
          <cell r="A173" t="str">
            <v>03018</v>
          </cell>
          <cell r="B173" t="str">
            <v>MARTINEZ MARIN EDGAR DANIEL</v>
          </cell>
          <cell r="C173" t="str">
            <v>Sindicalizado</v>
          </cell>
          <cell r="D173" t="str">
            <v>MEXICO</v>
          </cell>
        </row>
        <row r="174">
          <cell r="A174" t="str">
            <v>03019</v>
          </cell>
          <cell r="B174" t="str">
            <v>GAMA ABELDAÑES JOSE LUIS</v>
          </cell>
          <cell r="C174" t="str">
            <v>Sindicalizado</v>
          </cell>
          <cell r="D174" t="str">
            <v>MEXICO</v>
          </cell>
        </row>
        <row r="175">
          <cell r="A175" t="str">
            <v>03020</v>
          </cell>
          <cell r="B175" t="str">
            <v>PEREZ MEDINA JOSE ALFONSO</v>
          </cell>
          <cell r="C175" t="str">
            <v>Sindicalizado</v>
          </cell>
          <cell r="D175" t="str">
            <v>MEXICO</v>
          </cell>
        </row>
        <row r="176">
          <cell r="A176" t="str">
            <v>03021</v>
          </cell>
          <cell r="B176" t="str">
            <v>CHAVEZ DIAZ KEVIN</v>
          </cell>
          <cell r="C176" t="str">
            <v>Sindicalizado</v>
          </cell>
          <cell r="D176" t="str">
            <v>MEXICO</v>
          </cell>
        </row>
        <row r="177">
          <cell r="A177" t="str">
            <v>03022</v>
          </cell>
          <cell r="B177" t="str">
            <v>VELAZQUEZ PEREZ JORGE</v>
          </cell>
          <cell r="C177" t="str">
            <v>Sindicalizado</v>
          </cell>
          <cell r="D177" t="str">
            <v>MEXICO</v>
          </cell>
        </row>
        <row r="178">
          <cell r="A178" t="str">
            <v>03023</v>
          </cell>
          <cell r="B178" t="str">
            <v>HERNANDEZ MARGAIZ RICARDO ADAN</v>
          </cell>
          <cell r="C178" t="str">
            <v>Sindicalizado</v>
          </cell>
          <cell r="D178" t="str">
            <v>MEXICO</v>
          </cell>
        </row>
        <row r="179">
          <cell r="A179" t="str">
            <v>03024</v>
          </cell>
          <cell r="B179" t="str">
            <v>LOPEZ GUTIERREZ JOSE ANGEL</v>
          </cell>
          <cell r="C179" t="str">
            <v>Sindicalizado</v>
          </cell>
          <cell r="D179" t="str">
            <v>MEXICO</v>
          </cell>
        </row>
        <row r="180">
          <cell r="A180" t="str">
            <v>03025</v>
          </cell>
          <cell r="B180" t="str">
            <v>URBINA DE JESUS LEONARDO</v>
          </cell>
          <cell r="C180" t="str">
            <v>Sindicalizado</v>
          </cell>
          <cell r="D180" t="str">
            <v>MEXICO</v>
          </cell>
        </row>
        <row r="181">
          <cell r="A181" t="str">
            <v>03026</v>
          </cell>
          <cell r="B181" t="str">
            <v>CORDERO SOLIS GERARDO</v>
          </cell>
          <cell r="C181" t="str">
            <v>Sindicalizado</v>
          </cell>
          <cell r="D181" t="str">
            <v>MEXICO</v>
          </cell>
        </row>
        <row r="182">
          <cell r="A182" t="str">
            <v>03027</v>
          </cell>
          <cell r="B182" t="str">
            <v>MOJICA ASPEITIA ISAAC HUGO</v>
          </cell>
          <cell r="C182" t="str">
            <v>Sindicalizado</v>
          </cell>
          <cell r="D182" t="str">
            <v>MEXICO</v>
          </cell>
        </row>
        <row r="183">
          <cell r="A183" t="str">
            <v>03028</v>
          </cell>
          <cell r="B183" t="str">
            <v>VENTURA BARTOLO MARIO ALBERTO</v>
          </cell>
          <cell r="C183" t="str">
            <v>Sindicalizado</v>
          </cell>
          <cell r="D183" t="str">
            <v>MEXICO</v>
          </cell>
        </row>
        <row r="184">
          <cell r="A184" t="str">
            <v>03029</v>
          </cell>
          <cell r="B184" t="str">
            <v>LOYOLA MORENO CARLOS ISAAC</v>
          </cell>
          <cell r="C184" t="str">
            <v>Sindicalizado</v>
          </cell>
          <cell r="D184" t="str">
            <v>MEXICO</v>
          </cell>
        </row>
        <row r="185">
          <cell r="A185" t="str">
            <v>03030</v>
          </cell>
          <cell r="B185" t="str">
            <v>ZAVALA RAMIREZ MARITZA</v>
          </cell>
          <cell r="C185" t="str">
            <v>Sindicalizado</v>
          </cell>
          <cell r="D185" t="str">
            <v>MEXICO</v>
          </cell>
        </row>
        <row r="186">
          <cell r="A186" t="str">
            <v>00876</v>
          </cell>
          <cell r="B186" t="str">
            <v>SALINAS TREJO JUAN MANUEL</v>
          </cell>
          <cell r="C186" t="str">
            <v>Empleado</v>
          </cell>
          <cell r="D186" t="str">
            <v>QUERETARO</v>
          </cell>
        </row>
        <row r="187">
          <cell r="A187" t="str">
            <v>01148</v>
          </cell>
          <cell r="B187" t="str">
            <v>HERNANDEZ VAZQUEZ CARLOS</v>
          </cell>
          <cell r="C187" t="str">
            <v>Empleado</v>
          </cell>
          <cell r="D187" t="str">
            <v>QUERETARO</v>
          </cell>
        </row>
        <row r="188">
          <cell r="A188" t="str">
            <v>02001</v>
          </cell>
          <cell r="B188" t="str">
            <v>RAMIREZ GARCIA GALO</v>
          </cell>
          <cell r="C188" t="str">
            <v>Empleado</v>
          </cell>
          <cell r="D188" t="str">
            <v>QUERETARO</v>
          </cell>
        </row>
        <row r="189">
          <cell r="A189" t="str">
            <v>02002</v>
          </cell>
          <cell r="B189" t="str">
            <v>BRAVO VARGAS AGUSTIN</v>
          </cell>
          <cell r="C189" t="str">
            <v>Empleado</v>
          </cell>
          <cell r="D189" t="str">
            <v>QUERETARO</v>
          </cell>
        </row>
        <row r="190">
          <cell r="A190" t="str">
            <v>02005</v>
          </cell>
          <cell r="B190" t="str">
            <v>ROBLEDO QUIRINO JAVIER</v>
          </cell>
          <cell r="C190" t="str">
            <v>Empleado</v>
          </cell>
          <cell r="D190" t="str">
            <v>QUERETARO</v>
          </cell>
        </row>
        <row r="191">
          <cell r="A191" t="str">
            <v>02006</v>
          </cell>
          <cell r="B191" t="str">
            <v>MARTINEZ GONZALEZ VERONICA</v>
          </cell>
          <cell r="C191" t="str">
            <v>Empleado</v>
          </cell>
          <cell r="D191" t="str">
            <v>QUERETARO</v>
          </cell>
        </row>
        <row r="192">
          <cell r="A192" t="str">
            <v>02020</v>
          </cell>
          <cell r="B192" t="str">
            <v>SANCHEZ TINOCO MARIA TERESA</v>
          </cell>
          <cell r="C192" t="str">
            <v>Empleado</v>
          </cell>
          <cell r="D192" t="str">
            <v>QUERETARO</v>
          </cell>
        </row>
        <row r="193">
          <cell r="A193" t="str">
            <v>02022</v>
          </cell>
          <cell r="B193" t="str">
            <v>JUAREZ RAMIREZ FRANCISCO</v>
          </cell>
          <cell r="C193" t="str">
            <v>Empleado</v>
          </cell>
          <cell r="D193" t="str">
            <v>QUERETARO</v>
          </cell>
        </row>
        <row r="194">
          <cell r="A194" t="str">
            <v>02027</v>
          </cell>
          <cell r="B194" t="str">
            <v>ZAMORA AYALA MIGUEL ANGEL</v>
          </cell>
          <cell r="C194" t="str">
            <v>Empleado</v>
          </cell>
          <cell r="D194" t="str">
            <v>QUERETARO</v>
          </cell>
        </row>
        <row r="195">
          <cell r="A195" t="str">
            <v>02037</v>
          </cell>
          <cell r="B195" t="str">
            <v>TAVERA SPINDOLA ASCENCION ISRAEL</v>
          </cell>
          <cell r="C195" t="str">
            <v>Empleado</v>
          </cell>
          <cell r="D195" t="str">
            <v>QUERETARO</v>
          </cell>
        </row>
        <row r="196">
          <cell r="A196" t="str">
            <v>02043</v>
          </cell>
          <cell r="B196" t="str">
            <v>RESENDIZ CAMPOS RODOLFO</v>
          </cell>
          <cell r="C196" t="str">
            <v>Empleado</v>
          </cell>
          <cell r="D196" t="str">
            <v>QUERETARO</v>
          </cell>
        </row>
        <row r="197">
          <cell r="A197" t="str">
            <v>02050</v>
          </cell>
          <cell r="B197" t="str">
            <v>CASTRO BRETON JORGE MARIO</v>
          </cell>
          <cell r="C197" t="str">
            <v>Empleado</v>
          </cell>
          <cell r="D197" t="str">
            <v>QUERETARO</v>
          </cell>
        </row>
        <row r="198">
          <cell r="A198" t="str">
            <v>02060</v>
          </cell>
          <cell r="B198" t="str">
            <v>ESCAMILLA HERRERA JORGE</v>
          </cell>
          <cell r="C198" t="str">
            <v>Empleado</v>
          </cell>
          <cell r="D198" t="str">
            <v>QUERETARO</v>
          </cell>
        </row>
        <row r="199">
          <cell r="A199" t="str">
            <v>02067</v>
          </cell>
          <cell r="B199" t="str">
            <v>ALVAREZ LOPEZ ALFONSO</v>
          </cell>
          <cell r="C199" t="str">
            <v>Empleado</v>
          </cell>
          <cell r="D199" t="str">
            <v>QUERETARO</v>
          </cell>
        </row>
        <row r="200">
          <cell r="A200" t="str">
            <v>02070</v>
          </cell>
          <cell r="B200" t="str">
            <v>BACILIO GOMEZ JOSE ALVARO</v>
          </cell>
          <cell r="C200" t="str">
            <v>Empleado</v>
          </cell>
          <cell r="D200" t="str">
            <v>QUERETARO</v>
          </cell>
        </row>
        <row r="201">
          <cell r="A201" t="str">
            <v>02075</v>
          </cell>
          <cell r="B201" t="str">
            <v>CUEVAS SARMIENTO PIEDAD</v>
          </cell>
          <cell r="C201" t="str">
            <v>Empleado</v>
          </cell>
          <cell r="D201" t="str">
            <v>QUERETARO</v>
          </cell>
        </row>
        <row r="202">
          <cell r="A202" t="str">
            <v>02076</v>
          </cell>
          <cell r="B202" t="str">
            <v>HERNANDEZ ORDAZ OMAR</v>
          </cell>
          <cell r="C202" t="str">
            <v>Empleado</v>
          </cell>
          <cell r="D202" t="str">
            <v>QUERETARO</v>
          </cell>
        </row>
        <row r="203">
          <cell r="A203" t="str">
            <v>02085</v>
          </cell>
          <cell r="B203" t="str">
            <v>SALDIVAR LEON SERGIO ROGELIO</v>
          </cell>
          <cell r="C203" t="str">
            <v>Empleado</v>
          </cell>
          <cell r="D203" t="str">
            <v>QUERETARO</v>
          </cell>
        </row>
        <row r="204">
          <cell r="A204" t="str">
            <v>02118</v>
          </cell>
          <cell r="B204" t="str">
            <v>ROMO RODRIGUEZ YOLANDA</v>
          </cell>
          <cell r="C204" t="str">
            <v>Empleado</v>
          </cell>
          <cell r="D204" t="str">
            <v>QUERETARO</v>
          </cell>
        </row>
        <row r="205">
          <cell r="A205" t="str">
            <v>02132</v>
          </cell>
          <cell r="B205" t="str">
            <v>DE LEON QUINTANAR FRANCISCO JAVIER</v>
          </cell>
          <cell r="C205" t="str">
            <v>Empleado</v>
          </cell>
          <cell r="D205" t="str">
            <v>QUERETARO</v>
          </cell>
        </row>
        <row r="206">
          <cell r="A206" t="str">
            <v>02136</v>
          </cell>
          <cell r="B206" t="str">
            <v>VERONICA RAMIREZ RAUL</v>
          </cell>
          <cell r="C206" t="str">
            <v>Empleado</v>
          </cell>
          <cell r="D206" t="str">
            <v>QUERETARO</v>
          </cell>
        </row>
        <row r="207">
          <cell r="A207" t="str">
            <v>02139</v>
          </cell>
          <cell r="B207" t="str">
            <v>CRISTOBAL NAVOR REYNA</v>
          </cell>
          <cell r="C207" t="str">
            <v>Empleado</v>
          </cell>
          <cell r="D207" t="str">
            <v>QUERETARO</v>
          </cell>
        </row>
        <row r="208">
          <cell r="A208" t="str">
            <v>02140</v>
          </cell>
          <cell r="B208" t="str">
            <v>CORDOVA GARCIA GERARDO</v>
          </cell>
          <cell r="C208" t="str">
            <v>Empleado</v>
          </cell>
          <cell r="D208" t="str">
            <v>QUERETARO</v>
          </cell>
        </row>
        <row r="209">
          <cell r="A209" t="str">
            <v>02142</v>
          </cell>
          <cell r="B209" t="str">
            <v>PERALTA VEGA DAVID SALVADOR</v>
          </cell>
          <cell r="C209" t="str">
            <v>Empleado</v>
          </cell>
          <cell r="D209" t="str">
            <v>QUERETARO</v>
          </cell>
        </row>
        <row r="210">
          <cell r="A210" t="str">
            <v>02143</v>
          </cell>
          <cell r="B210" t="str">
            <v>DOMINGUEZ HERNANDEZ ISAAC</v>
          </cell>
          <cell r="C210" t="str">
            <v>Empleado</v>
          </cell>
          <cell r="D210" t="str">
            <v>QUERETARO</v>
          </cell>
        </row>
        <row r="211">
          <cell r="A211" t="str">
            <v>02144</v>
          </cell>
          <cell r="B211" t="str">
            <v>DE LA CRUZ ELIZONDO RUBISEL</v>
          </cell>
          <cell r="C211" t="str">
            <v>Empleado</v>
          </cell>
          <cell r="D211" t="str">
            <v>QUERETARO</v>
          </cell>
        </row>
        <row r="212">
          <cell r="A212" t="str">
            <v>02147</v>
          </cell>
          <cell r="B212" t="str">
            <v>TORRES RAMOS JUDITH</v>
          </cell>
          <cell r="C212" t="str">
            <v>Empleado</v>
          </cell>
          <cell r="D212" t="str">
            <v>QUERETARO</v>
          </cell>
        </row>
        <row r="213">
          <cell r="A213" t="str">
            <v>02156</v>
          </cell>
          <cell r="B213" t="str">
            <v>ROQUE AGUILAR ALMA BRENDA</v>
          </cell>
          <cell r="C213" t="str">
            <v>Empleado</v>
          </cell>
          <cell r="D213" t="str">
            <v>QUERETARO</v>
          </cell>
        </row>
        <row r="214">
          <cell r="A214" t="str">
            <v>02157</v>
          </cell>
          <cell r="B214" t="str">
            <v>MENDEZ MARTINEZ JUAN FRANCISCO</v>
          </cell>
          <cell r="C214" t="str">
            <v>Empleado</v>
          </cell>
          <cell r="D214" t="str">
            <v>QUERETARO</v>
          </cell>
        </row>
        <row r="215">
          <cell r="A215" t="str">
            <v>02168</v>
          </cell>
          <cell r="B215" t="str">
            <v>RAMIREZ LOPEZ ANA MARIA</v>
          </cell>
          <cell r="C215" t="str">
            <v>Empleado</v>
          </cell>
          <cell r="D215" t="str">
            <v>QUERETARO</v>
          </cell>
        </row>
        <row r="216">
          <cell r="A216" t="str">
            <v>02172</v>
          </cell>
          <cell r="B216" t="str">
            <v>ORTEGA OLVERA GILBERTO</v>
          </cell>
          <cell r="C216" t="str">
            <v>Empleado</v>
          </cell>
          <cell r="D216" t="str">
            <v>QUERETARO</v>
          </cell>
        </row>
        <row r="217">
          <cell r="A217" t="str">
            <v>02173</v>
          </cell>
          <cell r="B217" t="str">
            <v>CERRITOS MORALES JOSE GUADALUPE</v>
          </cell>
          <cell r="C217" t="str">
            <v>Empleado</v>
          </cell>
          <cell r="D217" t="str">
            <v>QUERETARO</v>
          </cell>
        </row>
        <row r="218">
          <cell r="A218" t="str">
            <v>02178</v>
          </cell>
          <cell r="B218" t="str">
            <v>LOPEZ PEREZ JULIETA</v>
          </cell>
          <cell r="C218" t="str">
            <v>Empleado</v>
          </cell>
          <cell r="D218" t="str">
            <v>QUERETARO</v>
          </cell>
        </row>
        <row r="219">
          <cell r="A219" t="str">
            <v>02179</v>
          </cell>
          <cell r="B219" t="str">
            <v>GOMEZ QUIROZ JUAN MANUEL</v>
          </cell>
          <cell r="C219" t="str">
            <v>Empleado</v>
          </cell>
          <cell r="D219" t="str">
            <v>QUERETARO</v>
          </cell>
        </row>
        <row r="220">
          <cell r="A220" t="str">
            <v>02184</v>
          </cell>
          <cell r="B220" t="str">
            <v>ORTIZ MORA JOSE ALFREDO</v>
          </cell>
          <cell r="C220" t="str">
            <v>Empleado</v>
          </cell>
          <cell r="D220" t="str">
            <v>QUERETARO</v>
          </cell>
        </row>
        <row r="221">
          <cell r="A221" t="str">
            <v>02185</v>
          </cell>
          <cell r="B221" t="str">
            <v>GONZALEZ GARCIA OSCAR</v>
          </cell>
          <cell r="C221" t="str">
            <v>Empleado</v>
          </cell>
          <cell r="D221" t="str">
            <v>QUERETARO</v>
          </cell>
        </row>
        <row r="222">
          <cell r="A222" t="str">
            <v>02186</v>
          </cell>
          <cell r="B222" t="str">
            <v>LICEA SUAREZ LEONARDO</v>
          </cell>
          <cell r="C222" t="str">
            <v>Empleado</v>
          </cell>
          <cell r="D222" t="str">
            <v>QUERETARO</v>
          </cell>
        </row>
        <row r="223">
          <cell r="A223" t="str">
            <v>02187</v>
          </cell>
          <cell r="B223" t="str">
            <v>MAIDANA  CLAUDIO CARLOS</v>
          </cell>
          <cell r="C223" t="str">
            <v>Empleado</v>
          </cell>
          <cell r="D223" t="str">
            <v>QUERETARO</v>
          </cell>
        </row>
        <row r="224">
          <cell r="A224" t="str">
            <v>02188</v>
          </cell>
          <cell r="B224" t="str">
            <v>OLVERA GARCIA DOLORES</v>
          </cell>
          <cell r="C224" t="str">
            <v>Empleado</v>
          </cell>
          <cell r="D224" t="str">
            <v>QUERETARO</v>
          </cell>
        </row>
        <row r="225">
          <cell r="A225" t="str">
            <v>02189</v>
          </cell>
          <cell r="B225" t="str">
            <v>LANDERO HEREDIA PERLA ALEJANDRA</v>
          </cell>
          <cell r="C225" t="str">
            <v>Empleado</v>
          </cell>
          <cell r="D225" t="str">
            <v>QUERETARO</v>
          </cell>
        </row>
        <row r="226">
          <cell r="A226" t="str">
            <v>02190</v>
          </cell>
          <cell r="B226" t="str">
            <v>YEPEZ ROJAS CHRISTIAN JOSUE</v>
          </cell>
          <cell r="C226" t="str">
            <v>Empleado</v>
          </cell>
          <cell r="D226" t="str">
            <v>QUERETARO</v>
          </cell>
        </row>
        <row r="227">
          <cell r="A227" t="str">
            <v>02191</v>
          </cell>
          <cell r="B227" t="str">
            <v>PEREZ ESTRELLA OMAR</v>
          </cell>
          <cell r="C227" t="str">
            <v>Empleado</v>
          </cell>
          <cell r="D227" t="str">
            <v>QUERETARO</v>
          </cell>
        </row>
        <row r="228">
          <cell r="A228" t="str">
            <v>02192</v>
          </cell>
          <cell r="B228" t="str">
            <v>CAPETILLO LUNA JOSE DE JESUS</v>
          </cell>
          <cell r="C228" t="str">
            <v>Empleado</v>
          </cell>
          <cell r="D228" t="str">
            <v>QUERETARO</v>
          </cell>
        </row>
        <row r="229">
          <cell r="A229" t="str">
            <v>02193</v>
          </cell>
          <cell r="B229" t="str">
            <v>HERNANDEZ CLEMENTE BARBARA</v>
          </cell>
          <cell r="C229" t="str">
            <v>Empleado</v>
          </cell>
          <cell r="D229" t="str">
            <v>QUERETARO</v>
          </cell>
        </row>
        <row r="230">
          <cell r="A230" t="str">
            <v>02194</v>
          </cell>
          <cell r="B230" t="str">
            <v>ELIZONDO REBOLLEDO ZENON</v>
          </cell>
          <cell r="C230" t="str">
            <v>Empleado</v>
          </cell>
          <cell r="D230" t="str">
            <v>QUERETARO</v>
          </cell>
        </row>
        <row r="231">
          <cell r="A231" t="str">
            <v>02195</v>
          </cell>
          <cell r="B231" t="str">
            <v>CERVANTES FERNANDEZ CYNTHIA</v>
          </cell>
          <cell r="C231" t="str">
            <v>Empleado</v>
          </cell>
          <cell r="D231" t="str">
            <v>QUERETARO</v>
          </cell>
        </row>
        <row r="232">
          <cell r="A232" t="str">
            <v>02196</v>
          </cell>
          <cell r="B232" t="str">
            <v>AGUILAR RAMIREZ RICARDO OCTAVIO</v>
          </cell>
          <cell r="C232" t="str">
            <v>Empleado</v>
          </cell>
          <cell r="D232" t="str">
            <v>QUERETARO</v>
          </cell>
        </row>
        <row r="233">
          <cell r="A233" t="str">
            <v>02197</v>
          </cell>
          <cell r="B233" t="str">
            <v>RAMIREZ SOTO ELVIA SEUDI</v>
          </cell>
          <cell r="C233" t="str">
            <v>Empleado</v>
          </cell>
          <cell r="D233" t="str">
            <v>QUERETARO</v>
          </cell>
        </row>
        <row r="234">
          <cell r="A234" t="str">
            <v>02198</v>
          </cell>
          <cell r="B234" t="str">
            <v>BELTRAN QUEZADA LUCINA</v>
          </cell>
          <cell r="C234" t="str">
            <v>Empleado</v>
          </cell>
          <cell r="D234" t="str">
            <v>QUERETARO</v>
          </cell>
        </row>
        <row r="235">
          <cell r="A235" t="str">
            <v>02199</v>
          </cell>
          <cell r="B235" t="str">
            <v>MARTINEZ PEREZ JAIME</v>
          </cell>
          <cell r="C235" t="str">
            <v>Empleado</v>
          </cell>
          <cell r="D235" t="str">
            <v>QUERETARO</v>
          </cell>
        </row>
        <row r="236">
          <cell r="A236" t="str">
            <v>02200</v>
          </cell>
          <cell r="B236" t="str">
            <v>GALVEZ CRUZ JUAN</v>
          </cell>
          <cell r="C236" t="str">
            <v>Empleado</v>
          </cell>
          <cell r="D236" t="str">
            <v>QUERETARO</v>
          </cell>
        </row>
        <row r="237">
          <cell r="A237" t="str">
            <v>02201</v>
          </cell>
          <cell r="B237" t="str">
            <v>RAMOS CORZO FERNANDO</v>
          </cell>
          <cell r="C237" t="str">
            <v>Empleado</v>
          </cell>
          <cell r="D237" t="str">
            <v>QUERETARO</v>
          </cell>
        </row>
        <row r="238">
          <cell r="A238" t="str">
            <v>02202</v>
          </cell>
          <cell r="B238" t="str">
            <v>ESTRADA SIERRA ORLANDO</v>
          </cell>
          <cell r="C238" t="str">
            <v>Empleado</v>
          </cell>
          <cell r="D238" t="str">
            <v>QUERETARO</v>
          </cell>
        </row>
        <row r="239">
          <cell r="A239" t="str">
            <v>02203</v>
          </cell>
          <cell r="B239" t="str">
            <v>JIMENEZ GARCIA RICARDO JOSIMAR</v>
          </cell>
          <cell r="C239" t="str">
            <v>Empleado</v>
          </cell>
          <cell r="D239" t="str">
            <v>QUERETARO</v>
          </cell>
        </row>
        <row r="240">
          <cell r="A240" t="str">
            <v>02204</v>
          </cell>
          <cell r="B240" t="str">
            <v>PADILLA MARTINEZ VICTOR JUAN</v>
          </cell>
          <cell r="C240" t="str">
            <v>Empleado</v>
          </cell>
          <cell r="D240" t="str">
            <v>QUERETARO</v>
          </cell>
        </row>
        <row r="241">
          <cell r="A241" t="str">
            <v>02205</v>
          </cell>
          <cell r="B241" t="str">
            <v>ARENAS GUZMAN MIGUEL ANGEL</v>
          </cell>
          <cell r="C241" t="str">
            <v>Empleado</v>
          </cell>
          <cell r="D241" t="str">
            <v>QUERETARO</v>
          </cell>
        </row>
        <row r="242">
          <cell r="A242" t="str">
            <v>02206</v>
          </cell>
          <cell r="B242" t="str">
            <v>SOL PEREZ LAURO MOISES</v>
          </cell>
          <cell r="C242" t="str">
            <v>Empleado</v>
          </cell>
          <cell r="D242" t="str">
            <v>QUERETARO</v>
          </cell>
        </row>
        <row r="243">
          <cell r="A243" t="str">
            <v>02207</v>
          </cell>
          <cell r="B243" t="str">
            <v>FLORES CARDENAS JONATHAN</v>
          </cell>
          <cell r="C243" t="str">
            <v>Empleado</v>
          </cell>
          <cell r="D243" t="str">
            <v>QUERETARO</v>
          </cell>
        </row>
        <row r="244">
          <cell r="A244" t="str">
            <v>02208</v>
          </cell>
          <cell r="B244" t="str">
            <v>OROZCO GUTIERREZ DAVID</v>
          </cell>
          <cell r="C244" t="str">
            <v>Empleado</v>
          </cell>
          <cell r="D244" t="str">
            <v>QUERETARO</v>
          </cell>
        </row>
        <row r="245">
          <cell r="A245" t="str">
            <v>02209</v>
          </cell>
          <cell r="B245" t="str">
            <v>ALPIREZ NUÑEZ EDNA YETSAMIN</v>
          </cell>
          <cell r="C245" t="str">
            <v>Empleado</v>
          </cell>
          <cell r="D245" t="str">
            <v>QUERETARO</v>
          </cell>
        </row>
        <row r="246">
          <cell r="A246" t="str">
            <v>02210</v>
          </cell>
          <cell r="B246" t="str">
            <v>GARCIA MATA JESUS GUADALUPE</v>
          </cell>
          <cell r="C246" t="str">
            <v>Empleado</v>
          </cell>
          <cell r="D246" t="str">
            <v>QUERETARO</v>
          </cell>
        </row>
        <row r="247">
          <cell r="A247" t="str">
            <v>02211</v>
          </cell>
          <cell r="B247" t="str">
            <v>REGUEIRA OLMOS ANGEL DE JESUS</v>
          </cell>
          <cell r="C247" t="str">
            <v>Empleado</v>
          </cell>
          <cell r="D247" t="str">
            <v>QUERETARO</v>
          </cell>
        </row>
        <row r="248">
          <cell r="A248" t="str">
            <v>02212</v>
          </cell>
          <cell r="B248" t="str">
            <v>RODRIGUEZ RIVERA JOSE MANUEL</v>
          </cell>
          <cell r="C248" t="str">
            <v>Empleado</v>
          </cell>
          <cell r="D248" t="str">
            <v>QUERETARO</v>
          </cell>
        </row>
        <row r="249">
          <cell r="A249" t="str">
            <v>02213</v>
          </cell>
          <cell r="B249" t="str">
            <v>SOLIS SANTIAGO LUIS FERNANDO</v>
          </cell>
          <cell r="C249" t="str">
            <v>Empleado</v>
          </cell>
          <cell r="D249" t="str">
            <v>QUERETARO</v>
          </cell>
        </row>
        <row r="250">
          <cell r="A250" t="str">
            <v>02214</v>
          </cell>
          <cell r="B250" t="str">
            <v>ALVAREZ ESQUIVEL ANA HELENA</v>
          </cell>
          <cell r="C250" t="str">
            <v>Empleado</v>
          </cell>
          <cell r="D250" t="str">
            <v>QUERETARO</v>
          </cell>
        </row>
        <row r="251">
          <cell r="A251" t="str">
            <v>02215</v>
          </cell>
          <cell r="B251" t="str">
            <v>LEON LUNA BEATRIZ ADRIANA</v>
          </cell>
          <cell r="C251" t="str">
            <v>Empleado</v>
          </cell>
          <cell r="D251" t="str">
            <v>QUERETARO</v>
          </cell>
        </row>
        <row r="252">
          <cell r="A252" t="str">
            <v>02216</v>
          </cell>
          <cell r="B252" t="str">
            <v>HERNANDEZ CARRILLO URIEL</v>
          </cell>
          <cell r="C252" t="str">
            <v>Empleado</v>
          </cell>
          <cell r="D252" t="str">
            <v>QUERETARO</v>
          </cell>
        </row>
        <row r="253">
          <cell r="A253" t="str">
            <v>02217</v>
          </cell>
          <cell r="B253" t="str">
            <v>URIBE COSIO CHRISTOPHER IVAN</v>
          </cell>
          <cell r="C253" t="str">
            <v>Empleado</v>
          </cell>
          <cell r="D253" t="str">
            <v>QUERETARO</v>
          </cell>
        </row>
        <row r="254">
          <cell r="A254" t="str">
            <v>02218</v>
          </cell>
          <cell r="B254" t="str">
            <v>CARDIEL PALOMARES KATIA MONSERRAT</v>
          </cell>
          <cell r="C254" t="str">
            <v>Empleado</v>
          </cell>
          <cell r="D254" t="str">
            <v>QUERETARO</v>
          </cell>
        </row>
        <row r="255">
          <cell r="A255" t="str">
            <v>02219</v>
          </cell>
          <cell r="B255" t="str">
            <v>CERVANTES CHAVEZ MANUEL</v>
          </cell>
          <cell r="C255" t="str">
            <v>Empleado</v>
          </cell>
          <cell r="D255" t="str">
            <v>QUERETARO</v>
          </cell>
        </row>
        <row r="256">
          <cell r="A256" t="str">
            <v>02220</v>
          </cell>
          <cell r="B256" t="str">
            <v>TEJEDA LOYA OSIEL</v>
          </cell>
          <cell r="C256" t="str">
            <v>Empleado</v>
          </cell>
          <cell r="D256" t="str">
            <v>QUERETARO</v>
          </cell>
        </row>
        <row r="257">
          <cell r="A257" t="str">
            <v>02221</v>
          </cell>
          <cell r="B257" t="str">
            <v>JIMENEZ GOMEZ EDUARDO</v>
          </cell>
          <cell r="C257" t="str">
            <v>Empleado</v>
          </cell>
          <cell r="D257" t="str">
            <v>QUERETARO</v>
          </cell>
        </row>
        <row r="258">
          <cell r="A258" t="str">
            <v>02222</v>
          </cell>
          <cell r="B258" t="str">
            <v>VILLALOBOS RAYA JESUS FERNANDO</v>
          </cell>
          <cell r="C258" t="str">
            <v>Empleado</v>
          </cell>
          <cell r="D258" t="str">
            <v>QUERETARO</v>
          </cell>
        </row>
        <row r="259">
          <cell r="A259" t="str">
            <v>02223</v>
          </cell>
          <cell r="B259" t="str">
            <v>RAMOS FRANCO JOSE IGNACIO</v>
          </cell>
          <cell r="C259" t="str">
            <v>Empleado</v>
          </cell>
          <cell r="D259" t="str">
            <v>QUERETARO</v>
          </cell>
        </row>
        <row r="260">
          <cell r="A260" t="str">
            <v>02224</v>
          </cell>
          <cell r="B260" t="str">
            <v>ALVAREZ HUAZANO FRANCISCO</v>
          </cell>
          <cell r="C260" t="str">
            <v>Empleado</v>
          </cell>
          <cell r="D260" t="str">
            <v>QUERETARO</v>
          </cell>
        </row>
        <row r="261">
          <cell r="A261" t="str">
            <v>02225</v>
          </cell>
          <cell r="B261" t="str">
            <v>ESQUIVEL GONZALEZ SAUL</v>
          </cell>
          <cell r="C261" t="str">
            <v>Empleado</v>
          </cell>
          <cell r="D261" t="str">
            <v>QUERETARO</v>
          </cell>
        </row>
        <row r="262">
          <cell r="A262" t="str">
            <v>02226</v>
          </cell>
          <cell r="B262" t="str">
            <v>GUTIERREZ GUZMAN LUVIN OCTAVIO</v>
          </cell>
          <cell r="C262" t="str">
            <v>Empleado</v>
          </cell>
          <cell r="D262" t="str">
            <v>QUERETARO</v>
          </cell>
        </row>
        <row r="263">
          <cell r="A263" t="str">
            <v>02227</v>
          </cell>
          <cell r="B263" t="str">
            <v>AGUILERA CERVANTES DANIEL IVAN</v>
          </cell>
          <cell r="C263" t="str">
            <v>Empleado</v>
          </cell>
          <cell r="D263" t="str">
            <v>QUERETARO</v>
          </cell>
        </row>
        <row r="264">
          <cell r="A264" t="str">
            <v>02228</v>
          </cell>
          <cell r="B264" t="str">
            <v>PINO GARCIA CARLOS</v>
          </cell>
          <cell r="C264" t="str">
            <v>Empleado</v>
          </cell>
          <cell r="D264" t="str">
            <v>QUERETARO</v>
          </cell>
        </row>
        <row r="265">
          <cell r="A265" t="str">
            <v>02229</v>
          </cell>
          <cell r="B265" t="str">
            <v>HUERTA ROSAS DAVID</v>
          </cell>
          <cell r="C265" t="str">
            <v>Empleado</v>
          </cell>
          <cell r="D265" t="str">
            <v>QUERETARO</v>
          </cell>
        </row>
        <row r="266">
          <cell r="A266" t="str">
            <v>02230</v>
          </cell>
          <cell r="B266" t="str">
            <v>ZUÑIGA BAUTISTA CRISTOBAL</v>
          </cell>
          <cell r="C266" t="str">
            <v>Empleado</v>
          </cell>
          <cell r="D266" t="str">
            <v>QUERETARO</v>
          </cell>
        </row>
        <row r="267">
          <cell r="A267" t="str">
            <v>02231</v>
          </cell>
          <cell r="B267" t="str">
            <v>FRIAS TORRES JIREH ELUZAY</v>
          </cell>
          <cell r="C267" t="str">
            <v>Empleado</v>
          </cell>
          <cell r="D267" t="str">
            <v>QUERETARO</v>
          </cell>
        </row>
        <row r="268">
          <cell r="A268" t="str">
            <v>02232</v>
          </cell>
          <cell r="B268" t="str">
            <v>GARCIA PEREZ DANIEL</v>
          </cell>
          <cell r="C268" t="str">
            <v>Empleado</v>
          </cell>
          <cell r="D268" t="str">
            <v>QUERETARO</v>
          </cell>
        </row>
        <row r="269">
          <cell r="A269" t="str">
            <v>02233</v>
          </cell>
          <cell r="B269" t="str">
            <v>CAMARA GOMEZ ANGEL</v>
          </cell>
          <cell r="C269" t="str">
            <v>Empleado</v>
          </cell>
          <cell r="D269" t="str">
            <v>QUERETARO</v>
          </cell>
        </row>
        <row r="270">
          <cell r="A270" t="str">
            <v>02234</v>
          </cell>
          <cell r="B270" t="str">
            <v>MIXTEGA CRUZ JUAN ANGEL</v>
          </cell>
          <cell r="C270" t="str">
            <v>Empleado</v>
          </cell>
          <cell r="D270" t="str">
            <v>QUERETARO</v>
          </cell>
        </row>
        <row r="271">
          <cell r="A271" t="str">
            <v>02235</v>
          </cell>
          <cell r="B271" t="str">
            <v>BACA GUTIERREZ YANELI</v>
          </cell>
          <cell r="C271" t="str">
            <v>Empleado</v>
          </cell>
          <cell r="D271" t="str">
            <v>QUERETARO</v>
          </cell>
        </row>
        <row r="272">
          <cell r="A272" t="str">
            <v>02236</v>
          </cell>
          <cell r="B272" t="str">
            <v>PEREZ DIAZ ARTURO</v>
          </cell>
          <cell r="C272" t="str">
            <v>Empleado</v>
          </cell>
          <cell r="D272" t="str">
            <v>QUERETARO</v>
          </cell>
        </row>
        <row r="273">
          <cell r="A273" t="str">
            <v>02237</v>
          </cell>
          <cell r="B273" t="str">
            <v>MOJICA MAGALLANES MARIO</v>
          </cell>
          <cell r="C273" t="str">
            <v>Empleado</v>
          </cell>
          <cell r="D273" t="str">
            <v>QUERETARO</v>
          </cell>
        </row>
        <row r="274">
          <cell r="A274" t="str">
            <v>02238</v>
          </cell>
          <cell r="B274" t="str">
            <v>COHETERO SANTIAGO FRANK URIEL</v>
          </cell>
          <cell r="C274" t="str">
            <v>Empleado</v>
          </cell>
          <cell r="D274" t="str">
            <v>QUERETARO</v>
          </cell>
        </row>
        <row r="275">
          <cell r="A275" t="str">
            <v>02239</v>
          </cell>
          <cell r="B275" t="str">
            <v>GODINEZ AGUILAR ALEJANDRO</v>
          </cell>
          <cell r="C275" t="str">
            <v>Empleado</v>
          </cell>
          <cell r="D275" t="str">
            <v>QUERETARO</v>
          </cell>
        </row>
        <row r="276">
          <cell r="A276" t="str">
            <v>02240</v>
          </cell>
          <cell r="B276" t="str">
            <v>RAMIREZ MENDEZ EMILIO HENDRIX</v>
          </cell>
          <cell r="C276" t="str">
            <v>Empleado</v>
          </cell>
          <cell r="D276" t="str">
            <v>QUERETARO</v>
          </cell>
        </row>
        <row r="277">
          <cell r="A277" t="str">
            <v>02241</v>
          </cell>
          <cell r="B277" t="str">
            <v>MANRIQUEZ PEÑALOZA EMMANUEL</v>
          </cell>
          <cell r="C277" t="str">
            <v>Empleado</v>
          </cell>
          <cell r="D277" t="str">
            <v>QUERETARO</v>
          </cell>
        </row>
        <row r="278">
          <cell r="A278" t="str">
            <v>02242</v>
          </cell>
          <cell r="B278" t="str">
            <v>GONZALEZ MONTAÑO OSVALDO</v>
          </cell>
          <cell r="C278" t="str">
            <v>Empleado</v>
          </cell>
          <cell r="D278" t="str">
            <v>QUERETARO</v>
          </cell>
        </row>
        <row r="279">
          <cell r="A279" t="str">
            <v>02243</v>
          </cell>
          <cell r="B279" t="str">
            <v>COBOS REYNA JORGE MIGUEL</v>
          </cell>
          <cell r="C279" t="str">
            <v>Empleado</v>
          </cell>
          <cell r="D279" t="str">
            <v>QUERETARO</v>
          </cell>
        </row>
        <row r="280">
          <cell r="A280" t="str">
            <v>02244</v>
          </cell>
          <cell r="B280" t="str">
            <v>FLORES TOSCANO VICTOR ALBERTO</v>
          </cell>
          <cell r="C280" t="str">
            <v>Empleado</v>
          </cell>
          <cell r="D280" t="str">
            <v>QUERETARO</v>
          </cell>
        </row>
        <row r="281">
          <cell r="A281" t="str">
            <v>02245</v>
          </cell>
          <cell r="B281" t="str">
            <v>PIMENTEL RODRIGUEZ DAVID</v>
          </cell>
          <cell r="C281" t="str">
            <v>Empleado</v>
          </cell>
          <cell r="D281" t="str">
            <v>QUERETARO</v>
          </cell>
        </row>
        <row r="282">
          <cell r="A282" t="str">
            <v>02246</v>
          </cell>
          <cell r="B282" t="str">
            <v>HERVER ALFARO RAUL</v>
          </cell>
          <cell r="C282" t="str">
            <v>Empleado</v>
          </cell>
          <cell r="D282" t="str">
            <v>QUERETARO</v>
          </cell>
        </row>
        <row r="283">
          <cell r="A283" t="str">
            <v>02247</v>
          </cell>
          <cell r="B283" t="str">
            <v>FRIAS RANGEL ERIKA JANET</v>
          </cell>
          <cell r="C283" t="str">
            <v>Empleado</v>
          </cell>
          <cell r="D283" t="str">
            <v>QUERETARO</v>
          </cell>
        </row>
        <row r="284">
          <cell r="A284" t="str">
            <v>02248</v>
          </cell>
          <cell r="B284" t="str">
            <v>ARIAS GARRIDO TERESA IRAIS</v>
          </cell>
          <cell r="C284" t="str">
            <v>Empleado</v>
          </cell>
          <cell r="D284" t="str">
            <v>QUERETARO</v>
          </cell>
        </row>
        <row r="285">
          <cell r="A285" t="str">
            <v>02250</v>
          </cell>
          <cell r="B285" t="str">
            <v>CASTELLANOS BLANCO CARLOS DANIEL</v>
          </cell>
          <cell r="C285" t="str">
            <v>Empleado</v>
          </cell>
          <cell r="D285" t="str">
            <v>QUERETARO</v>
          </cell>
        </row>
        <row r="286">
          <cell r="A286" t="str">
            <v>02251</v>
          </cell>
          <cell r="B286" t="str">
            <v>TORRES ALEMAN EDGAR NAYIB</v>
          </cell>
          <cell r="C286" t="str">
            <v>Empleado</v>
          </cell>
          <cell r="D286" t="str">
            <v>QUERETARO</v>
          </cell>
        </row>
        <row r="287">
          <cell r="A287" t="str">
            <v>02252</v>
          </cell>
          <cell r="B287" t="str">
            <v>HERNANDEZ RAMIREZ MARIA DE LOS ANGELES</v>
          </cell>
          <cell r="C287" t="str">
            <v>Empleado</v>
          </cell>
          <cell r="D287" t="str">
            <v>QUERETARO</v>
          </cell>
        </row>
        <row r="288">
          <cell r="A288" t="str">
            <v>02253</v>
          </cell>
          <cell r="B288" t="str">
            <v>PEREZ FLORES AZAEL ALEJANDRO</v>
          </cell>
          <cell r="C288" t="str">
            <v>Empleado</v>
          </cell>
          <cell r="D288" t="str">
            <v>QUERETARO</v>
          </cell>
        </row>
        <row r="289">
          <cell r="A289" t="str">
            <v>02254</v>
          </cell>
          <cell r="B289" t="str">
            <v>CHAVEZ GARDUÑO JESUS EDUARDO</v>
          </cell>
          <cell r="C289" t="str">
            <v>Empleado</v>
          </cell>
          <cell r="D289" t="str">
            <v>QUERETARO</v>
          </cell>
        </row>
        <row r="290">
          <cell r="A290" t="str">
            <v>02255</v>
          </cell>
          <cell r="B290" t="str">
            <v>MATEOS SILVA LUIS ANGEL</v>
          </cell>
          <cell r="C290" t="str">
            <v>Empleado</v>
          </cell>
          <cell r="D290" t="str">
            <v>QUERETARO</v>
          </cell>
        </row>
        <row r="291">
          <cell r="A291" t="str">
            <v>02256</v>
          </cell>
          <cell r="B291" t="str">
            <v>RAMIREZ INFANZON MAC EDISON</v>
          </cell>
          <cell r="C291" t="str">
            <v>Empleado</v>
          </cell>
          <cell r="D291" t="str">
            <v>QUERETARO</v>
          </cell>
        </row>
        <row r="292">
          <cell r="A292" t="str">
            <v>02257</v>
          </cell>
          <cell r="B292" t="str">
            <v>AVILA GUERRERO JESUS ALAN</v>
          </cell>
          <cell r="C292" t="str">
            <v>Empleado</v>
          </cell>
          <cell r="D292" t="str">
            <v>QUERETARO</v>
          </cell>
        </row>
        <row r="293">
          <cell r="A293" t="str">
            <v>02258</v>
          </cell>
          <cell r="B293" t="str">
            <v>ROBLES JIMENEZ LUIS ALFONSO</v>
          </cell>
          <cell r="C293" t="str">
            <v>Empleado</v>
          </cell>
          <cell r="D293" t="str">
            <v>QUERETARO</v>
          </cell>
        </row>
        <row r="294">
          <cell r="A294" t="str">
            <v>02259</v>
          </cell>
          <cell r="B294" t="str">
            <v>VALDOVINOS LORENZO MARENA</v>
          </cell>
          <cell r="C294" t="str">
            <v>Empleado</v>
          </cell>
          <cell r="D294" t="str">
            <v>QUERETARO</v>
          </cell>
        </row>
        <row r="295">
          <cell r="A295" t="str">
            <v>02260</v>
          </cell>
          <cell r="B295" t="str">
            <v>HERNANDEZ MORALES JOHANA NETYIBE</v>
          </cell>
          <cell r="C295" t="str">
            <v>Empleado</v>
          </cell>
          <cell r="D295" t="str">
            <v>QUERETARO</v>
          </cell>
        </row>
        <row r="296">
          <cell r="A296" t="str">
            <v>02261</v>
          </cell>
          <cell r="B296" t="str">
            <v>ZUÑIGA DE LUCIO FRIDA</v>
          </cell>
          <cell r="C296" t="str">
            <v>Empleado</v>
          </cell>
          <cell r="D296" t="str">
            <v>QUERETARO</v>
          </cell>
        </row>
        <row r="297">
          <cell r="A297" t="str">
            <v>02262</v>
          </cell>
          <cell r="B297" t="str">
            <v>MENDEZ SANCHEZ ANGEL</v>
          </cell>
          <cell r="C297" t="str">
            <v>Empleado</v>
          </cell>
          <cell r="D297" t="str">
            <v>QUERETARO</v>
          </cell>
        </row>
        <row r="298">
          <cell r="A298" t="str">
            <v>02263</v>
          </cell>
          <cell r="B298" t="str">
            <v>BURGOS MUÑOZ ALEXIS FERNANDO</v>
          </cell>
          <cell r="C298" t="str">
            <v>Empleado</v>
          </cell>
          <cell r="D298" t="str">
            <v>QUERETARO</v>
          </cell>
        </row>
        <row r="299">
          <cell r="A299" t="str">
            <v>02264</v>
          </cell>
          <cell r="B299" t="str">
            <v>HERNANDEZ PEREZ FIDEL</v>
          </cell>
          <cell r="C299" t="str">
            <v>Empleado</v>
          </cell>
          <cell r="D299" t="str">
            <v>QUERETARO</v>
          </cell>
        </row>
        <row r="300">
          <cell r="A300" t="str">
            <v>02265</v>
          </cell>
          <cell r="B300" t="str">
            <v>FLORES BARRERA OMAR ISAAC</v>
          </cell>
          <cell r="C300" t="str">
            <v>Empleado</v>
          </cell>
          <cell r="D300" t="str">
            <v>QUERETARO</v>
          </cell>
        </row>
        <row r="301">
          <cell r="A301" t="str">
            <v>02266</v>
          </cell>
          <cell r="B301" t="str">
            <v>MARTINEZ JUAREZ LUIS DAVID</v>
          </cell>
          <cell r="C301" t="str">
            <v>Empleado</v>
          </cell>
          <cell r="D301" t="str">
            <v>QUERETARO</v>
          </cell>
        </row>
        <row r="302">
          <cell r="A302" t="str">
            <v>02267</v>
          </cell>
          <cell r="B302" t="str">
            <v>PATLAN PEREZ LIZBETH</v>
          </cell>
          <cell r="C302" t="str">
            <v>Empleado</v>
          </cell>
          <cell r="D302" t="str">
            <v>QUERETARO</v>
          </cell>
        </row>
        <row r="303">
          <cell r="A303" t="str">
            <v>02268</v>
          </cell>
          <cell r="B303" t="str">
            <v>PAREDES MARTINEZ MAURICIO</v>
          </cell>
          <cell r="C303" t="str">
            <v>Empleado</v>
          </cell>
          <cell r="D303" t="str">
            <v>QUERETARO</v>
          </cell>
        </row>
        <row r="304">
          <cell r="A304" t="str">
            <v>02269</v>
          </cell>
          <cell r="B304" t="str">
            <v>MORA SOLIS VICTOR</v>
          </cell>
          <cell r="C304" t="str">
            <v>Empleado</v>
          </cell>
          <cell r="D304" t="str">
            <v>QUERETARO</v>
          </cell>
        </row>
        <row r="305">
          <cell r="A305" t="str">
            <v>02270</v>
          </cell>
          <cell r="B305" t="str">
            <v>GONZALEZ LUNA JUAN PABLO</v>
          </cell>
          <cell r="C305" t="str">
            <v>Empleado</v>
          </cell>
          <cell r="D305" t="str">
            <v>QUERETARO</v>
          </cell>
        </row>
        <row r="306">
          <cell r="A306" t="str">
            <v>02271</v>
          </cell>
          <cell r="B306" t="str">
            <v>ALCOCER SOTO MARIA DEL CARMEN</v>
          </cell>
          <cell r="C306" t="str">
            <v>Empleado</v>
          </cell>
          <cell r="D306" t="str">
            <v>QUERETARO</v>
          </cell>
        </row>
        <row r="307">
          <cell r="A307" t="str">
            <v>02272</v>
          </cell>
          <cell r="B307" t="str">
            <v>ESTRADA NUÑEZ JORGE URIEL</v>
          </cell>
          <cell r="C307" t="str">
            <v>Empleado</v>
          </cell>
          <cell r="D307" t="str">
            <v>QUERETARO</v>
          </cell>
        </row>
        <row r="308">
          <cell r="A308" t="str">
            <v>02273</v>
          </cell>
          <cell r="B308" t="str">
            <v>MARTIN CASTIL MARIA EUGENIA</v>
          </cell>
          <cell r="C308" t="str">
            <v>Empleado</v>
          </cell>
          <cell r="D308" t="str">
            <v>QUERETARO</v>
          </cell>
        </row>
        <row r="309">
          <cell r="A309" t="str">
            <v>05011</v>
          </cell>
          <cell r="B309" t="str">
            <v>SALDAÑA LOZANO HECTOR</v>
          </cell>
          <cell r="C309" t="str">
            <v>Empleado</v>
          </cell>
          <cell r="D309" t="str">
            <v>QUERETARO</v>
          </cell>
        </row>
        <row r="310">
          <cell r="A310" t="str">
            <v>05038</v>
          </cell>
          <cell r="B310" t="str">
            <v>MERCADO LOPEZ ANA LILIA</v>
          </cell>
          <cell r="C310" t="str">
            <v>Empleado</v>
          </cell>
          <cell r="D310" t="str">
            <v>QUERETARO</v>
          </cell>
        </row>
        <row r="311">
          <cell r="A311" t="str">
            <v>05054</v>
          </cell>
          <cell r="B311" t="str">
            <v>GUTIERREZ SANCHEZ LUCERO</v>
          </cell>
          <cell r="C311" t="str">
            <v>Empleado</v>
          </cell>
          <cell r="D311" t="str">
            <v>QUERETARO</v>
          </cell>
        </row>
        <row r="312">
          <cell r="A312" t="str">
            <v>05060</v>
          </cell>
          <cell r="B312" t="str">
            <v>CASTELLANOS RIVERA GONZALO</v>
          </cell>
          <cell r="C312" t="str">
            <v>Empleado</v>
          </cell>
          <cell r="D312" t="str">
            <v>QUERETARO</v>
          </cell>
        </row>
        <row r="313">
          <cell r="A313" t="str">
            <v>05064</v>
          </cell>
          <cell r="B313" t="str">
            <v>FLORES MONDRAGON GABRIELA FERNANDA</v>
          </cell>
          <cell r="C313" t="str">
            <v>Empleado</v>
          </cell>
          <cell r="D313" t="str">
            <v>QUERETARO</v>
          </cell>
        </row>
        <row r="314">
          <cell r="A314" t="str">
            <v>05088</v>
          </cell>
          <cell r="B314" t="str">
            <v>RODRIGUEZ MORALES DANIELA</v>
          </cell>
          <cell r="C314" t="str">
            <v>Empleado</v>
          </cell>
          <cell r="D314" t="str">
            <v>QUERETARO</v>
          </cell>
        </row>
        <row r="315">
          <cell r="A315" t="str">
            <v>05094</v>
          </cell>
          <cell r="B315" t="str">
            <v>GALLARDO RUBIO JONATHAN RAFAEL</v>
          </cell>
          <cell r="C315" t="str">
            <v>Empleado</v>
          </cell>
          <cell r="D315" t="str">
            <v>QUERETARO</v>
          </cell>
        </row>
        <row r="316">
          <cell r="A316" t="str">
            <v>06437</v>
          </cell>
          <cell r="B316" t="str">
            <v>MARTINEZ OLVERA SERGIO ADOLFO</v>
          </cell>
          <cell r="C316" t="str">
            <v>Empleado</v>
          </cell>
          <cell r="D316" t="str">
            <v>QUERETARO</v>
          </cell>
        </row>
        <row r="317">
          <cell r="A317" t="str">
            <v>06529</v>
          </cell>
          <cell r="B317" t="str">
            <v>ROMERO VIDAL FERNANDO</v>
          </cell>
          <cell r="C317" t="str">
            <v>Empleado</v>
          </cell>
          <cell r="D317" t="str">
            <v>QUERETARO</v>
          </cell>
        </row>
        <row r="318">
          <cell r="A318" t="str">
            <v>06756</v>
          </cell>
          <cell r="B318" t="str">
            <v>HERNANDEZ MORENO JOSE MARIO</v>
          </cell>
          <cell r="C318" t="str">
            <v>Empleado</v>
          </cell>
          <cell r="D318" t="str">
            <v>QUERETARO</v>
          </cell>
        </row>
        <row r="319">
          <cell r="A319" t="str">
            <v>06760</v>
          </cell>
          <cell r="B319" t="str">
            <v>ESTRADA RICO JOSUE</v>
          </cell>
          <cell r="C319" t="str">
            <v>Empleado</v>
          </cell>
          <cell r="D319" t="str">
            <v>QUERETARO</v>
          </cell>
        </row>
        <row r="320">
          <cell r="A320" t="str">
            <v>06762</v>
          </cell>
          <cell r="B320" t="str">
            <v>VASQUEZ GUTIERREZ ADRIAN</v>
          </cell>
          <cell r="C320" t="str">
            <v>Empleado</v>
          </cell>
          <cell r="D320" t="str">
            <v>QUERETARO</v>
          </cell>
        </row>
        <row r="321">
          <cell r="A321" t="str">
            <v>06768</v>
          </cell>
          <cell r="B321" t="str">
            <v>SANCHEZ LARIOS ALFREDO</v>
          </cell>
          <cell r="C321" t="str">
            <v>Empleado</v>
          </cell>
          <cell r="D321" t="str">
            <v>QUERETARO</v>
          </cell>
        </row>
        <row r="322">
          <cell r="A322" t="str">
            <v>06769</v>
          </cell>
          <cell r="B322" t="str">
            <v>BASILIO SANTIAGO JOSE CRUZ</v>
          </cell>
          <cell r="C322" t="str">
            <v>Empleado</v>
          </cell>
          <cell r="D322" t="str">
            <v>QUERETARO</v>
          </cell>
        </row>
        <row r="323">
          <cell r="A323" t="str">
            <v>06770</v>
          </cell>
          <cell r="B323" t="str">
            <v>GONZALEZ CRUZ RIGOBERTO</v>
          </cell>
          <cell r="C323" t="str">
            <v>Empleado</v>
          </cell>
          <cell r="D323" t="str">
            <v>QUERETARO</v>
          </cell>
        </row>
        <row r="324">
          <cell r="A324" t="str">
            <v>06782</v>
          </cell>
          <cell r="B324" t="str">
            <v>RAMIREZ HERNANDEZ ALDO HUGO</v>
          </cell>
          <cell r="C324" t="str">
            <v>Empleado</v>
          </cell>
          <cell r="D324" t="str">
            <v>QUERETARO</v>
          </cell>
        </row>
        <row r="325">
          <cell r="A325" t="str">
            <v>06840</v>
          </cell>
          <cell r="B325" t="str">
            <v>JUAREZ CRUZ GERMAN</v>
          </cell>
          <cell r="C325" t="str">
            <v>Empleado</v>
          </cell>
          <cell r="D325" t="str">
            <v>QUERETARO</v>
          </cell>
        </row>
        <row r="326">
          <cell r="A326" t="str">
            <v>07051</v>
          </cell>
          <cell r="B326" t="str">
            <v>DE LA ROSA CASTRO ANA GUADALUPE</v>
          </cell>
          <cell r="C326" t="str">
            <v>Empleado</v>
          </cell>
          <cell r="D326" t="str">
            <v>QUERETARO</v>
          </cell>
        </row>
        <row r="327">
          <cell r="A327" t="str">
            <v>07150</v>
          </cell>
          <cell r="B327" t="str">
            <v>SALAZAR OLVERA JOEL</v>
          </cell>
          <cell r="C327" t="str">
            <v>Empleado</v>
          </cell>
          <cell r="D327" t="str">
            <v>QUERETARO</v>
          </cell>
        </row>
        <row r="328">
          <cell r="A328" t="str">
            <v>07177</v>
          </cell>
          <cell r="B328" t="str">
            <v>SANCHEZ NUÑEZ JESUS DANIEL</v>
          </cell>
          <cell r="C328" t="str">
            <v>Empleado</v>
          </cell>
          <cell r="D328" t="str">
            <v>QUERETARO</v>
          </cell>
        </row>
        <row r="329">
          <cell r="A329" t="str">
            <v>07403</v>
          </cell>
          <cell r="B329" t="str">
            <v>RANGEL TORRES MARIA PAOLA</v>
          </cell>
          <cell r="C329" t="str">
            <v>Empleado</v>
          </cell>
          <cell r="D329" t="str">
            <v>QUERETARO</v>
          </cell>
        </row>
        <row r="330">
          <cell r="A330" t="str">
            <v>07582</v>
          </cell>
          <cell r="B330" t="str">
            <v>BARRERA FALCON SANDY</v>
          </cell>
          <cell r="C330" t="str">
            <v>Empleado</v>
          </cell>
          <cell r="D330" t="str">
            <v>QUERETARO</v>
          </cell>
        </row>
        <row r="331">
          <cell r="A331" t="str">
            <v>07593</v>
          </cell>
          <cell r="B331" t="str">
            <v>MORENO GARCIA MARTHA GUADALUPE</v>
          </cell>
          <cell r="C331" t="str">
            <v>Empleado</v>
          </cell>
          <cell r="D331" t="str">
            <v>QUERETARO</v>
          </cell>
        </row>
        <row r="332">
          <cell r="A332" t="str">
            <v>07621</v>
          </cell>
          <cell r="B332" t="str">
            <v>SALDAÑA RAMOS ANGELICA</v>
          </cell>
          <cell r="C332" t="str">
            <v>Empleado</v>
          </cell>
          <cell r="D332" t="str">
            <v>QUERETARO</v>
          </cell>
        </row>
        <row r="333">
          <cell r="A333" t="str">
            <v>07650</v>
          </cell>
          <cell r="B333" t="str">
            <v>RESENDIZ MARTINEZ JAQUELIN</v>
          </cell>
          <cell r="C333" t="str">
            <v>Empleado</v>
          </cell>
          <cell r="D333" t="str">
            <v>QUERETARO</v>
          </cell>
        </row>
        <row r="334">
          <cell r="A334" t="str">
            <v>07651</v>
          </cell>
          <cell r="B334" t="str">
            <v>DIAZ AMBRIZ IVETTE</v>
          </cell>
          <cell r="C334" t="str">
            <v>Empleado</v>
          </cell>
          <cell r="D334" t="str">
            <v>QUERETARO</v>
          </cell>
        </row>
        <row r="335">
          <cell r="A335" t="str">
            <v>07772</v>
          </cell>
          <cell r="B335" t="str">
            <v>MERCADO RAMOS CARLOS</v>
          </cell>
          <cell r="C335" t="str">
            <v>Empleado</v>
          </cell>
          <cell r="D335" t="str">
            <v>QUERETARO</v>
          </cell>
        </row>
        <row r="336">
          <cell r="A336" t="str">
            <v>00774</v>
          </cell>
          <cell r="B336" t="str">
            <v>MARTINEZ CASTAÑEDA RAUL</v>
          </cell>
          <cell r="C336" t="str">
            <v>Sindicalizado</v>
          </cell>
          <cell r="D336" t="str">
            <v>QUERETARO</v>
          </cell>
        </row>
        <row r="337">
          <cell r="A337" t="str">
            <v>00808</v>
          </cell>
          <cell r="B337" t="str">
            <v>PIÑA DE MARCOS MARCO ANTONIO</v>
          </cell>
          <cell r="C337" t="str">
            <v>Sindicalizado</v>
          </cell>
          <cell r="D337" t="str">
            <v>QUERETARO</v>
          </cell>
        </row>
        <row r="338">
          <cell r="A338" t="str">
            <v>00897</v>
          </cell>
          <cell r="B338" t="str">
            <v>CRUZ GARCIA JOSE ROBERTO</v>
          </cell>
          <cell r="C338" t="str">
            <v>Sindicalizado</v>
          </cell>
          <cell r="D338" t="str">
            <v>QUERETARO</v>
          </cell>
        </row>
        <row r="339">
          <cell r="A339" t="str">
            <v>00934</v>
          </cell>
          <cell r="B339" t="str">
            <v>RESENDIZ JUAREZ JOSE FRANCISCO</v>
          </cell>
          <cell r="C339" t="str">
            <v>Sindicalizado</v>
          </cell>
          <cell r="D339" t="str">
            <v>QUERETARO</v>
          </cell>
        </row>
        <row r="340">
          <cell r="A340" t="str">
            <v>00988</v>
          </cell>
          <cell r="B340" t="str">
            <v>EVANGELISTA DE VICENTE JOSE VALENTIN</v>
          </cell>
          <cell r="C340" t="str">
            <v>Sindicalizado</v>
          </cell>
          <cell r="D340" t="str">
            <v>QUERETARO</v>
          </cell>
        </row>
        <row r="341">
          <cell r="A341" t="str">
            <v>01000</v>
          </cell>
          <cell r="B341" t="str">
            <v>MARTINEZ ARTEAGA JOSE JESUS</v>
          </cell>
          <cell r="C341" t="str">
            <v>Sindicalizado</v>
          </cell>
          <cell r="D341" t="str">
            <v>QUERETARO</v>
          </cell>
        </row>
        <row r="342">
          <cell r="A342" t="str">
            <v>01020</v>
          </cell>
          <cell r="B342" t="str">
            <v>DE VICENTE SANTOS SANTIAGO</v>
          </cell>
          <cell r="C342" t="str">
            <v>Sindicalizado</v>
          </cell>
          <cell r="D342" t="str">
            <v>QUERETARO</v>
          </cell>
        </row>
        <row r="343">
          <cell r="A343" t="str">
            <v>01069</v>
          </cell>
          <cell r="B343" t="str">
            <v>SANCHEZ RODRIGUEZ HUMBERTO</v>
          </cell>
          <cell r="C343" t="str">
            <v>Sindicalizado</v>
          </cell>
          <cell r="D343" t="str">
            <v>QUERETARO</v>
          </cell>
        </row>
        <row r="344">
          <cell r="A344" t="str">
            <v>01072</v>
          </cell>
          <cell r="B344" t="str">
            <v>NAVARICO RANGEL FRANCISCO</v>
          </cell>
          <cell r="C344" t="str">
            <v>Sindicalizado</v>
          </cell>
          <cell r="D344" t="str">
            <v>QUERETARO</v>
          </cell>
        </row>
        <row r="345">
          <cell r="A345" t="str">
            <v>01092</v>
          </cell>
          <cell r="B345" t="str">
            <v>RAMIREZ CABRERA EULOGIO</v>
          </cell>
          <cell r="C345" t="str">
            <v>Sindicalizado</v>
          </cell>
          <cell r="D345" t="str">
            <v>QUERETARO</v>
          </cell>
        </row>
        <row r="346">
          <cell r="A346" t="str">
            <v>01095</v>
          </cell>
          <cell r="B346" t="str">
            <v>AVILA TERRAZAS GUMERCINDA BLANCA</v>
          </cell>
          <cell r="C346" t="str">
            <v>Sindicalizado</v>
          </cell>
          <cell r="D346" t="str">
            <v>QUERETARO</v>
          </cell>
        </row>
        <row r="347">
          <cell r="A347" t="str">
            <v>01204</v>
          </cell>
          <cell r="B347" t="str">
            <v>GUDIÑO  MA. AMELIA</v>
          </cell>
          <cell r="C347" t="str">
            <v>Sindicalizado</v>
          </cell>
          <cell r="D347" t="str">
            <v>QUERETARO</v>
          </cell>
        </row>
        <row r="348">
          <cell r="A348" t="str">
            <v>01224</v>
          </cell>
          <cell r="B348" t="str">
            <v>PEÑA GOMEZ FERNANDO</v>
          </cell>
          <cell r="C348" t="str">
            <v>Sindicalizado</v>
          </cell>
          <cell r="D348" t="str">
            <v>QUERETARO</v>
          </cell>
        </row>
        <row r="349">
          <cell r="A349" t="str">
            <v>01225</v>
          </cell>
          <cell r="B349" t="str">
            <v>TOVAR NIEVES ISRAEL</v>
          </cell>
          <cell r="C349" t="str">
            <v>Sindicalizado</v>
          </cell>
          <cell r="D349" t="str">
            <v>QUERETARO</v>
          </cell>
        </row>
        <row r="350">
          <cell r="A350" t="str">
            <v>01227</v>
          </cell>
          <cell r="B350" t="str">
            <v>RESENDIZ CAMACHO JOSE JUAN</v>
          </cell>
          <cell r="C350" t="str">
            <v>Sindicalizado</v>
          </cell>
          <cell r="D350" t="str">
            <v>QUERETARO</v>
          </cell>
        </row>
        <row r="351">
          <cell r="A351" t="str">
            <v>01248</v>
          </cell>
          <cell r="B351" t="str">
            <v>PILAR VEGA PEDRO</v>
          </cell>
          <cell r="C351" t="str">
            <v>Sindicalizado</v>
          </cell>
          <cell r="D351" t="str">
            <v>QUERETARO</v>
          </cell>
        </row>
        <row r="352">
          <cell r="A352" t="str">
            <v>01341</v>
          </cell>
          <cell r="B352" t="str">
            <v>DE VICENTE EVANGELISTA SANTIAGO</v>
          </cell>
          <cell r="C352" t="str">
            <v>Sindicalizado</v>
          </cell>
          <cell r="D352" t="str">
            <v>QUERETARO</v>
          </cell>
        </row>
        <row r="353">
          <cell r="A353" t="str">
            <v>01369</v>
          </cell>
          <cell r="B353" t="str">
            <v>GUTIERREZ TERRAZAS JOSE MANUEL</v>
          </cell>
          <cell r="C353" t="str">
            <v>Sindicalizado</v>
          </cell>
          <cell r="D353" t="str">
            <v>QUERETARO</v>
          </cell>
        </row>
        <row r="354">
          <cell r="A354" t="str">
            <v>01370</v>
          </cell>
          <cell r="B354" t="str">
            <v>GUTIERREZ ESPINOZA SERGIO</v>
          </cell>
          <cell r="C354" t="str">
            <v>Sindicalizado</v>
          </cell>
          <cell r="D354" t="str">
            <v>QUERETARO</v>
          </cell>
        </row>
        <row r="355">
          <cell r="A355" t="str">
            <v>01480</v>
          </cell>
          <cell r="B355" t="str">
            <v>ALVAREZ HERNANDEZ JACOBO</v>
          </cell>
          <cell r="C355" t="str">
            <v>Sindicalizado</v>
          </cell>
          <cell r="D355" t="str">
            <v>QUERETARO</v>
          </cell>
        </row>
        <row r="356">
          <cell r="A356" t="str">
            <v>01558</v>
          </cell>
          <cell r="B356" t="str">
            <v>HERNANDEZ PEREZ EPIGMENIO</v>
          </cell>
          <cell r="C356" t="str">
            <v>Sindicalizado</v>
          </cell>
          <cell r="D356" t="str">
            <v>QUERETARO</v>
          </cell>
        </row>
        <row r="357">
          <cell r="A357" t="str">
            <v>01589</v>
          </cell>
          <cell r="B357" t="str">
            <v>MORALES MORA PRUDENCIO</v>
          </cell>
          <cell r="C357" t="str">
            <v>Sindicalizado</v>
          </cell>
          <cell r="D357" t="str">
            <v>QUERETARO</v>
          </cell>
        </row>
        <row r="358">
          <cell r="A358" t="str">
            <v>01590</v>
          </cell>
          <cell r="B358" t="str">
            <v>GONZALEZ SANTIAGO CARLOS</v>
          </cell>
          <cell r="C358" t="str">
            <v>Sindicalizado</v>
          </cell>
          <cell r="D358" t="str">
            <v>QUERETARO</v>
          </cell>
        </row>
        <row r="359">
          <cell r="A359" t="str">
            <v>01660</v>
          </cell>
          <cell r="B359" t="str">
            <v>VALENCIA  JUAN ANTONIO</v>
          </cell>
          <cell r="C359" t="str">
            <v>Sindicalizado</v>
          </cell>
          <cell r="D359" t="str">
            <v>QUERETARO</v>
          </cell>
        </row>
        <row r="360">
          <cell r="A360" t="str">
            <v>01700</v>
          </cell>
          <cell r="B360" t="str">
            <v>VALENCIA TREJO SALOMON</v>
          </cell>
          <cell r="C360" t="str">
            <v>Sindicalizado</v>
          </cell>
          <cell r="D360" t="str">
            <v>QUERETARO</v>
          </cell>
        </row>
        <row r="361">
          <cell r="A361" t="str">
            <v>01726</v>
          </cell>
          <cell r="B361" t="str">
            <v>SANTIAGO MORENO FILOGONIO</v>
          </cell>
          <cell r="C361" t="str">
            <v>Sindicalizado</v>
          </cell>
          <cell r="D361" t="str">
            <v>QUERETARO</v>
          </cell>
        </row>
        <row r="362">
          <cell r="A362" t="str">
            <v>01784</v>
          </cell>
          <cell r="B362" t="str">
            <v>BARRON ALVAREZ JUAN ANTONIO</v>
          </cell>
          <cell r="C362" t="str">
            <v>Sindicalizado</v>
          </cell>
          <cell r="D362" t="str">
            <v>QUERETARO</v>
          </cell>
        </row>
        <row r="363">
          <cell r="A363" t="str">
            <v>01790</v>
          </cell>
          <cell r="B363" t="str">
            <v>DE JESUS MONICO MARIA AUDELIA</v>
          </cell>
          <cell r="C363" t="str">
            <v>Sindicalizado</v>
          </cell>
          <cell r="D363" t="str">
            <v>QUERETARO</v>
          </cell>
        </row>
        <row r="364">
          <cell r="A364" t="str">
            <v>01934</v>
          </cell>
          <cell r="B364" t="str">
            <v>FERRUZCA GONZALEZ JUAN RAMON</v>
          </cell>
          <cell r="C364" t="str">
            <v>Sindicalizado</v>
          </cell>
          <cell r="D364" t="str">
            <v>QUERETARO</v>
          </cell>
        </row>
        <row r="365">
          <cell r="A365" t="str">
            <v>01963</v>
          </cell>
          <cell r="B365" t="str">
            <v>DE LEON QUINTANAR JUAN</v>
          </cell>
          <cell r="C365" t="str">
            <v>Sindicalizado</v>
          </cell>
          <cell r="D365" t="str">
            <v>QUERETARO</v>
          </cell>
        </row>
        <row r="366">
          <cell r="A366" t="str">
            <v>06034</v>
          </cell>
          <cell r="B366" t="str">
            <v>MORALES MATA J. SOCORRO</v>
          </cell>
          <cell r="C366" t="str">
            <v>Sindicalizado</v>
          </cell>
          <cell r="D366" t="str">
            <v>QUERETARO</v>
          </cell>
        </row>
        <row r="367">
          <cell r="A367" t="str">
            <v>06035</v>
          </cell>
          <cell r="B367" t="str">
            <v>SILVERIO GONZALEZ EDUARDO</v>
          </cell>
          <cell r="C367" t="str">
            <v>Sindicalizado</v>
          </cell>
          <cell r="D367" t="str">
            <v>QUERETARO</v>
          </cell>
        </row>
        <row r="368">
          <cell r="A368" t="str">
            <v>06049</v>
          </cell>
          <cell r="B368" t="str">
            <v>DE MATEO GONZALEZ ANTONIO</v>
          </cell>
          <cell r="C368" t="str">
            <v>Sindicalizado</v>
          </cell>
          <cell r="D368" t="str">
            <v>QUERETARO</v>
          </cell>
        </row>
        <row r="369">
          <cell r="A369" t="str">
            <v>06118</v>
          </cell>
          <cell r="B369" t="str">
            <v>PIÑA DE MARCOS JUAN MANUEL</v>
          </cell>
          <cell r="C369" t="str">
            <v>Sindicalizado</v>
          </cell>
          <cell r="D369" t="str">
            <v>QUERETARO</v>
          </cell>
        </row>
        <row r="370">
          <cell r="A370" t="str">
            <v>06160</v>
          </cell>
          <cell r="B370" t="str">
            <v>RAMIREZ SOTO JAVIER</v>
          </cell>
          <cell r="C370" t="str">
            <v>Sindicalizado</v>
          </cell>
          <cell r="D370" t="str">
            <v>QUERETARO</v>
          </cell>
        </row>
        <row r="371">
          <cell r="A371" t="str">
            <v>06161</v>
          </cell>
          <cell r="B371" t="str">
            <v>RAMOS GUTIERREZ SALVADOR</v>
          </cell>
          <cell r="C371" t="str">
            <v>Sindicalizado</v>
          </cell>
          <cell r="D371" t="str">
            <v>QUERETARO</v>
          </cell>
        </row>
        <row r="372">
          <cell r="A372" t="str">
            <v>06182</v>
          </cell>
          <cell r="B372" t="str">
            <v>REYES QUINTANAR J ARTURO</v>
          </cell>
          <cell r="C372" t="str">
            <v>Sindicalizado</v>
          </cell>
          <cell r="D372" t="str">
            <v>QUERETARO</v>
          </cell>
        </row>
        <row r="373">
          <cell r="A373" t="str">
            <v>06185</v>
          </cell>
          <cell r="B373" t="str">
            <v>NIEVES ARTEAGA FERMIN</v>
          </cell>
          <cell r="C373" t="str">
            <v>Sindicalizado</v>
          </cell>
          <cell r="D373" t="str">
            <v>QUERETARO</v>
          </cell>
        </row>
        <row r="374">
          <cell r="A374" t="str">
            <v>06216</v>
          </cell>
          <cell r="B374" t="str">
            <v>MORA DE VICENTE JUAN MANUEL</v>
          </cell>
          <cell r="C374" t="str">
            <v>Sindicalizado</v>
          </cell>
          <cell r="D374" t="str">
            <v>QUERETARO</v>
          </cell>
        </row>
        <row r="375">
          <cell r="A375" t="str">
            <v>06219</v>
          </cell>
          <cell r="B375" t="str">
            <v>CHAVEZ ERREGUIN ADOLFO</v>
          </cell>
          <cell r="C375" t="str">
            <v>Sindicalizado</v>
          </cell>
          <cell r="D375" t="str">
            <v>QUERETARO</v>
          </cell>
        </row>
        <row r="376">
          <cell r="A376" t="str">
            <v>06295</v>
          </cell>
          <cell r="B376" t="str">
            <v>NORBERTO AGUILAR LUIS ENRIQUE</v>
          </cell>
          <cell r="C376" t="str">
            <v>Sindicalizado</v>
          </cell>
          <cell r="D376" t="str">
            <v>QUERETARO</v>
          </cell>
        </row>
        <row r="377">
          <cell r="A377" t="str">
            <v>06303</v>
          </cell>
          <cell r="B377" t="str">
            <v>QUINTANAR HERRERA MARICELA</v>
          </cell>
          <cell r="C377" t="str">
            <v>Sindicalizado</v>
          </cell>
          <cell r="D377" t="str">
            <v>QUERETARO</v>
          </cell>
        </row>
        <row r="378">
          <cell r="A378" t="str">
            <v>06306</v>
          </cell>
          <cell r="B378" t="str">
            <v>HERNANDEZ ACOSTA RAMON</v>
          </cell>
          <cell r="C378" t="str">
            <v>Sindicalizado</v>
          </cell>
          <cell r="D378" t="str">
            <v>QUERETARO</v>
          </cell>
        </row>
        <row r="379">
          <cell r="A379" t="str">
            <v>06312</v>
          </cell>
          <cell r="B379" t="str">
            <v>BASILIO GUZMAN ROBERTO</v>
          </cell>
          <cell r="C379" t="str">
            <v>Sindicalizado</v>
          </cell>
          <cell r="D379" t="str">
            <v>QUERETARO</v>
          </cell>
        </row>
        <row r="380">
          <cell r="A380" t="str">
            <v>06314</v>
          </cell>
          <cell r="B380" t="str">
            <v>EVANGELISTA MENTADO FRANCISCO VALENTIN</v>
          </cell>
          <cell r="C380" t="str">
            <v>Sindicalizado</v>
          </cell>
          <cell r="D380" t="str">
            <v>QUERETARO</v>
          </cell>
        </row>
        <row r="381">
          <cell r="A381" t="str">
            <v>06353</v>
          </cell>
          <cell r="B381" t="str">
            <v>MALDONADO URIBE J CARMEN</v>
          </cell>
          <cell r="C381" t="str">
            <v>Sindicalizado</v>
          </cell>
          <cell r="D381" t="str">
            <v>QUERETARO</v>
          </cell>
        </row>
        <row r="382">
          <cell r="A382" t="str">
            <v>06375</v>
          </cell>
          <cell r="B382" t="str">
            <v>MARTINEZ MALDONADO JOSE GUADALUPE</v>
          </cell>
          <cell r="C382" t="str">
            <v>Sindicalizado</v>
          </cell>
          <cell r="D382" t="str">
            <v>QUERETARO</v>
          </cell>
        </row>
        <row r="383">
          <cell r="A383" t="str">
            <v>06381</v>
          </cell>
          <cell r="B383" t="str">
            <v>ROMERO PEREZ FABIAN</v>
          </cell>
          <cell r="C383" t="str">
            <v>Sindicalizado</v>
          </cell>
          <cell r="D383" t="str">
            <v>QUERETARO</v>
          </cell>
        </row>
        <row r="384">
          <cell r="A384" t="str">
            <v>06382</v>
          </cell>
          <cell r="B384" t="str">
            <v>LOYOLA MARTINEZ IGNACIO</v>
          </cell>
          <cell r="C384" t="str">
            <v>Sindicalizado</v>
          </cell>
          <cell r="D384" t="str">
            <v>QUERETARO</v>
          </cell>
        </row>
        <row r="385">
          <cell r="A385" t="str">
            <v>06389</v>
          </cell>
          <cell r="B385" t="str">
            <v>JIMENEZ GRANADOS IVAN</v>
          </cell>
          <cell r="C385" t="str">
            <v>Sindicalizado</v>
          </cell>
          <cell r="D385" t="str">
            <v>QUERETARO</v>
          </cell>
        </row>
        <row r="386">
          <cell r="A386" t="str">
            <v>06401</v>
          </cell>
          <cell r="B386" t="str">
            <v>MARTINEZ PARRA MARIO RAFAEL</v>
          </cell>
          <cell r="C386" t="str">
            <v>Sindicalizado</v>
          </cell>
          <cell r="D386" t="str">
            <v>QUERETARO</v>
          </cell>
        </row>
        <row r="387">
          <cell r="A387" t="str">
            <v>06404</v>
          </cell>
          <cell r="B387" t="str">
            <v>GARCIA GARCIA MOISES</v>
          </cell>
          <cell r="C387" t="str">
            <v>Sindicalizado</v>
          </cell>
          <cell r="D387" t="str">
            <v>QUERETARO</v>
          </cell>
        </row>
        <row r="388">
          <cell r="A388" t="str">
            <v>06425</v>
          </cell>
          <cell r="B388" t="str">
            <v>BASILIO MATA LUIS EDUARDO</v>
          </cell>
          <cell r="C388" t="str">
            <v>Sindicalizado</v>
          </cell>
          <cell r="D388" t="str">
            <v>QUERETARO</v>
          </cell>
        </row>
        <row r="389">
          <cell r="A389" t="str">
            <v>06426</v>
          </cell>
          <cell r="B389" t="str">
            <v>HERNANDEZ HERNANDEZ ALEJANDRO</v>
          </cell>
          <cell r="C389" t="str">
            <v>Sindicalizado</v>
          </cell>
          <cell r="D389" t="str">
            <v>QUERETARO</v>
          </cell>
        </row>
        <row r="390">
          <cell r="A390" t="str">
            <v>06447</v>
          </cell>
          <cell r="B390" t="str">
            <v>CORTEZ DE MARCOS MARTIN</v>
          </cell>
          <cell r="C390" t="str">
            <v>Sindicalizado</v>
          </cell>
          <cell r="D390" t="str">
            <v>QUERETARO</v>
          </cell>
        </row>
        <row r="391">
          <cell r="A391" t="str">
            <v>06449</v>
          </cell>
          <cell r="B391" t="str">
            <v>MORALES HERNANDEZ JOSE ANGEL</v>
          </cell>
          <cell r="C391" t="str">
            <v>Sindicalizado</v>
          </cell>
          <cell r="D391" t="str">
            <v>QUERETARO</v>
          </cell>
        </row>
        <row r="392">
          <cell r="A392" t="str">
            <v>06459</v>
          </cell>
          <cell r="B392" t="str">
            <v>DE VICENTE ATANACIO ROBERTO</v>
          </cell>
          <cell r="C392" t="str">
            <v>Sindicalizado</v>
          </cell>
          <cell r="D392" t="str">
            <v>QUERETARO</v>
          </cell>
        </row>
        <row r="393">
          <cell r="A393" t="str">
            <v>06463</v>
          </cell>
          <cell r="B393" t="str">
            <v>MENDOZA OSORIO YAIR NEPTALI</v>
          </cell>
          <cell r="C393" t="str">
            <v>Sindicalizado</v>
          </cell>
          <cell r="D393" t="str">
            <v>QUERETARO</v>
          </cell>
        </row>
        <row r="394">
          <cell r="A394" t="str">
            <v>06464</v>
          </cell>
          <cell r="B394" t="str">
            <v>RICO ROCHA JOSE DE JESUS</v>
          </cell>
          <cell r="C394" t="str">
            <v>Sindicalizado</v>
          </cell>
          <cell r="D394" t="str">
            <v>QUERETARO</v>
          </cell>
        </row>
        <row r="395">
          <cell r="A395" t="str">
            <v>06468</v>
          </cell>
          <cell r="B395" t="str">
            <v>VERDE CERVANTES RAFAEL</v>
          </cell>
          <cell r="C395" t="str">
            <v>Sindicalizado</v>
          </cell>
          <cell r="D395" t="str">
            <v>QUERETARO</v>
          </cell>
        </row>
        <row r="396">
          <cell r="A396" t="str">
            <v>06488</v>
          </cell>
          <cell r="B396" t="str">
            <v>BASILIO MATA OSCAR</v>
          </cell>
          <cell r="C396" t="str">
            <v>Sindicalizado</v>
          </cell>
          <cell r="D396" t="str">
            <v>QUERETARO</v>
          </cell>
        </row>
        <row r="397">
          <cell r="A397" t="str">
            <v>06489</v>
          </cell>
          <cell r="B397" t="str">
            <v>OLVERA VIDAL JOSE REYNALDO</v>
          </cell>
          <cell r="C397" t="str">
            <v>Sindicalizado</v>
          </cell>
          <cell r="D397" t="str">
            <v>QUERETARO</v>
          </cell>
        </row>
        <row r="398">
          <cell r="A398" t="str">
            <v>06493</v>
          </cell>
          <cell r="B398" t="str">
            <v>BASILIO MATA JUAN CARLOS</v>
          </cell>
          <cell r="C398" t="str">
            <v>Sindicalizado</v>
          </cell>
          <cell r="D398" t="str">
            <v>QUERETARO</v>
          </cell>
        </row>
        <row r="399">
          <cell r="A399" t="str">
            <v>06498</v>
          </cell>
          <cell r="B399" t="str">
            <v>PINEDA MIGUELES MAURICIO</v>
          </cell>
          <cell r="C399" t="str">
            <v>Sindicalizado</v>
          </cell>
          <cell r="D399" t="str">
            <v>QUERETARO</v>
          </cell>
        </row>
        <row r="400">
          <cell r="A400" t="str">
            <v>06499</v>
          </cell>
          <cell r="B400" t="str">
            <v>BARRON DURAN RAUL</v>
          </cell>
          <cell r="C400" t="str">
            <v>Sindicalizado</v>
          </cell>
          <cell r="D400" t="str">
            <v>QUERETARO</v>
          </cell>
        </row>
        <row r="401">
          <cell r="A401" t="str">
            <v>06503</v>
          </cell>
          <cell r="B401" t="str">
            <v>PEREZ OLVERA MARCELINO</v>
          </cell>
          <cell r="C401" t="str">
            <v>Sindicalizado</v>
          </cell>
          <cell r="D401" t="str">
            <v>QUERETARO</v>
          </cell>
        </row>
        <row r="402">
          <cell r="A402" t="str">
            <v>06505</v>
          </cell>
          <cell r="B402" t="str">
            <v>MORALES LOPEZ JULIO CESAR</v>
          </cell>
          <cell r="C402" t="str">
            <v>Sindicalizado</v>
          </cell>
          <cell r="D402" t="str">
            <v>QUERETARO</v>
          </cell>
        </row>
        <row r="403">
          <cell r="A403" t="str">
            <v>06508</v>
          </cell>
          <cell r="B403" t="str">
            <v>SANCHEZ MORALES JOSE LUIS</v>
          </cell>
          <cell r="C403" t="str">
            <v>Sindicalizado</v>
          </cell>
          <cell r="D403" t="str">
            <v>QUERETARO</v>
          </cell>
        </row>
        <row r="404">
          <cell r="A404" t="str">
            <v>06514</v>
          </cell>
          <cell r="B404" t="str">
            <v>AGUILAR CELAYA CRUZ ANGEL</v>
          </cell>
          <cell r="C404" t="str">
            <v>Sindicalizado</v>
          </cell>
          <cell r="D404" t="str">
            <v>QUERETARO</v>
          </cell>
        </row>
        <row r="405">
          <cell r="A405" t="str">
            <v>06515</v>
          </cell>
          <cell r="B405" t="str">
            <v>TOVAR FRANCO J PRAXEDES</v>
          </cell>
          <cell r="C405" t="str">
            <v>Sindicalizado</v>
          </cell>
          <cell r="D405" t="str">
            <v>QUERETARO</v>
          </cell>
        </row>
        <row r="406">
          <cell r="A406" t="str">
            <v>06523</v>
          </cell>
          <cell r="B406" t="str">
            <v>GOMEZ BASILIO EVERARDO</v>
          </cell>
          <cell r="C406" t="str">
            <v>Sindicalizado</v>
          </cell>
          <cell r="D406" t="str">
            <v>QUERETARO</v>
          </cell>
        </row>
        <row r="407">
          <cell r="A407" t="str">
            <v>06535</v>
          </cell>
          <cell r="B407" t="str">
            <v>GARCIA CAMACHO GUADALUPE</v>
          </cell>
          <cell r="C407" t="str">
            <v>Sindicalizado</v>
          </cell>
          <cell r="D407" t="str">
            <v>QUERETARO</v>
          </cell>
        </row>
        <row r="408">
          <cell r="A408" t="str">
            <v>06544</v>
          </cell>
          <cell r="B408" t="str">
            <v>TOVAR CASTRO DIEGO ALEXIS</v>
          </cell>
          <cell r="C408" t="str">
            <v>Sindicalizado</v>
          </cell>
          <cell r="D408" t="str">
            <v>QUERETARO</v>
          </cell>
        </row>
        <row r="409">
          <cell r="A409" t="str">
            <v>06547</v>
          </cell>
          <cell r="B409" t="str">
            <v>QUINTANAR RESENDIZ JORGE ARMANDO</v>
          </cell>
          <cell r="C409" t="str">
            <v>Sindicalizado</v>
          </cell>
          <cell r="D409" t="str">
            <v>QUERETARO</v>
          </cell>
        </row>
        <row r="410">
          <cell r="A410" t="str">
            <v>06553</v>
          </cell>
          <cell r="B410" t="str">
            <v>GRANADOS MARTINEZ RUBEN</v>
          </cell>
          <cell r="C410" t="str">
            <v>Sindicalizado</v>
          </cell>
          <cell r="D410" t="str">
            <v>QUERETARO</v>
          </cell>
        </row>
        <row r="411">
          <cell r="A411" t="str">
            <v>06554</v>
          </cell>
          <cell r="B411" t="str">
            <v>ORTA BARRON FABIAN</v>
          </cell>
          <cell r="C411" t="str">
            <v>Sindicalizado</v>
          </cell>
          <cell r="D411" t="str">
            <v>QUERETARO</v>
          </cell>
        </row>
        <row r="412">
          <cell r="A412" t="str">
            <v>06560</v>
          </cell>
          <cell r="B412" t="str">
            <v>HERRERA NIETO JOAQUIN</v>
          </cell>
          <cell r="C412" t="str">
            <v>Sindicalizado</v>
          </cell>
          <cell r="D412" t="str">
            <v>QUERETARO</v>
          </cell>
        </row>
        <row r="413">
          <cell r="A413" t="str">
            <v>06566</v>
          </cell>
          <cell r="B413" t="str">
            <v>DE VICENTE EVANGELISTA SANTOS</v>
          </cell>
          <cell r="C413" t="str">
            <v>Sindicalizado</v>
          </cell>
          <cell r="D413" t="str">
            <v>QUERETARO</v>
          </cell>
        </row>
        <row r="414">
          <cell r="A414" t="str">
            <v>06568</v>
          </cell>
          <cell r="B414" t="str">
            <v>OLVERA TELLO VIDAL</v>
          </cell>
          <cell r="C414" t="str">
            <v>Sindicalizado</v>
          </cell>
          <cell r="D414" t="str">
            <v>QUERETARO</v>
          </cell>
        </row>
        <row r="415">
          <cell r="A415" t="str">
            <v>06569</v>
          </cell>
          <cell r="B415" t="str">
            <v>MORALES HERNANDEZ ALEJANDRO</v>
          </cell>
          <cell r="C415" t="str">
            <v>Sindicalizado</v>
          </cell>
          <cell r="D415" t="str">
            <v>QUERETARO</v>
          </cell>
        </row>
        <row r="416">
          <cell r="A416" t="str">
            <v>06572</v>
          </cell>
          <cell r="B416" t="str">
            <v>PEREZ OLVERA SAMUEL</v>
          </cell>
          <cell r="C416" t="str">
            <v>Sindicalizado</v>
          </cell>
          <cell r="D416" t="str">
            <v>QUERETARO</v>
          </cell>
        </row>
        <row r="417">
          <cell r="A417" t="str">
            <v>06573</v>
          </cell>
          <cell r="B417" t="str">
            <v>RANGEL OLVERA RAFAEL</v>
          </cell>
          <cell r="C417" t="str">
            <v>Sindicalizado</v>
          </cell>
          <cell r="D417" t="str">
            <v>QUERETARO</v>
          </cell>
        </row>
        <row r="418">
          <cell r="A418" t="str">
            <v>06574</v>
          </cell>
          <cell r="B418" t="str">
            <v>BORBOLLA MARTINEZ JOSE MANUEL</v>
          </cell>
          <cell r="C418" t="str">
            <v>Sindicalizado</v>
          </cell>
          <cell r="D418" t="str">
            <v>QUERETARO</v>
          </cell>
        </row>
        <row r="419">
          <cell r="A419" t="str">
            <v>06575</v>
          </cell>
          <cell r="B419" t="str">
            <v>TAVAREZ CASTAÑON FABIAN</v>
          </cell>
          <cell r="C419" t="str">
            <v>Sindicalizado</v>
          </cell>
          <cell r="D419" t="str">
            <v>QUERETARO</v>
          </cell>
        </row>
        <row r="420">
          <cell r="A420" t="str">
            <v>06576</v>
          </cell>
          <cell r="B420" t="str">
            <v>ORTA BARRON LEONEL</v>
          </cell>
          <cell r="C420" t="str">
            <v>Sindicalizado</v>
          </cell>
          <cell r="D420" t="str">
            <v>QUERETARO</v>
          </cell>
        </row>
        <row r="421">
          <cell r="A421" t="str">
            <v>06581</v>
          </cell>
          <cell r="B421" t="str">
            <v>ESQUIVEL MENDOZA JOSE</v>
          </cell>
          <cell r="C421" t="str">
            <v>Sindicalizado</v>
          </cell>
          <cell r="D421" t="str">
            <v>QUERETARO</v>
          </cell>
        </row>
        <row r="422">
          <cell r="A422" t="str">
            <v>06583</v>
          </cell>
          <cell r="B422" t="str">
            <v>HERNANDEZ HERNANDEZ JESUS</v>
          </cell>
          <cell r="C422" t="str">
            <v>Sindicalizado</v>
          </cell>
          <cell r="D422" t="str">
            <v>QUERETARO</v>
          </cell>
        </row>
        <row r="423">
          <cell r="A423" t="str">
            <v>06588</v>
          </cell>
          <cell r="B423" t="str">
            <v>MATA DE CARLOS JOSE JUAN</v>
          </cell>
          <cell r="C423" t="str">
            <v>Sindicalizado</v>
          </cell>
          <cell r="D423" t="str">
            <v>QUERETARO</v>
          </cell>
        </row>
        <row r="424">
          <cell r="A424" t="str">
            <v>06590</v>
          </cell>
          <cell r="B424" t="str">
            <v>MALDONADO URIBE ELEODORO</v>
          </cell>
          <cell r="C424" t="str">
            <v>Sindicalizado</v>
          </cell>
          <cell r="D424" t="str">
            <v>QUERETARO</v>
          </cell>
        </row>
        <row r="425">
          <cell r="A425" t="str">
            <v>06592</v>
          </cell>
          <cell r="B425" t="str">
            <v>NIEVES LOPEZ ANGEL ANDRES</v>
          </cell>
          <cell r="C425" t="str">
            <v>Sindicalizado</v>
          </cell>
          <cell r="D425" t="str">
            <v>QUERETARO</v>
          </cell>
        </row>
        <row r="426">
          <cell r="A426" t="str">
            <v>06596</v>
          </cell>
          <cell r="B426" t="str">
            <v>DE VICENTE ALVAREZ JOSE ANTONIO</v>
          </cell>
          <cell r="C426" t="str">
            <v>Sindicalizado</v>
          </cell>
          <cell r="D426" t="str">
            <v>QUERETARO</v>
          </cell>
        </row>
        <row r="427">
          <cell r="A427" t="str">
            <v>06598</v>
          </cell>
          <cell r="B427" t="str">
            <v>RESENDIZ GIL ADRIAN</v>
          </cell>
          <cell r="C427" t="str">
            <v>Sindicalizado</v>
          </cell>
          <cell r="D427" t="str">
            <v>QUERETARO</v>
          </cell>
        </row>
        <row r="428">
          <cell r="A428" t="str">
            <v>06603</v>
          </cell>
          <cell r="B428" t="str">
            <v>TOVAR SANCHEZ JULIO CESAR</v>
          </cell>
          <cell r="C428" t="str">
            <v>Sindicalizado</v>
          </cell>
          <cell r="D428" t="str">
            <v>QUERETARO</v>
          </cell>
        </row>
        <row r="429">
          <cell r="A429" t="str">
            <v>06604</v>
          </cell>
          <cell r="B429" t="str">
            <v>PASCUAL LANDERO GABRIEL</v>
          </cell>
          <cell r="C429" t="str">
            <v>Sindicalizado</v>
          </cell>
          <cell r="D429" t="str">
            <v>QUERETARO</v>
          </cell>
        </row>
        <row r="430">
          <cell r="A430" t="str">
            <v>06606</v>
          </cell>
          <cell r="B430" t="str">
            <v>GUTIERREZ TERRAZAS MIGUEL ANGEL</v>
          </cell>
          <cell r="C430" t="str">
            <v>Sindicalizado</v>
          </cell>
          <cell r="D430" t="str">
            <v>QUERETARO</v>
          </cell>
        </row>
        <row r="431">
          <cell r="A431" t="str">
            <v>06609</v>
          </cell>
          <cell r="B431" t="str">
            <v>MARTINEZ RAMIREZ JUAN</v>
          </cell>
          <cell r="C431" t="str">
            <v>Sindicalizado</v>
          </cell>
          <cell r="D431" t="str">
            <v>QUERETARO</v>
          </cell>
        </row>
        <row r="432">
          <cell r="A432" t="str">
            <v>06617</v>
          </cell>
          <cell r="B432" t="str">
            <v>GUZMAN SILVERIO ERICK ISMAEL</v>
          </cell>
          <cell r="C432" t="str">
            <v>Sindicalizado</v>
          </cell>
          <cell r="D432" t="str">
            <v>QUERETARO</v>
          </cell>
        </row>
        <row r="433">
          <cell r="A433" t="str">
            <v>06619</v>
          </cell>
          <cell r="B433" t="str">
            <v>TOVAR SANCHEZ GERARDO</v>
          </cell>
          <cell r="C433" t="str">
            <v>Sindicalizado</v>
          </cell>
          <cell r="D433" t="str">
            <v>QUERETARO</v>
          </cell>
        </row>
        <row r="434">
          <cell r="A434" t="str">
            <v>06620</v>
          </cell>
          <cell r="B434" t="str">
            <v>MORALES MORALES JOSE ENRIQUE</v>
          </cell>
          <cell r="C434" t="str">
            <v>Sindicalizado</v>
          </cell>
          <cell r="D434" t="str">
            <v>QUERETARO</v>
          </cell>
        </row>
        <row r="435">
          <cell r="A435" t="str">
            <v>06622</v>
          </cell>
          <cell r="B435" t="str">
            <v>MATA DE CARLOS DANIEL</v>
          </cell>
          <cell r="C435" t="str">
            <v>Sindicalizado</v>
          </cell>
          <cell r="D435" t="str">
            <v>QUERETARO</v>
          </cell>
        </row>
        <row r="436">
          <cell r="A436" t="str">
            <v>06624</v>
          </cell>
          <cell r="B436" t="str">
            <v>BARRON MEJIA ROLANDO</v>
          </cell>
          <cell r="C436" t="str">
            <v>Sindicalizado</v>
          </cell>
          <cell r="D436" t="str">
            <v>QUERETARO</v>
          </cell>
        </row>
        <row r="437">
          <cell r="A437" t="str">
            <v>06632</v>
          </cell>
          <cell r="B437" t="str">
            <v>RAMIREZ GUTIERREZ JUAN DANIEL</v>
          </cell>
          <cell r="C437" t="str">
            <v>Sindicalizado</v>
          </cell>
          <cell r="D437" t="str">
            <v>QUERETARO</v>
          </cell>
        </row>
        <row r="438">
          <cell r="A438" t="str">
            <v>06633</v>
          </cell>
          <cell r="B438" t="str">
            <v>ANDRADE ROJAS JOSE ANTONIO</v>
          </cell>
          <cell r="C438" t="str">
            <v>Sindicalizado</v>
          </cell>
          <cell r="D438" t="str">
            <v>QUERETARO</v>
          </cell>
        </row>
        <row r="439">
          <cell r="A439" t="str">
            <v>06634</v>
          </cell>
          <cell r="B439" t="str">
            <v>URIBE ALEGRIA MARIO</v>
          </cell>
          <cell r="C439" t="str">
            <v>Sindicalizado</v>
          </cell>
          <cell r="D439" t="str">
            <v>QUERETARO</v>
          </cell>
        </row>
        <row r="440">
          <cell r="A440" t="str">
            <v>06640</v>
          </cell>
          <cell r="B440" t="str">
            <v>ANGEL MORALES JOSE REYNALDO</v>
          </cell>
          <cell r="C440" t="str">
            <v>Sindicalizado</v>
          </cell>
          <cell r="D440" t="str">
            <v>QUERETARO</v>
          </cell>
        </row>
        <row r="441">
          <cell r="A441" t="str">
            <v>06643</v>
          </cell>
          <cell r="B441" t="str">
            <v>PACHECO OLVERA JOSE ALBERTO</v>
          </cell>
          <cell r="C441" t="str">
            <v>Sindicalizado</v>
          </cell>
          <cell r="D441" t="str">
            <v>QUERETARO</v>
          </cell>
        </row>
        <row r="442">
          <cell r="A442" t="str">
            <v>06644</v>
          </cell>
          <cell r="B442" t="str">
            <v>HERNANDEZ HERNANDEZ ERIC ALAN</v>
          </cell>
          <cell r="C442" t="str">
            <v>Sindicalizado</v>
          </cell>
          <cell r="D442" t="str">
            <v>QUERETARO</v>
          </cell>
        </row>
        <row r="443">
          <cell r="A443" t="str">
            <v>06647</v>
          </cell>
          <cell r="B443" t="str">
            <v>RAMIREZ GUTIERREZ ROBERTO CARLOS</v>
          </cell>
          <cell r="C443" t="str">
            <v>Sindicalizado</v>
          </cell>
          <cell r="D443" t="str">
            <v>QUERETARO</v>
          </cell>
        </row>
        <row r="444">
          <cell r="A444" t="str">
            <v>06648</v>
          </cell>
          <cell r="B444" t="str">
            <v>MONCADA LOPEZ LUIS DANIEL</v>
          </cell>
          <cell r="C444" t="str">
            <v>Sindicalizado</v>
          </cell>
          <cell r="D444" t="str">
            <v>QUERETARO</v>
          </cell>
        </row>
        <row r="445">
          <cell r="A445" t="str">
            <v>06650</v>
          </cell>
          <cell r="B445" t="str">
            <v>PACHECO HERNANDEZ OCTAVIO</v>
          </cell>
          <cell r="C445" t="str">
            <v>Sindicalizado</v>
          </cell>
          <cell r="D445" t="str">
            <v>QUERETARO</v>
          </cell>
        </row>
        <row r="446">
          <cell r="A446" t="str">
            <v>06653</v>
          </cell>
          <cell r="B446" t="str">
            <v>DE VICENTE ALVAREZ LUIS ALBERTO</v>
          </cell>
          <cell r="C446" t="str">
            <v>Sindicalizado</v>
          </cell>
          <cell r="D446" t="str">
            <v>QUERETARO</v>
          </cell>
        </row>
        <row r="447">
          <cell r="A447" t="str">
            <v>06655</v>
          </cell>
          <cell r="B447" t="str">
            <v>GUZMAN MARTINEZ SAUL</v>
          </cell>
          <cell r="C447" t="str">
            <v>Sindicalizado</v>
          </cell>
          <cell r="D447" t="str">
            <v>QUERETARO</v>
          </cell>
        </row>
        <row r="448">
          <cell r="A448" t="str">
            <v>06657</v>
          </cell>
          <cell r="B448" t="str">
            <v>GARCIA MARTINEZ J DOLORES</v>
          </cell>
          <cell r="C448" t="str">
            <v>Sindicalizado</v>
          </cell>
          <cell r="D448" t="str">
            <v>QUERETARO</v>
          </cell>
        </row>
        <row r="449">
          <cell r="A449" t="str">
            <v>06658</v>
          </cell>
          <cell r="B449" t="str">
            <v>GONZALEZ BARRON MAXIMILIANO</v>
          </cell>
          <cell r="C449" t="str">
            <v>Sindicalizado</v>
          </cell>
          <cell r="D449" t="str">
            <v>QUERETARO</v>
          </cell>
        </row>
        <row r="450">
          <cell r="A450" t="str">
            <v>06659</v>
          </cell>
          <cell r="B450" t="str">
            <v>OLVERA VIDAL ERNESTO</v>
          </cell>
          <cell r="C450" t="str">
            <v>Sindicalizado</v>
          </cell>
          <cell r="D450" t="str">
            <v>QUERETARO</v>
          </cell>
        </row>
        <row r="451">
          <cell r="A451" t="str">
            <v>06660</v>
          </cell>
          <cell r="B451" t="str">
            <v>HERRERA SIXTOS CARMELO</v>
          </cell>
          <cell r="C451" t="str">
            <v>Sindicalizado</v>
          </cell>
          <cell r="D451" t="str">
            <v>QUERETARO</v>
          </cell>
        </row>
        <row r="452">
          <cell r="A452" t="str">
            <v>06661</v>
          </cell>
          <cell r="B452" t="str">
            <v>MORA SANTIAGO REYES</v>
          </cell>
          <cell r="C452" t="str">
            <v>Sindicalizado</v>
          </cell>
          <cell r="D452" t="str">
            <v>QUERETARO</v>
          </cell>
        </row>
        <row r="453">
          <cell r="A453" t="str">
            <v>06662</v>
          </cell>
          <cell r="B453" t="str">
            <v>MARTINEZ SANTIAGO DANIEL</v>
          </cell>
          <cell r="C453" t="str">
            <v>Sindicalizado</v>
          </cell>
          <cell r="D453" t="str">
            <v>QUERETARO</v>
          </cell>
        </row>
        <row r="454">
          <cell r="A454" t="str">
            <v>06664</v>
          </cell>
          <cell r="B454" t="str">
            <v>CRESPO CEJA MIGUEL ANGEL</v>
          </cell>
          <cell r="C454" t="str">
            <v>Sindicalizado</v>
          </cell>
          <cell r="D454" t="str">
            <v>QUERETARO</v>
          </cell>
        </row>
        <row r="455">
          <cell r="A455" t="str">
            <v>06667</v>
          </cell>
          <cell r="B455" t="str">
            <v>CRUZ ALMARAZ RICARDO</v>
          </cell>
          <cell r="C455" t="str">
            <v>Sindicalizado</v>
          </cell>
          <cell r="D455" t="str">
            <v>QUERETARO</v>
          </cell>
        </row>
        <row r="456">
          <cell r="A456" t="str">
            <v>06670</v>
          </cell>
          <cell r="B456" t="str">
            <v>SANCHEZ HORTA J. ISABEL</v>
          </cell>
          <cell r="C456" t="str">
            <v>Sindicalizado</v>
          </cell>
          <cell r="D456" t="str">
            <v>QUERETARO</v>
          </cell>
        </row>
        <row r="457">
          <cell r="A457" t="str">
            <v>06671</v>
          </cell>
          <cell r="B457" t="str">
            <v>ZANCHEZ ORTA JUANDIEGO</v>
          </cell>
          <cell r="C457" t="str">
            <v>Sindicalizado</v>
          </cell>
          <cell r="D457" t="str">
            <v>QUERETARO</v>
          </cell>
        </row>
        <row r="458">
          <cell r="A458" t="str">
            <v>06672</v>
          </cell>
          <cell r="B458" t="str">
            <v>ALVAREZ ROJAS JOSE JUAN</v>
          </cell>
          <cell r="C458" t="str">
            <v>Sindicalizado</v>
          </cell>
          <cell r="D458" t="str">
            <v>QUERETARO</v>
          </cell>
        </row>
        <row r="459">
          <cell r="A459" t="str">
            <v>06673</v>
          </cell>
          <cell r="B459" t="str">
            <v>HERNANDEZ VIDAL JOSE MARTIN</v>
          </cell>
          <cell r="C459" t="str">
            <v>Sindicalizado</v>
          </cell>
          <cell r="D459" t="str">
            <v>QUERETARO</v>
          </cell>
        </row>
        <row r="460">
          <cell r="A460" t="str">
            <v>06674</v>
          </cell>
          <cell r="B460" t="str">
            <v>BARRON VIDAL GABRIEL</v>
          </cell>
          <cell r="C460" t="str">
            <v>Sindicalizado</v>
          </cell>
          <cell r="D460" t="str">
            <v>QUERETARO</v>
          </cell>
        </row>
        <row r="461">
          <cell r="A461" t="str">
            <v>06675</v>
          </cell>
          <cell r="B461" t="str">
            <v>MARTINEZ GONZALEZ FRANCISCO</v>
          </cell>
          <cell r="C461" t="str">
            <v>Sindicalizado</v>
          </cell>
          <cell r="D461" t="str">
            <v>QUERETARO</v>
          </cell>
        </row>
        <row r="462">
          <cell r="A462" t="str">
            <v>06676</v>
          </cell>
          <cell r="B462" t="str">
            <v>REYES SANCHEZ JOSE ADOLFO</v>
          </cell>
          <cell r="C462" t="str">
            <v>Sindicalizado</v>
          </cell>
          <cell r="D462" t="str">
            <v>QUERETARO</v>
          </cell>
        </row>
        <row r="463">
          <cell r="A463" t="str">
            <v>06677</v>
          </cell>
          <cell r="B463" t="str">
            <v>HERNANDEZ RAMIREZ DAVID</v>
          </cell>
          <cell r="C463" t="str">
            <v>Sindicalizado</v>
          </cell>
          <cell r="D463" t="str">
            <v>QUERETARO</v>
          </cell>
        </row>
        <row r="464">
          <cell r="A464" t="str">
            <v>06678</v>
          </cell>
          <cell r="B464" t="str">
            <v>CAMARGO MARTINEZ ALDO DANIEL</v>
          </cell>
          <cell r="C464" t="str">
            <v>Sindicalizado</v>
          </cell>
          <cell r="D464" t="str">
            <v>QUERETARO</v>
          </cell>
        </row>
        <row r="465">
          <cell r="A465" t="str">
            <v>06679</v>
          </cell>
          <cell r="B465" t="str">
            <v>BORJA CERVANTES LUIS MANUEL</v>
          </cell>
          <cell r="C465" t="str">
            <v>Sindicalizado</v>
          </cell>
          <cell r="D465" t="str">
            <v>QUERETARO</v>
          </cell>
        </row>
        <row r="466">
          <cell r="A466" t="str">
            <v>06680</v>
          </cell>
          <cell r="B466" t="str">
            <v>RESENDIZ GARCIA LUIS ANGEL</v>
          </cell>
          <cell r="C466" t="str">
            <v>Sindicalizado</v>
          </cell>
          <cell r="D466" t="str">
            <v>QUERETARO</v>
          </cell>
        </row>
        <row r="467">
          <cell r="A467" t="str">
            <v>06681</v>
          </cell>
          <cell r="B467" t="str">
            <v>BACILIO MORALES MIGUEL ANGEL</v>
          </cell>
          <cell r="C467" t="str">
            <v>Sindicalizado</v>
          </cell>
          <cell r="D467" t="str">
            <v>QUERETARO</v>
          </cell>
        </row>
        <row r="468">
          <cell r="A468" t="str">
            <v>06682</v>
          </cell>
          <cell r="B468" t="str">
            <v>FERRER MORALES MAURICIO</v>
          </cell>
          <cell r="C468" t="str">
            <v>Sindicalizado</v>
          </cell>
          <cell r="D468" t="str">
            <v>QUERETARO</v>
          </cell>
        </row>
        <row r="469">
          <cell r="A469" t="str">
            <v>06683</v>
          </cell>
          <cell r="B469" t="str">
            <v>DE VICENTE SILVA JOSE MANUEL</v>
          </cell>
          <cell r="C469" t="str">
            <v>Sindicalizado</v>
          </cell>
          <cell r="D469" t="str">
            <v>QUERETARO</v>
          </cell>
        </row>
        <row r="470">
          <cell r="A470" t="str">
            <v>06684</v>
          </cell>
          <cell r="B470" t="str">
            <v>DE VICENTE SILVA JESUS</v>
          </cell>
          <cell r="C470" t="str">
            <v>Sindicalizado</v>
          </cell>
          <cell r="D470" t="str">
            <v>QUERETARO</v>
          </cell>
        </row>
        <row r="471">
          <cell r="A471" t="str">
            <v>06685</v>
          </cell>
          <cell r="B471" t="str">
            <v>CABRERA HERNANDEZ GUSTAVO</v>
          </cell>
          <cell r="C471" t="str">
            <v>Sindicalizado</v>
          </cell>
          <cell r="D471" t="str">
            <v>QUERETARO</v>
          </cell>
        </row>
        <row r="472">
          <cell r="A472" t="str">
            <v>06686</v>
          </cell>
          <cell r="B472" t="str">
            <v>PACHECO HERNANDEZ BALTAZAR</v>
          </cell>
          <cell r="C472" t="str">
            <v>Sindicalizado</v>
          </cell>
          <cell r="D472" t="str">
            <v>QUERETARO</v>
          </cell>
        </row>
        <row r="473">
          <cell r="A473" t="str">
            <v>06687</v>
          </cell>
          <cell r="B473" t="str">
            <v>GILBAJA URIBE ULISES</v>
          </cell>
          <cell r="C473" t="str">
            <v>Sindicalizado</v>
          </cell>
          <cell r="D473" t="str">
            <v>QUERETARO</v>
          </cell>
        </row>
        <row r="474">
          <cell r="A474" t="str">
            <v>06688</v>
          </cell>
          <cell r="B474" t="str">
            <v>TOVAR NIEVES HUGO</v>
          </cell>
          <cell r="C474" t="str">
            <v>Sindicalizado</v>
          </cell>
          <cell r="D474" t="str">
            <v>QUERETARO</v>
          </cell>
        </row>
        <row r="475">
          <cell r="A475" t="str">
            <v>06689</v>
          </cell>
          <cell r="B475" t="str">
            <v>BARRON DE VICENTE JUAN DE DIOS</v>
          </cell>
          <cell r="C475" t="str">
            <v>Sindicalizado</v>
          </cell>
          <cell r="D475" t="str">
            <v>QUERETARO</v>
          </cell>
        </row>
        <row r="476">
          <cell r="A476" t="str">
            <v>06690</v>
          </cell>
          <cell r="B476" t="str">
            <v>LOPEZ CORONEL LUIS ANGEL</v>
          </cell>
          <cell r="C476" t="str">
            <v>Sindicalizado</v>
          </cell>
          <cell r="D476" t="str">
            <v>QUERETARO</v>
          </cell>
        </row>
        <row r="477">
          <cell r="A477" t="str">
            <v>06691</v>
          </cell>
          <cell r="B477" t="str">
            <v>ANGEL AVILA JUAN CARLOS</v>
          </cell>
          <cell r="C477" t="str">
            <v>Sindicalizado</v>
          </cell>
          <cell r="D477" t="str">
            <v>QUERETARO</v>
          </cell>
        </row>
        <row r="478">
          <cell r="A478" t="str">
            <v>06692</v>
          </cell>
          <cell r="B478" t="str">
            <v>DE VICENTE DE VICENTE JOSE LUIS</v>
          </cell>
          <cell r="C478" t="str">
            <v>Sindicalizado</v>
          </cell>
          <cell r="D478" t="str">
            <v>QUERETARO</v>
          </cell>
        </row>
        <row r="479">
          <cell r="A479" t="str">
            <v>06693</v>
          </cell>
          <cell r="B479" t="str">
            <v>SIXTOS GONZALEZ PEDRO</v>
          </cell>
          <cell r="C479" t="str">
            <v>Sindicalizado</v>
          </cell>
          <cell r="D479" t="str">
            <v>QUERETARO</v>
          </cell>
        </row>
        <row r="480">
          <cell r="A480" t="str">
            <v>06694</v>
          </cell>
          <cell r="B480" t="str">
            <v>RESENDIZ GRANADOS REY</v>
          </cell>
          <cell r="C480" t="str">
            <v>Sindicalizado</v>
          </cell>
          <cell r="D480" t="str">
            <v>QUERETARO</v>
          </cell>
        </row>
        <row r="481">
          <cell r="A481" t="str">
            <v>06695</v>
          </cell>
          <cell r="B481" t="str">
            <v>RESENDIZ UGALDE JESUS</v>
          </cell>
          <cell r="C481" t="str">
            <v>Sindicalizado</v>
          </cell>
          <cell r="D481" t="str">
            <v>QUERETARO</v>
          </cell>
        </row>
        <row r="482">
          <cell r="A482" t="str">
            <v>06696</v>
          </cell>
          <cell r="B482" t="str">
            <v>PACHECO HERNANDEZ ALFONSO</v>
          </cell>
          <cell r="C482" t="str">
            <v>Sindicalizado</v>
          </cell>
          <cell r="D482" t="str">
            <v>QUERETARO</v>
          </cell>
        </row>
        <row r="483">
          <cell r="A483" t="str">
            <v>06697</v>
          </cell>
          <cell r="B483" t="str">
            <v>RANGEL GALVAN OMAR</v>
          </cell>
          <cell r="C483" t="str">
            <v>Sindicalizado</v>
          </cell>
          <cell r="D483" t="str">
            <v>QUERETARO</v>
          </cell>
        </row>
        <row r="484">
          <cell r="A484" t="str">
            <v>06698</v>
          </cell>
          <cell r="B484" t="str">
            <v>PEREZ OLVERA EFRAIN</v>
          </cell>
          <cell r="C484" t="str">
            <v>Sindicalizado</v>
          </cell>
          <cell r="D484" t="str">
            <v>QUERETARO</v>
          </cell>
        </row>
        <row r="485">
          <cell r="A485" t="str">
            <v>06699</v>
          </cell>
          <cell r="B485" t="str">
            <v>BARRON OLVERA DARIO</v>
          </cell>
          <cell r="C485" t="str">
            <v>Sindicalizado</v>
          </cell>
          <cell r="D485" t="str">
            <v>QUERETARO</v>
          </cell>
        </row>
        <row r="486">
          <cell r="A486" t="str">
            <v>06700</v>
          </cell>
          <cell r="B486" t="str">
            <v>REYES BARRON ERNESTO</v>
          </cell>
          <cell r="C486" t="str">
            <v>Sindicalizado</v>
          </cell>
          <cell r="D486" t="str">
            <v>QUERETARO</v>
          </cell>
        </row>
        <row r="487">
          <cell r="A487" t="str">
            <v>06701</v>
          </cell>
          <cell r="B487" t="str">
            <v>AGUILAR VALDELAMAR MANUEL ALEJANDRO</v>
          </cell>
          <cell r="C487" t="str">
            <v>Sindicalizado</v>
          </cell>
          <cell r="D487" t="str">
            <v>QUERETARO</v>
          </cell>
        </row>
        <row r="488">
          <cell r="A488" t="str">
            <v>06702</v>
          </cell>
          <cell r="B488" t="str">
            <v>GARCIA ACUÑA VICTOR MANUEL</v>
          </cell>
          <cell r="C488" t="str">
            <v>Sindicalizado</v>
          </cell>
          <cell r="D488" t="str">
            <v>QUERETARO</v>
          </cell>
        </row>
        <row r="489">
          <cell r="A489" t="str">
            <v>06703</v>
          </cell>
          <cell r="B489" t="str">
            <v>OLVERA TOVAR JOSE ALBERTO</v>
          </cell>
          <cell r="C489" t="str">
            <v>Sindicalizado</v>
          </cell>
          <cell r="D489" t="str">
            <v>QUERETARO</v>
          </cell>
        </row>
        <row r="490">
          <cell r="A490" t="str">
            <v>06704</v>
          </cell>
          <cell r="B490" t="str">
            <v>TOVAR FLORES JOSE ERNESTO</v>
          </cell>
          <cell r="C490" t="str">
            <v>Sindicalizado</v>
          </cell>
          <cell r="D490" t="str">
            <v>QUERETARO</v>
          </cell>
        </row>
        <row r="491">
          <cell r="A491" t="str">
            <v>06705</v>
          </cell>
          <cell r="B491" t="str">
            <v>MORALES GUZMAN JOSE MANUEL</v>
          </cell>
          <cell r="C491" t="str">
            <v>Sindicalizado</v>
          </cell>
          <cell r="D491" t="str">
            <v>QUERETARO</v>
          </cell>
        </row>
        <row r="492">
          <cell r="A492" t="str">
            <v>06706</v>
          </cell>
          <cell r="B492" t="str">
            <v>PANTOJA RAMIREZ JAVIER</v>
          </cell>
          <cell r="C492" t="str">
            <v>Sindicalizado</v>
          </cell>
          <cell r="D492" t="str">
            <v>QUERETARO</v>
          </cell>
        </row>
        <row r="493">
          <cell r="A493" t="str">
            <v>06707</v>
          </cell>
          <cell r="B493" t="str">
            <v>HERNANDEZ ESPINOZA JOSE GUADALUPE</v>
          </cell>
          <cell r="C493" t="str">
            <v>Sindicalizado</v>
          </cell>
          <cell r="D493" t="str">
            <v>QUERETARO</v>
          </cell>
        </row>
        <row r="494">
          <cell r="A494" t="str">
            <v>06708</v>
          </cell>
          <cell r="B494" t="str">
            <v>MARTINEZ DE JESUS GUILLERMINA</v>
          </cell>
          <cell r="C494" t="str">
            <v>Sindicalizado</v>
          </cell>
          <cell r="D494" t="str">
            <v>QUERETARO</v>
          </cell>
        </row>
        <row r="495">
          <cell r="A495" t="str">
            <v>06709</v>
          </cell>
          <cell r="B495" t="str">
            <v>RAMIREZ TOMAS LUIS ENRIQUE</v>
          </cell>
          <cell r="C495" t="str">
            <v>Sindicalizado</v>
          </cell>
          <cell r="D495" t="str">
            <v>QUERETARO</v>
          </cell>
        </row>
        <row r="496">
          <cell r="A496" t="str">
            <v>06710</v>
          </cell>
          <cell r="B496" t="str">
            <v>HUERTA MUÑOZ JUAN</v>
          </cell>
          <cell r="C496" t="str">
            <v>Sindicalizado</v>
          </cell>
          <cell r="D496" t="str">
            <v>QUERETARO</v>
          </cell>
        </row>
        <row r="497">
          <cell r="A497" t="str">
            <v>06711</v>
          </cell>
          <cell r="B497" t="str">
            <v>MORENO ROMERO JOSE EDUARDO</v>
          </cell>
          <cell r="C497" t="str">
            <v>Sindicalizado</v>
          </cell>
          <cell r="D497" t="str">
            <v>QUERETARO</v>
          </cell>
        </row>
        <row r="498">
          <cell r="A498" t="str">
            <v>06712</v>
          </cell>
          <cell r="B498" t="str">
            <v>FERRER GONZALEZ JOSE GUADALUPE</v>
          </cell>
          <cell r="C498" t="str">
            <v>Sindicalizado</v>
          </cell>
          <cell r="D498" t="str">
            <v>QUERETARO</v>
          </cell>
        </row>
        <row r="499">
          <cell r="A499" t="str">
            <v>06713</v>
          </cell>
          <cell r="B499" t="str">
            <v>BARRON MORENO CARLOS ALBERTO</v>
          </cell>
          <cell r="C499" t="str">
            <v>Sindicalizado</v>
          </cell>
          <cell r="D499" t="str">
            <v>QUERETARO</v>
          </cell>
        </row>
        <row r="500">
          <cell r="A500" t="str">
            <v>06714</v>
          </cell>
          <cell r="B500" t="str">
            <v>BARRON ALVAREZ JORGE LUIS</v>
          </cell>
          <cell r="C500" t="str">
            <v>Sindicalizado</v>
          </cell>
          <cell r="D500" t="str">
            <v>QUERETARO</v>
          </cell>
        </row>
        <row r="501">
          <cell r="A501" t="str">
            <v>06715</v>
          </cell>
          <cell r="B501" t="str">
            <v>SIPRIANO REYES ISMAEL</v>
          </cell>
          <cell r="C501" t="str">
            <v>Sindicalizado</v>
          </cell>
          <cell r="D501" t="str">
            <v>QUERETARO</v>
          </cell>
        </row>
        <row r="502">
          <cell r="A502" t="str">
            <v>06716</v>
          </cell>
          <cell r="B502" t="str">
            <v>DAMASO CHAVEZ DAVID</v>
          </cell>
          <cell r="C502" t="str">
            <v>Sindicalizado</v>
          </cell>
          <cell r="D502" t="str">
            <v>QUERETARO</v>
          </cell>
        </row>
        <row r="503">
          <cell r="A503" t="str">
            <v>06717</v>
          </cell>
          <cell r="B503" t="str">
            <v>MARTINEZ MAXIMO JOSE ANDRES</v>
          </cell>
          <cell r="C503" t="str">
            <v>Sindicalizado</v>
          </cell>
          <cell r="D503" t="str">
            <v>QUERETARO</v>
          </cell>
        </row>
        <row r="504">
          <cell r="A504" t="str">
            <v>06718</v>
          </cell>
          <cell r="B504" t="str">
            <v>ROMERO MALDONADO ARTURO</v>
          </cell>
          <cell r="C504" t="str">
            <v>Sindicalizado</v>
          </cell>
          <cell r="D504" t="str">
            <v>QUERETARO</v>
          </cell>
        </row>
        <row r="505">
          <cell r="A505" t="str">
            <v>06719</v>
          </cell>
          <cell r="B505" t="str">
            <v>VEGA RAMIREZ JOSE NOE</v>
          </cell>
          <cell r="C505" t="str">
            <v>Sindicalizado</v>
          </cell>
          <cell r="D505" t="str">
            <v>QUERETARO</v>
          </cell>
        </row>
        <row r="506">
          <cell r="A506" t="str">
            <v>06720</v>
          </cell>
          <cell r="B506" t="str">
            <v>HERNANDEZ MORALES JOSE ORLANDO</v>
          </cell>
          <cell r="C506" t="str">
            <v>Sindicalizado</v>
          </cell>
          <cell r="D506" t="str">
            <v>QUERETARO</v>
          </cell>
        </row>
        <row r="507">
          <cell r="A507" t="str">
            <v>06721</v>
          </cell>
          <cell r="B507" t="str">
            <v>ANGEL RANGEL RAMIRO</v>
          </cell>
          <cell r="C507" t="str">
            <v>Sindicalizado</v>
          </cell>
          <cell r="D507" t="str">
            <v>QUERETARO</v>
          </cell>
        </row>
        <row r="508">
          <cell r="A508" t="str">
            <v>06722</v>
          </cell>
          <cell r="B508" t="str">
            <v>SANTIAGO VAZQUEZ MIGUEL</v>
          </cell>
          <cell r="C508" t="str">
            <v>Sindicalizado</v>
          </cell>
          <cell r="D508" t="str">
            <v>QUERETARO</v>
          </cell>
        </row>
        <row r="509">
          <cell r="A509" t="str">
            <v>06723</v>
          </cell>
          <cell r="B509" t="str">
            <v>OLVERA SALINAS MIGUEL</v>
          </cell>
          <cell r="C509" t="str">
            <v>Sindicalizado</v>
          </cell>
          <cell r="D509" t="str">
            <v>QUERETARO</v>
          </cell>
        </row>
        <row r="510">
          <cell r="A510" t="str">
            <v>06724</v>
          </cell>
          <cell r="B510" t="str">
            <v>SIXTOS MALDONADO JOSE GABRIEL</v>
          </cell>
          <cell r="C510" t="str">
            <v>Sindicalizado</v>
          </cell>
          <cell r="D510" t="str">
            <v>QUERETARO</v>
          </cell>
        </row>
        <row r="511">
          <cell r="A511" t="str">
            <v>06725</v>
          </cell>
          <cell r="B511" t="str">
            <v>MARTINEZ GRANADOS SAUL</v>
          </cell>
          <cell r="C511" t="str">
            <v>Sindicalizado</v>
          </cell>
          <cell r="D511" t="str">
            <v>QUERETARO</v>
          </cell>
        </row>
        <row r="512">
          <cell r="A512" t="str">
            <v>06726</v>
          </cell>
          <cell r="B512" t="str">
            <v>DORADO VELAZCO JHOAN ALFREDO</v>
          </cell>
          <cell r="C512" t="str">
            <v>Sindicalizado</v>
          </cell>
          <cell r="D512" t="str">
            <v>QUERETARO</v>
          </cell>
        </row>
        <row r="513">
          <cell r="A513" t="str">
            <v>06727</v>
          </cell>
          <cell r="B513" t="str">
            <v>MORALES FUENTES MIGUEL</v>
          </cell>
          <cell r="C513" t="str">
            <v>Sindicalizado</v>
          </cell>
          <cell r="D513" t="str">
            <v>QUERETARO</v>
          </cell>
        </row>
        <row r="514">
          <cell r="A514" t="str">
            <v>06728</v>
          </cell>
          <cell r="B514" t="str">
            <v>GARCIA GENCHI JOSE PILAR</v>
          </cell>
          <cell r="C514" t="str">
            <v>Sindicalizado</v>
          </cell>
          <cell r="D514" t="str">
            <v>QUERETARO</v>
          </cell>
        </row>
        <row r="515">
          <cell r="A515" t="str">
            <v>06729</v>
          </cell>
          <cell r="B515" t="str">
            <v>ARCOS CERVANTES SABDIEL</v>
          </cell>
          <cell r="C515" t="str">
            <v>Sindicalizado</v>
          </cell>
          <cell r="D515" t="str">
            <v>QUERETARO</v>
          </cell>
        </row>
        <row r="516">
          <cell r="A516" t="str">
            <v>06730</v>
          </cell>
          <cell r="B516" t="str">
            <v>MORALES CRUZ JOSE ALFREDO</v>
          </cell>
          <cell r="C516" t="str">
            <v>Sindicalizado</v>
          </cell>
          <cell r="D516" t="str">
            <v>QUERETARO</v>
          </cell>
        </row>
        <row r="517">
          <cell r="A517" t="str">
            <v>06731</v>
          </cell>
          <cell r="B517" t="str">
            <v>ESPINOZA ALVAREZ ADRIAN</v>
          </cell>
          <cell r="C517" t="str">
            <v>Sindicalizado</v>
          </cell>
          <cell r="D517" t="str">
            <v>QUERETARO</v>
          </cell>
        </row>
        <row r="518">
          <cell r="A518" t="str">
            <v>06732</v>
          </cell>
          <cell r="B518" t="str">
            <v>FIGUEROA TIRADO CRISTOFER JONATTAN</v>
          </cell>
          <cell r="C518" t="str">
            <v>Sindicalizado</v>
          </cell>
          <cell r="D518" t="str">
            <v>QUERETARO</v>
          </cell>
        </row>
        <row r="519">
          <cell r="A519" t="str">
            <v>06733</v>
          </cell>
          <cell r="B519" t="str">
            <v>MONDRAGON MENDOZA ISAI</v>
          </cell>
          <cell r="C519" t="str">
            <v>Sindicalizado</v>
          </cell>
          <cell r="D519" t="str">
            <v>QUERETARO</v>
          </cell>
        </row>
        <row r="520">
          <cell r="A520" t="str">
            <v>06734</v>
          </cell>
          <cell r="B520" t="str">
            <v>GARCIA ALVAREZ CRUZ JESUS</v>
          </cell>
          <cell r="C520" t="str">
            <v>Sindicalizado</v>
          </cell>
          <cell r="D520" t="str">
            <v>QUERETARO</v>
          </cell>
        </row>
        <row r="521">
          <cell r="A521" t="str">
            <v>06735</v>
          </cell>
          <cell r="B521" t="str">
            <v>SUASTEGUI DE LA CRUZ</v>
          </cell>
          <cell r="C521" t="str">
            <v>Sindicalizado</v>
          </cell>
          <cell r="D521" t="str">
            <v>QUERETARO</v>
          </cell>
        </row>
        <row r="522">
          <cell r="A522" t="str">
            <v>06736</v>
          </cell>
          <cell r="B522" t="str">
            <v>SALAS GUTIERREZ ALAN DE</v>
          </cell>
          <cell r="C522" t="str">
            <v>Sindicalizado</v>
          </cell>
          <cell r="D522" t="str">
            <v>QUERETARO</v>
          </cell>
        </row>
        <row r="523">
          <cell r="A523" t="str">
            <v>06737</v>
          </cell>
          <cell r="B523" t="str">
            <v>LUNA NIEVES FRANCISCO JAVIER</v>
          </cell>
          <cell r="C523" t="str">
            <v>Sindicalizado</v>
          </cell>
          <cell r="D523" t="str">
            <v>QUERETARO</v>
          </cell>
        </row>
        <row r="524">
          <cell r="A524" t="str">
            <v>06738</v>
          </cell>
          <cell r="B524" t="str">
            <v>MAYA GUTIERREZ JOSE RAFAEL</v>
          </cell>
          <cell r="C524" t="str">
            <v>Sindicalizado</v>
          </cell>
          <cell r="D524" t="str">
            <v>QUERETARO</v>
          </cell>
        </row>
        <row r="525">
          <cell r="A525" t="str">
            <v>06739</v>
          </cell>
          <cell r="B525" t="str">
            <v>REYES LEAL ALONSO</v>
          </cell>
          <cell r="C525" t="str">
            <v>Sindicalizado</v>
          </cell>
          <cell r="D525" t="str">
            <v>QUERETARO</v>
          </cell>
        </row>
        <row r="526">
          <cell r="A526" t="str">
            <v>06740</v>
          </cell>
          <cell r="B526" t="str">
            <v>MALDONADO BREÑA PEDRO</v>
          </cell>
          <cell r="C526" t="str">
            <v>Sindicalizado</v>
          </cell>
          <cell r="D526" t="str">
            <v>QUERETARO</v>
          </cell>
        </row>
        <row r="527">
          <cell r="A527" t="str">
            <v>06741</v>
          </cell>
          <cell r="B527" t="str">
            <v>GUZMAN ELIGIO UMAR</v>
          </cell>
          <cell r="C527" t="str">
            <v>Sindicalizado</v>
          </cell>
          <cell r="D527" t="str">
            <v>QUERETARO</v>
          </cell>
        </row>
        <row r="528">
          <cell r="A528" t="str">
            <v>06742</v>
          </cell>
          <cell r="B528" t="str">
            <v>GUZMAN ELIGIO FRANCISCO</v>
          </cell>
          <cell r="C528" t="str">
            <v>Sindicalizado</v>
          </cell>
          <cell r="D528" t="str">
            <v>QUERETARO</v>
          </cell>
        </row>
        <row r="529">
          <cell r="A529" t="str">
            <v>06743</v>
          </cell>
          <cell r="B529" t="str">
            <v>ALVAREZ CORNELIO JOSE ANTONIO</v>
          </cell>
          <cell r="C529" t="str">
            <v>Sindicalizado</v>
          </cell>
          <cell r="D529" t="str">
            <v>QUERETARO</v>
          </cell>
        </row>
        <row r="530">
          <cell r="A530" t="str">
            <v>06744</v>
          </cell>
          <cell r="B530" t="str">
            <v>PAREDES RODRIGUEZ LUIS ARTURO</v>
          </cell>
          <cell r="C530" t="str">
            <v>Sindicalizado</v>
          </cell>
          <cell r="D530" t="str">
            <v>QUERETARO</v>
          </cell>
        </row>
        <row r="531">
          <cell r="A531" t="str">
            <v>06745</v>
          </cell>
          <cell r="B531" t="str">
            <v>MORALES MARTINEZ CHRISTIAN</v>
          </cell>
          <cell r="C531" t="str">
            <v>Sindicalizado</v>
          </cell>
          <cell r="D531" t="str">
            <v>QUERETARO</v>
          </cell>
        </row>
        <row r="532">
          <cell r="A532" t="str">
            <v>06746</v>
          </cell>
          <cell r="B532" t="str">
            <v>OLVERA MORALES MIGUEL</v>
          </cell>
          <cell r="C532" t="str">
            <v>Sindicalizado</v>
          </cell>
          <cell r="D532" t="str">
            <v>QUERETARO</v>
          </cell>
        </row>
        <row r="533">
          <cell r="A533" t="str">
            <v>06747</v>
          </cell>
          <cell r="B533" t="str">
            <v>GUZMAN MATA LUIS GERARDO</v>
          </cell>
          <cell r="C533" t="str">
            <v>Sindicalizado</v>
          </cell>
          <cell r="D533" t="str">
            <v>QUERETARO</v>
          </cell>
        </row>
        <row r="534">
          <cell r="A534" t="str">
            <v>06748</v>
          </cell>
          <cell r="B534" t="str">
            <v>TOVAR PEREZ MIGUEL</v>
          </cell>
          <cell r="C534" t="str">
            <v>Sindicalizado</v>
          </cell>
          <cell r="D534" t="str">
            <v>QUERETARO</v>
          </cell>
        </row>
        <row r="535">
          <cell r="A535" t="str">
            <v>06749</v>
          </cell>
          <cell r="B535" t="str">
            <v>HERNANDEZ GARCIA JOSE EDUARDO</v>
          </cell>
          <cell r="C535" t="str">
            <v>Sindicalizado</v>
          </cell>
          <cell r="D535" t="str">
            <v>QUERETARO</v>
          </cell>
        </row>
        <row r="536">
          <cell r="A536" t="str">
            <v>06750</v>
          </cell>
          <cell r="B536" t="str">
            <v>CRESPO LIRA JOSE MANUEL</v>
          </cell>
          <cell r="C536" t="str">
            <v>Sindicalizado</v>
          </cell>
          <cell r="D536" t="str">
            <v>QUERETARO</v>
          </cell>
        </row>
        <row r="537">
          <cell r="A537" t="str">
            <v>06751</v>
          </cell>
          <cell r="B537" t="str">
            <v>MORENO HURTADO JUAN MANUEL</v>
          </cell>
          <cell r="C537" t="str">
            <v>Sindicalizado</v>
          </cell>
          <cell r="D537" t="str">
            <v>QUERETARO</v>
          </cell>
        </row>
        <row r="538">
          <cell r="A538" t="str">
            <v>06755</v>
          </cell>
          <cell r="B538" t="str">
            <v>MATA DE CARLOS JUAN JOAN</v>
          </cell>
          <cell r="C538" t="str">
            <v>Sindicalizado</v>
          </cell>
          <cell r="D538" t="str">
            <v>QUERETARO</v>
          </cell>
        </row>
        <row r="539">
          <cell r="A539" t="str">
            <v>06757</v>
          </cell>
          <cell r="B539" t="str">
            <v>HERNANDEZ RAMIREZ JOSE DANIEL</v>
          </cell>
          <cell r="C539" t="str">
            <v>Sindicalizado</v>
          </cell>
          <cell r="D539" t="str">
            <v>QUERETARO</v>
          </cell>
        </row>
        <row r="540">
          <cell r="A540" t="str">
            <v>06758</v>
          </cell>
          <cell r="B540" t="str">
            <v>LOPEZ ALONSO GREGORIO</v>
          </cell>
          <cell r="C540" t="str">
            <v>Sindicalizado</v>
          </cell>
          <cell r="D540" t="str">
            <v>QUERETARO</v>
          </cell>
        </row>
        <row r="541">
          <cell r="A541" t="str">
            <v>06759</v>
          </cell>
          <cell r="B541" t="str">
            <v>SANTIAGO MARTINEZ SERGIO</v>
          </cell>
          <cell r="C541" t="str">
            <v>Sindicalizado</v>
          </cell>
          <cell r="D541" t="str">
            <v>QUERETARO</v>
          </cell>
        </row>
        <row r="542">
          <cell r="A542" t="str">
            <v>06761</v>
          </cell>
          <cell r="B542" t="str">
            <v>DE LA CRUZ MEJIA CARLOS</v>
          </cell>
          <cell r="C542" t="str">
            <v>Sindicalizado</v>
          </cell>
          <cell r="D542" t="str">
            <v>QUERETARO</v>
          </cell>
        </row>
        <row r="543">
          <cell r="A543" t="str">
            <v>06763</v>
          </cell>
          <cell r="B543" t="str">
            <v>PEREZ SANTOS JOSE GUADALUPE</v>
          </cell>
          <cell r="C543" t="str">
            <v>Sindicalizado</v>
          </cell>
          <cell r="D543" t="str">
            <v>QUERETARO</v>
          </cell>
        </row>
        <row r="544">
          <cell r="A544" t="str">
            <v>06764</v>
          </cell>
          <cell r="B544" t="str">
            <v>GAMIÑO MONTES MARCO ANTONIO</v>
          </cell>
          <cell r="C544" t="str">
            <v>Sindicalizado</v>
          </cell>
          <cell r="D544" t="str">
            <v>QUERETARO</v>
          </cell>
        </row>
        <row r="545">
          <cell r="A545" t="str">
            <v>06765</v>
          </cell>
          <cell r="B545" t="str">
            <v>TREJO CASTAÑON JUAN GUADALUPE</v>
          </cell>
          <cell r="C545" t="str">
            <v>Sindicalizado</v>
          </cell>
          <cell r="D545" t="str">
            <v>QUERETARO</v>
          </cell>
        </row>
        <row r="546">
          <cell r="A546" t="str">
            <v>06766</v>
          </cell>
          <cell r="B546" t="str">
            <v>LUCIANO OLIVA FRANCISCO</v>
          </cell>
          <cell r="C546" t="str">
            <v>Sindicalizado</v>
          </cell>
          <cell r="D546" t="str">
            <v>QUERETARO</v>
          </cell>
        </row>
        <row r="547">
          <cell r="A547" t="str">
            <v>06767</v>
          </cell>
          <cell r="B547" t="str">
            <v>RESENDIZ PEDRAZA EDGAR ADOLFO</v>
          </cell>
          <cell r="C547" t="str">
            <v>Sindicalizado</v>
          </cell>
          <cell r="D547" t="str">
            <v>QUERETARO</v>
          </cell>
        </row>
        <row r="548">
          <cell r="A548" t="str">
            <v>06771</v>
          </cell>
          <cell r="B548" t="str">
            <v>PEREZ PESINA IRVIN GEOVANI</v>
          </cell>
          <cell r="C548" t="str">
            <v>Sindicalizado</v>
          </cell>
          <cell r="D548" t="str">
            <v>QUERETARO</v>
          </cell>
        </row>
        <row r="549">
          <cell r="A549" t="str">
            <v>06772</v>
          </cell>
          <cell r="B549" t="str">
            <v>ROJAS MENDOZA ALEJANDRO</v>
          </cell>
          <cell r="C549" t="str">
            <v>Sindicalizado</v>
          </cell>
          <cell r="D549" t="str">
            <v>QUERETARO</v>
          </cell>
        </row>
        <row r="550">
          <cell r="A550" t="str">
            <v>06773</v>
          </cell>
          <cell r="B550" t="str">
            <v>GUTIERREZ VALERIO GUSTAVO</v>
          </cell>
          <cell r="C550" t="str">
            <v>Sindicalizado</v>
          </cell>
          <cell r="D550" t="str">
            <v>QUERETARO</v>
          </cell>
        </row>
        <row r="551">
          <cell r="A551" t="str">
            <v>06774</v>
          </cell>
          <cell r="B551" t="str">
            <v>JARAMILLO GRANDE RODRIGO</v>
          </cell>
          <cell r="C551" t="str">
            <v>Sindicalizado</v>
          </cell>
          <cell r="D551" t="str">
            <v>QUERETARO</v>
          </cell>
        </row>
        <row r="552">
          <cell r="A552" t="str">
            <v>06775</v>
          </cell>
          <cell r="B552" t="str">
            <v>GONZALEZ JIMENEZ JAIME</v>
          </cell>
          <cell r="C552" t="str">
            <v>Sindicalizado</v>
          </cell>
          <cell r="D552" t="str">
            <v>QUERETARO</v>
          </cell>
        </row>
        <row r="553">
          <cell r="A553" t="str">
            <v>06776</v>
          </cell>
          <cell r="B553" t="str">
            <v>SANCHEZ HERNANDEZ RENE</v>
          </cell>
          <cell r="C553" t="str">
            <v>Sindicalizado</v>
          </cell>
          <cell r="D553" t="str">
            <v>QUERETARO</v>
          </cell>
        </row>
        <row r="554">
          <cell r="A554" t="str">
            <v>06777</v>
          </cell>
          <cell r="B554" t="str">
            <v>PEREZ SANTOS RODRIGO</v>
          </cell>
          <cell r="C554" t="str">
            <v>Sindicalizado</v>
          </cell>
          <cell r="D554" t="str">
            <v>QUERETARO</v>
          </cell>
        </row>
        <row r="555">
          <cell r="A555" t="str">
            <v>06778</v>
          </cell>
          <cell r="B555" t="str">
            <v>ORTIZ JARAMILLO MAURICIO GABRIEL</v>
          </cell>
          <cell r="C555" t="str">
            <v>Sindicalizado</v>
          </cell>
          <cell r="D555" t="str">
            <v>QUERETARO</v>
          </cell>
        </row>
        <row r="556">
          <cell r="A556" t="str">
            <v>06779</v>
          </cell>
          <cell r="B556" t="str">
            <v>MARTINEZ CARAPIA JORGE</v>
          </cell>
          <cell r="C556" t="str">
            <v>Sindicalizado</v>
          </cell>
          <cell r="D556" t="str">
            <v>QUERETARO</v>
          </cell>
        </row>
        <row r="557">
          <cell r="A557" t="str">
            <v>06780</v>
          </cell>
          <cell r="B557" t="str">
            <v>VALTIERRA VALENCIA BRIAN ALEXIS</v>
          </cell>
          <cell r="C557" t="str">
            <v>Sindicalizado</v>
          </cell>
          <cell r="D557" t="str">
            <v>QUERETARO</v>
          </cell>
        </row>
        <row r="558">
          <cell r="A558" t="str">
            <v>06781</v>
          </cell>
          <cell r="B558" t="str">
            <v>ZUÑIGA MORALES JORGE FEDERICO</v>
          </cell>
          <cell r="C558" t="str">
            <v>Sindicalizado</v>
          </cell>
          <cell r="D558" t="str">
            <v>QUERETARO</v>
          </cell>
        </row>
        <row r="559">
          <cell r="A559" t="str">
            <v>06783</v>
          </cell>
          <cell r="B559" t="str">
            <v>PACHECO TELLEZ NOE ULISES</v>
          </cell>
          <cell r="C559" t="str">
            <v>Sindicalizado</v>
          </cell>
          <cell r="D559" t="str">
            <v>QUERETARO</v>
          </cell>
        </row>
        <row r="560">
          <cell r="A560" t="str">
            <v>06784</v>
          </cell>
          <cell r="B560" t="str">
            <v>CARRILLO MARTINEZ JORGE ALEJANDRO</v>
          </cell>
          <cell r="C560" t="str">
            <v>Sindicalizado</v>
          </cell>
          <cell r="D560" t="str">
            <v>QUERETARO</v>
          </cell>
        </row>
        <row r="561">
          <cell r="A561" t="str">
            <v>06785</v>
          </cell>
          <cell r="B561" t="str">
            <v>SANCHEZ ESPINOZA HUMBERTO</v>
          </cell>
          <cell r="C561" t="str">
            <v>Sindicalizado</v>
          </cell>
          <cell r="D561" t="str">
            <v>QUERETARO</v>
          </cell>
        </row>
        <row r="562">
          <cell r="A562" t="str">
            <v>06786</v>
          </cell>
          <cell r="B562" t="str">
            <v>GUZMAN URIBE JOSE GUADALUPE</v>
          </cell>
          <cell r="C562" t="str">
            <v>Sindicalizado</v>
          </cell>
          <cell r="D562" t="str">
            <v>QUERETARO</v>
          </cell>
        </row>
        <row r="563">
          <cell r="A563" t="str">
            <v>06787</v>
          </cell>
          <cell r="B563" t="str">
            <v>MALDONADO AVILA CARLOS ALBERTO</v>
          </cell>
          <cell r="C563" t="str">
            <v>Sindicalizado</v>
          </cell>
          <cell r="D563" t="str">
            <v>QUERETARO</v>
          </cell>
        </row>
        <row r="564">
          <cell r="A564" t="str">
            <v>06788</v>
          </cell>
          <cell r="B564" t="str">
            <v>RAMIREZ AVILA JAVIER</v>
          </cell>
          <cell r="C564" t="str">
            <v>Sindicalizado</v>
          </cell>
          <cell r="D564" t="str">
            <v>QUERETARO</v>
          </cell>
        </row>
        <row r="565">
          <cell r="A565" t="str">
            <v>06789</v>
          </cell>
          <cell r="B565" t="str">
            <v>AGUIRRE RODRIGUEZ RAFAEL</v>
          </cell>
          <cell r="C565" t="str">
            <v>Sindicalizado</v>
          </cell>
          <cell r="D565" t="str">
            <v>QUERETARO</v>
          </cell>
        </row>
        <row r="566">
          <cell r="A566" t="str">
            <v>06790</v>
          </cell>
          <cell r="B566" t="str">
            <v>HERNANDEZ BARCENAS JESUS AGUSTIN</v>
          </cell>
          <cell r="C566" t="str">
            <v>Sindicalizado</v>
          </cell>
          <cell r="D566" t="str">
            <v>QUERETARO</v>
          </cell>
        </row>
        <row r="567">
          <cell r="A567" t="str">
            <v>06791</v>
          </cell>
          <cell r="B567" t="str">
            <v>MARTINEZ TOVAR OMAR GILBERTO</v>
          </cell>
          <cell r="C567" t="str">
            <v>Sindicalizado</v>
          </cell>
          <cell r="D567" t="str">
            <v>QUERETARO</v>
          </cell>
        </row>
        <row r="568">
          <cell r="A568" t="str">
            <v>06792</v>
          </cell>
          <cell r="B568" t="str">
            <v>FERRER SANCHEZ MIGUEL ANGEL</v>
          </cell>
          <cell r="C568" t="str">
            <v>Sindicalizado</v>
          </cell>
          <cell r="D568" t="str">
            <v>QUERETARO</v>
          </cell>
        </row>
        <row r="569">
          <cell r="A569" t="str">
            <v>06793</v>
          </cell>
          <cell r="B569" t="str">
            <v>OLVERA ROJAS JOSE SANTIAGO</v>
          </cell>
          <cell r="C569" t="str">
            <v>Sindicalizado</v>
          </cell>
          <cell r="D569" t="str">
            <v>QUERETARO</v>
          </cell>
        </row>
        <row r="570">
          <cell r="A570" t="str">
            <v>06794</v>
          </cell>
          <cell r="B570" t="str">
            <v>MORALES DE JESUS JOSE ABELARDO</v>
          </cell>
          <cell r="C570" t="str">
            <v>Sindicalizado</v>
          </cell>
          <cell r="D570" t="str">
            <v>QUERETARO</v>
          </cell>
        </row>
        <row r="571">
          <cell r="A571" t="str">
            <v>06795</v>
          </cell>
          <cell r="B571" t="str">
            <v>CRUZ GONZALEZ JUAN JOSE</v>
          </cell>
          <cell r="C571" t="str">
            <v>Sindicalizado</v>
          </cell>
          <cell r="D571" t="str">
            <v>QUERETARO</v>
          </cell>
        </row>
        <row r="572">
          <cell r="A572" t="str">
            <v>06796</v>
          </cell>
          <cell r="B572" t="str">
            <v>ZENDEJAS PAREDES MANUEL VICENTE</v>
          </cell>
          <cell r="C572" t="str">
            <v>Sindicalizado</v>
          </cell>
          <cell r="D572" t="str">
            <v>QUERETARO</v>
          </cell>
        </row>
        <row r="573">
          <cell r="A573" t="str">
            <v>06797</v>
          </cell>
          <cell r="B573" t="str">
            <v>ZENDEJAS PAREDES RICARDO</v>
          </cell>
          <cell r="C573" t="str">
            <v>Sindicalizado</v>
          </cell>
          <cell r="D573" t="str">
            <v>QUERETARO</v>
          </cell>
        </row>
        <row r="574">
          <cell r="A574" t="str">
            <v>06798</v>
          </cell>
          <cell r="B574" t="str">
            <v>VILLAGRAN MARTINEZ EDGAR</v>
          </cell>
          <cell r="C574" t="str">
            <v>Sindicalizado</v>
          </cell>
          <cell r="D574" t="str">
            <v>QUERETARO</v>
          </cell>
        </row>
        <row r="575">
          <cell r="A575" t="str">
            <v>06799</v>
          </cell>
          <cell r="B575" t="str">
            <v>TALAVERA FLORES MOISES DAVID</v>
          </cell>
          <cell r="C575" t="str">
            <v>Sindicalizado</v>
          </cell>
          <cell r="D575" t="str">
            <v>QUERETARO</v>
          </cell>
        </row>
        <row r="576">
          <cell r="A576" t="str">
            <v>06800</v>
          </cell>
          <cell r="B576" t="str">
            <v>BAUTISTA JUAREZ JULIO CESAR</v>
          </cell>
          <cell r="C576" t="str">
            <v>Sindicalizado</v>
          </cell>
          <cell r="D576" t="str">
            <v>QUERETARO</v>
          </cell>
        </row>
        <row r="577">
          <cell r="A577" t="str">
            <v>06801</v>
          </cell>
          <cell r="B577" t="str">
            <v>TREJO ROBLES DAMIAN</v>
          </cell>
          <cell r="C577" t="str">
            <v>Sindicalizado</v>
          </cell>
          <cell r="D577" t="str">
            <v>QUERETARO</v>
          </cell>
        </row>
        <row r="578">
          <cell r="A578" t="str">
            <v>06802</v>
          </cell>
          <cell r="B578" t="str">
            <v>CAMARGO VIDAL VICTOR HUGO</v>
          </cell>
          <cell r="C578" t="str">
            <v>Sindicalizado</v>
          </cell>
          <cell r="D578" t="str">
            <v>QUERETARO</v>
          </cell>
        </row>
        <row r="579">
          <cell r="A579" t="str">
            <v>06803</v>
          </cell>
          <cell r="B579" t="str">
            <v>URIBE CAMARGO SERGIO</v>
          </cell>
          <cell r="C579" t="str">
            <v>Sindicalizado</v>
          </cell>
          <cell r="D579" t="str">
            <v>QUERETARO</v>
          </cell>
        </row>
        <row r="580">
          <cell r="A580" t="str">
            <v>06804</v>
          </cell>
          <cell r="B580" t="str">
            <v>GOMEZ GONZALEZ ALFREDO</v>
          </cell>
          <cell r="C580" t="str">
            <v>Sindicalizado</v>
          </cell>
          <cell r="D580" t="str">
            <v>QUERETARO</v>
          </cell>
        </row>
        <row r="581">
          <cell r="A581" t="str">
            <v>06805</v>
          </cell>
          <cell r="B581" t="str">
            <v>DE VICENTE SILVA ROSALIO</v>
          </cell>
          <cell r="C581" t="str">
            <v>Sindicalizado</v>
          </cell>
          <cell r="D581" t="str">
            <v>QUERETARO</v>
          </cell>
        </row>
        <row r="582">
          <cell r="A582" t="str">
            <v>06806</v>
          </cell>
          <cell r="B582" t="str">
            <v>RODRIGUEZ NAVA ANTONIO</v>
          </cell>
          <cell r="C582" t="str">
            <v>Sindicalizado</v>
          </cell>
          <cell r="D582" t="str">
            <v>QUERETARO</v>
          </cell>
        </row>
        <row r="583">
          <cell r="A583" t="str">
            <v>06807</v>
          </cell>
          <cell r="B583" t="str">
            <v>GIJON LOYOLA JUAN DANIEL</v>
          </cell>
          <cell r="C583" t="str">
            <v>Sindicalizado</v>
          </cell>
          <cell r="D583" t="str">
            <v>QUERETARO</v>
          </cell>
        </row>
        <row r="584">
          <cell r="A584" t="str">
            <v>06808</v>
          </cell>
          <cell r="B584" t="str">
            <v>HERNANDEZ FLORES ERICK GERARDO</v>
          </cell>
          <cell r="C584" t="str">
            <v>Sindicalizado</v>
          </cell>
          <cell r="D584" t="str">
            <v>QUERETARO</v>
          </cell>
        </row>
        <row r="585">
          <cell r="A585" t="str">
            <v>06809</v>
          </cell>
          <cell r="B585" t="str">
            <v>DE LA CRUZ TREJO FERNANDO</v>
          </cell>
          <cell r="C585" t="str">
            <v>Sindicalizado</v>
          </cell>
          <cell r="D585" t="str">
            <v>QUERETARO</v>
          </cell>
        </row>
        <row r="586">
          <cell r="A586" t="str">
            <v>06810</v>
          </cell>
          <cell r="B586" t="str">
            <v>NAVA JIMENEZ EVARISTO ATENODORO</v>
          </cell>
          <cell r="C586" t="str">
            <v>Sindicalizado</v>
          </cell>
          <cell r="D586" t="str">
            <v>QUERETARO</v>
          </cell>
        </row>
        <row r="587">
          <cell r="A587" t="str">
            <v>06811</v>
          </cell>
          <cell r="B587" t="str">
            <v>GARCIA CUEVAS JOSE MANUEL</v>
          </cell>
          <cell r="C587" t="str">
            <v>Sindicalizado</v>
          </cell>
          <cell r="D587" t="str">
            <v>QUERETARO</v>
          </cell>
        </row>
        <row r="588">
          <cell r="A588" t="str">
            <v>06812</v>
          </cell>
          <cell r="B588" t="str">
            <v>MEJIA MENDOZA CRISTIAN JAFET</v>
          </cell>
          <cell r="C588" t="str">
            <v>Sindicalizado</v>
          </cell>
          <cell r="D588" t="str">
            <v>QUERETARO</v>
          </cell>
        </row>
        <row r="589">
          <cell r="A589" t="str">
            <v>06813</v>
          </cell>
          <cell r="B589" t="str">
            <v>CABALLERO REYES AURELIO</v>
          </cell>
          <cell r="C589" t="str">
            <v>Sindicalizado</v>
          </cell>
          <cell r="D589" t="str">
            <v>QUERETARO</v>
          </cell>
        </row>
        <row r="590">
          <cell r="A590" t="str">
            <v>06814</v>
          </cell>
          <cell r="B590" t="str">
            <v>CHAVEZ NIEVES ALEXIS EDUARDO</v>
          </cell>
          <cell r="C590" t="str">
            <v>Sindicalizado</v>
          </cell>
          <cell r="D590" t="str">
            <v>QUERETARO</v>
          </cell>
        </row>
        <row r="591">
          <cell r="A591" t="str">
            <v>06815</v>
          </cell>
          <cell r="B591" t="str">
            <v>RAMIREZ CASTILLO LUIS RAYMUNDO</v>
          </cell>
          <cell r="C591" t="str">
            <v>Sindicalizado</v>
          </cell>
          <cell r="D591" t="str">
            <v>QUERETARO</v>
          </cell>
        </row>
        <row r="592">
          <cell r="A592" t="str">
            <v>06816</v>
          </cell>
          <cell r="B592" t="str">
            <v>VILLAGRAN DIONICIO LUIS ENRIQUE</v>
          </cell>
          <cell r="C592" t="str">
            <v>Sindicalizado</v>
          </cell>
          <cell r="D592" t="str">
            <v>QUERETARO</v>
          </cell>
        </row>
        <row r="593">
          <cell r="A593" t="str">
            <v>06817</v>
          </cell>
          <cell r="B593" t="str">
            <v>CHAVEZ NIEVES JOSE HERUVET</v>
          </cell>
          <cell r="C593" t="str">
            <v>Sindicalizado</v>
          </cell>
          <cell r="D593" t="str">
            <v>QUERETARO</v>
          </cell>
        </row>
        <row r="594">
          <cell r="A594" t="str">
            <v>06818</v>
          </cell>
          <cell r="B594" t="str">
            <v>MORALES SALAZAR CRUZ ABRAHAM</v>
          </cell>
          <cell r="C594" t="str">
            <v>Sindicalizado</v>
          </cell>
          <cell r="D594" t="str">
            <v>QUERETARO</v>
          </cell>
        </row>
        <row r="595">
          <cell r="A595" t="str">
            <v>06819</v>
          </cell>
          <cell r="B595" t="str">
            <v>MORGADO SANCHEZ DANIEL</v>
          </cell>
          <cell r="C595" t="str">
            <v>Sindicalizado</v>
          </cell>
          <cell r="D595" t="str">
            <v>QUERETARO</v>
          </cell>
        </row>
        <row r="596">
          <cell r="A596" t="str">
            <v>06820</v>
          </cell>
          <cell r="B596" t="str">
            <v>HERNANDEZ SERNA GUILLERMO</v>
          </cell>
          <cell r="C596" t="str">
            <v>Sindicalizado</v>
          </cell>
          <cell r="D596" t="str">
            <v>QUERETARO</v>
          </cell>
        </row>
        <row r="597">
          <cell r="A597" t="str">
            <v>06821</v>
          </cell>
          <cell r="B597" t="str">
            <v>VENTURA CHAVEZ JOSE IVAN</v>
          </cell>
          <cell r="C597" t="str">
            <v>Sindicalizado</v>
          </cell>
          <cell r="D597" t="str">
            <v>QUERETARO</v>
          </cell>
        </row>
        <row r="598">
          <cell r="A598" t="str">
            <v>06822</v>
          </cell>
          <cell r="B598" t="str">
            <v>DIAZ NAVARRETE FRANCISCO</v>
          </cell>
          <cell r="C598" t="str">
            <v>Sindicalizado</v>
          </cell>
          <cell r="D598" t="str">
            <v>QUERETARO</v>
          </cell>
        </row>
        <row r="599">
          <cell r="A599" t="str">
            <v>06823</v>
          </cell>
          <cell r="B599" t="str">
            <v>GAMBOA MIGUEL ELIAZAR JOSUE</v>
          </cell>
          <cell r="C599" t="str">
            <v>Sindicalizado</v>
          </cell>
          <cell r="D599" t="str">
            <v>QUERETARO</v>
          </cell>
        </row>
        <row r="600">
          <cell r="A600" t="str">
            <v>06824</v>
          </cell>
          <cell r="B600" t="str">
            <v>CRESPO PERRUSQUIA JANETH</v>
          </cell>
          <cell r="C600" t="str">
            <v>Sindicalizado</v>
          </cell>
          <cell r="D600" t="str">
            <v>QUERETARO</v>
          </cell>
        </row>
        <row r="601">
          <cell r="A601" t="str">
            <v>06825</v>
          </cell>
          <cell r="B601" t="str">
            <v>FLORES HERNANDEZ URIEL</v>
          </cell>
          <cell r="C601" t="str">
            <v>Sindicalizado</v>
          </cell>
          <cell r="D601" t="str">
            <v>QUERETARO</v>
          </cell>
        </row>
        <row r="602">
          <cell r="A602" t="str">
            <v>06826</v>
          </cell>
          <cell r="B602" t="str">
            <v>HERNANDEZ OLIVARES EDER JESUS</v>
          </cell>
          <cell r="C602" t="str">
            <v>Sindicalizado</v>
          </cell>
          <cell r="D602" t="str">
            <v>QUERETARO</v>
          </cell>
        </row>
        <row r="603">
          <cell r="A603" t="str">
            <v>06827</v>
          </cell>
          <cell r="B603" t="str">
            <v>RESENDIZ ACOSTA ELIZABETH</v>
          </cell>
          <cell r="C603" t="str">
            <v>Sindicalizado</v>
          </cell>
          <cell r="D603" t="str">
            <v>QUERETARO</v>
          </cell>
        </row>
        <row r="604">
          <cell r="A604" t="str">
            <v>06828</v>
          </cell>
          <cell r="B604" t="str">
            <v>BASILIO ELIGIO MA CONCEPCION</v>
          </cell>
          <cell r="C604" t="str">
            <v>Sindicalizado</v>
          </cell>
          <cell r="D604" t="str">
            <v>QUERETARO</v>
          </cell>
        </row>
        <row r="605">
          <cell r="A605" t="str">
            <v>06829</v>
          </cell>
          <cell r="B605" t="str">
            <v>MARTINEZ REYES ALONSO</v>
          </cell>
          <cell r="C605" t="str">
            <v>Sindicalizado</v>
          </cell>
          <cell r="D605" t="str">
            <v>QUERETARO</v>
          </cell>
        </row>
        <row r="606">
          <cell r="A606" t="str">
            <v>06830</v>
          </cell>
          <cell r="B606" t="str">
            <v>HUERTA MARTINEZ CESAR MISAEL</v>
          </cell>
          <cell r="C606" t="str">
            <v>Sindicalizado</v>
          </cell>
          <cell r="D606" t="str">
            <v>QUERETARO</v>
          </cell>
        </row>
        <row r="607">
          <cell r="A607" t="str">
            <v>06831</v>
          </cell>
          <cell r="B607" t="str">
            <v>CRISTOBAL TEPECO JORGE</v>
          </cell>
          <cell r="C607" t="str">
            <v>Sindicalizado</v>
          </cell>
          <cell r="D607" t="str">
            <v>QUERETARO</v>
          </cell>
        </row>
        <row r="608">
          <cell r="A608" t="str">
            <v>06832</v>
          </cell>
          <cell r="B608" t="str">
            <v>VEGA ZAMBRANO MARIA GUADALUPE</v>
          </cell>
          <cell r="C608" t="str">
            <v>Sindicalizado</v>
          </cell>
          <cell r="D608" t="str">
            <v>QUERETARO</v>
          </cell>
        </row>
        <row r="609">
          <cell r="A609" t="str">
            <v>06833</v>
          </cell>
          <cell r="B609" t="str">
            <v>ROSADO RANGEL JANETH</v>
          </cell>
          <cell r="C609" t="str">
            <v>Sindicalizado</v>
          </cell>
          <cell r="D609" t="str">
            <v>QUERETARO</v>
          </cell>
        </row>
        <row r="610">
          <cell r="A610" t="str">
            <v>06834</v>
          </cell>
          <cell r="B610" t="str">
            <v>FLORES GARCIA JESUS ALBERTO</v>
          </cell>
          <cell r="C610" t="str">
            <v>Sindicalizado</v>
          </cell>
          <cell r="D610" t="str">
            <v>QUERETARO</v>
          </cell>
        </row>
        <row r="611">
          <cell r="A611" t="str">
            <v>06835</v>
          </cell>
          <cell r="B611" t="str">
            <v>RESENDIZ QUINTANAR JUANA</v>
          </cell>
          <cell r="C611" t="str">
            <v>Sindicalizado</v>
          </cell>
          <cell r="D611" t="str">
            <v>QUERETARO</v>
          </cell>
        </row>
        <row r="612">
          <cell r="A612" t="str">
            <v>06836</v>
          </cell>
          <cell r="B612" t="str">
            <v>SOLIS ISLAS ALFONSO</v>
          </cell>
          <cell r="C612" t="str">
            <v>Sindicalizado</v>
          </cell>
          <cell r="D612" t="str">
            <v>QUERETARO</v>
          </cell>
        </row>
        <row r="613">
          <cell r="A613" t="str">
            <v>06837</v>
          </cell>
          <cell r="B613" t="str">
            <v>ALVAREZ HERNANDEZ TERESA</v>
          </cell>
          <cell r="C613" t="str">
            <v>Sindicalizado</v>
          </cell>
          <cell r="D613" t="str">
            <v>QUERETARO</v>
          </cell>
        </row>
        <row r="614">
          <cell r="A614" t="str">
            <v>06838</v>
          </cell>
          <cell r="B614" t="str">
            <v>SIXTOS FLORES MARIA OFELIA</v>
          </cell>
          <cell r="C614" t="str">
            <v>Sindicalizado</v>
          </cell>
          <cell r="D614" t="str">
            <v>QUERETARO</v>
          </cell>
        </row>
        <row r="615">
          <cell r="A615" t="str">
            <v>06839</v>
          </cell>
          <cell r="B615" t="str">
            <v>ARCILA DE VICENTE MARIA ANABEL</v>
          </cell>
          <cell r="C615" t="str">
            <v>Sindicalizado</v>
          </cell>
          <cell r="D615" t="str">
            <v>QUERETARO</v>
          </cell>
        </row>
        <row r="616">
          <cell r="A616" t="str">
            <v>06841</v>
          </cell>
          <cell r="B616" t="str">
            <v>RESENDIZ URIBE LUIS FELIPE</v>
          </cell>
          <cell r="C616" t="str">
            <v>Sindicalizado</v>
          </cell>
          <cell r="D616" t="str">
            <v>QUERETARO</v>
          </cell>
        </row>
        <row r="617">
          <cell r="A617" t="str">
            <v>06842</v>
          </cell>
          <cell r="B617" t="str">
            <v>ANTIOCO PEDRO ZARA</v>
          </cell>
          <cell r="C617" t="str">
            <v>Sindicalizado</v>
          </cell>
          <cell r="D617" t="str">
            <v>QUERETARO</v>
          </cell>
        </row>
        <row r="618">
          <cell r="A618" t="str">
            <v>06843</v>
          </cell>
          <cell r="B618" t="str">
            <v>MARTINEZ SANTIAGO JUAN PABLO</v>
          </cell>
          <cell r="C618" t="str">
            <v>Sindicalizado</v>
          </cell>
          <cell r="D618" t="str">
            <v>QUERETARO</v>
          </cell>
        </row>
        <row r="619">
          <cell r="A619" t="str">
            <v>06844</v>
          </cell>
          <cell r="B619" t="str">
            <v>VELAZQUEZ GUZMAN JOSE ANTONIO</v>
          </cell>
          <cell r="C619" t="str">
            <v>Sindicalizado</v>
          </cell>
          <cell r="D619" t="str">
            <v>QUERETARO</v>
          </cell>
        </row>
        <row r="620">
          <cell r="A620" t="str">
            <v>06845</v>
          </cell>
          <cell r="B620" t="str">
            <v>ZUÑIGA MORALES GUSTAVO ADOLFO</v>
          </cell>
          <cell r="C620" t="str">
            <v>Sindicalizado</v>
          </cell>
          <cell r="D620" t="str">
            <v>QUERETARO</v>
          </cell>
        </row>
        <row r="621">
          <cell r="A621" t="str">
            <v>06846</v>
          </cell>
          <cell r="B621" t="str">
            <v>EVANGELISTA MENTADO ANA ERICKA</v>
          </cell>
          <cell r="C621" t="str">
            <v>Sindicalizado</v>
          </cell>
          <cell r="D621" t="str">
            <v>QUERETARO</v>
          </cell>
        </row>
        <row r="622">
          <cell r="A622" t="str">
            <v>06847</v>
          </cell>
          <cell r="B622" t="str">
            <v>MARTINEZ GONZALEZ MARIA VICTORIA</v>
          </cell>
          <cell r="C622" t="str">
            <v>Sindicalizado</v>
          </cell>
          <cell r="D622" t="str">
            <v>QUERETARO</v>
          </cell>
        </row>
        <row r="623">
          <cell r="A623" t="str">
            <v>06848</v>
          </cell>
          <cell r="B623" t="str">
            <v>ZEA MATA GRACIELA</v>
          </cell>
          <cell r="C623" t="str">
            <v>Sindicalizado</v>
          </cell>
          <cell r="D623" t="str">
            <v>QUERETARO</v>
          </cell>
        </row>
        <row r="624">
          <cell r="A624" t="str">
            <v>06849</v>
          </cell>
          <cell r="B624" t="str">
            <v>BAUTISTA AGUILAR JOSE CRUZ</v>
          </cell>
          <cell r="C624" t="str">
            <v>Sindicalizado</v>
          </cell>
          <cell r="D624" t="str">
            <v>QUERETARO</v>
          </cell>
        </row>
        <row r="625">
          <cell r="A625" t="str">
            <v>06850</v>
          </cell>
          <cell r="B625" t="str">
            <v>MORENO RAZO BLANCA ESTELA</v>
          </cell>
          <cell r="C625" t="str">
            <v>Sindicalizado</v>
          </cell>
          <cell r="D625" t="str">
            <v>QUERETARO</v>
          </cell>
        </row>
        <row r="626">
          <cell r="A626" t="str">
            <v>06851</v>
          </cell>
          <cell r="B626" t="str">
            <v>RAMIREZ RAMIREZ GABRIELA</v>
          </cell>
          <cell r="C626" t="str">
            <v>Sindicalizado</v>
          </cell>
          <cell r="D626" t="str">
            <v>QUERETARO</v>
          </cell>
        </row>
        <row r="627">
          <cell r="A627" t="str">
            <v>06852</v>
          </cell>
          <cell r="B627" t="str">
            <v>GUZMAN HERNANDEZ JOSE ANDRES</v>
          </cell>
          <cell r="C627" t="str">
            <v>Sindicalizado</v>
          </cell>
          <cell r="D627" t="str">
            <v>QUERETARO</v>
          </cell>
        </row>
        <row r="628">
          <cell r="A628" t="str">
            <v>06853</v>
          </cell>
          <cell r="B628" t="str">
            <v>HERNANDEZ CRUZ JOSE MACEDONIO</v>
          </cell>
          <cell r="C628" t="str">
            <v>Sindicalizado</v>
          </cell>
          <cell r="D628" t="str">
            <v>QUERETARO</v>
          </cell>
        </row>
        <row r="629">
          <cell r="A629" t="str">
            <v>06854</v>
          </cell>
          <cell r="B629" t="str">
            <v>GONZALEZ LUGO IRIS TANIA</v>
          </cell>
          <cell r="C629" t="str">
            <v>Sindicalizado</v>
          </cell>
          <cell r="D629" t="str">
            <v>QUERETARO</v>
          </cell>
        </row>
        <row r="630">
          <cell r="A630" t="str">
            <v>06855</v>
          </cell>
          <cell r="B630" t="str">
            <v>SIXTO DE VICENTE ARACELI</v>
          </cell>
          <cell r="C630" t="str">
            <v>Sindicalizado</v>
          </cell>
          <cell r="D630" t="str">
            <v>QUERETARO</v>
          </cell>
        </row>
        <row r="631">
          <cell r="A631" t="str">
            <v>06856</v>
          </cell>
          <cell r="B631" t="str">
            <v>SANCHEZ PEREZ JOSE FIDENCIO</v>
          </cell>
          <cell r="C631" t="str">
            <v>Sindicalizado</v>
          </cell>
          <cell r="D631" t="str">
            <v>QUERETARO</v>
          </cell>
        </row>
        <row r="632">
          <cell r="A632" t="str">
            <v>06857</v>
          </cell>
          <cell r="B632" t="str">
            <v>SANCHEZ ORDAS J GUADALUPE</v>
          </cell>
          <cell r="C632" t="str">
            <v>Sindicalizado</v>
          </cell>
          <cell r="D632" t="str">
            <v>QUERETARO</v>
          </cell>
        </row>
        <row r="633">
          <cell r="A633" t="str">
            <v>06858</v>
          </cell>
          <cell r="B633" t="str">
            <v>SILVA MATA ALAN</v>
          </cell>
          <cell r="C633" t="str">
            <v>Sindicalizado</v>
          </cell>
          <cell r="D633" t="str">
            <v>QUERETARO</v>
          </cell>
        </row>
        <row r="634">
          <cell r="A634" t="str">
            <v>06859</v>
          </cell>
          <cell r="B634" t="str">
            <v>LUNA CAMPA JUAN PABLO</v>
          </cell>
          <cell r="C634" t="str">
            <v>Sindicalizado</v>
          </cell>
          <cell r="D634" t="str">
            <v>QUERETARO</v>
          </cell>
        </row>
        <row r="635">
          <cell r="A635" t="str">
            <v>06860</v>
          </cell>
          <cell r="B635" t="str">
            <v>ALVAREZ GOMEZ MARIA FABIOLA</v>
          </cell>
          <cell r="C635" t="str">
            <v>Sindicalizado</v>
          </cell>
          <cell r="D635" t="str">
            <v>QUERETARO</v>
          </cell>
        </row>
        <row r="636">
          <cell r="A636" t="str">
            <v>06861</v>
          </cell>
          <cell r="B636" t="str">
            <v>HERNANDEZ GARCIA JOSE GERARDO</v>
          </cell>
          <cell r="C636" t="str">
            <v>Sindicalizado</v>
          </cell>
          <cell r="D636" t="str">
            <v>QUERETARO</v>
          </cell>
        </row>
        <row r="637">
          <cell r="A637" t="str">
            <v>06862</v>
          </cell>
          <cell r="B637" t="str">
            <v>RESENDIZ PERALTA EZEQUIEL</v>
          </cell>
          <cell r="C637" t="str">
            <v>Sindicalizado</v>
          </cell>
          <cell r="D637" t="str">
            <v>QUERETARO</v>
          </cell>
        </row>
        <row r="638">
          <cell r="A638" t="str">
            <v>06863</v>
          </cell>
          <cell r="B638" t="str">
            <v>GARCIA SANCHEZ JOSE JESUS</v>
          </cell>
          <cell r="C638" t="str">
            <v>Sindicalizado</v>
          </cell>
          <cell r="D638" t="str">
            <v>QUERETARO</v>
          </cell>
        </row>
        <row r="639">
          <cell r="A639" t="str">
            <v>06864</v>
          </cell>
          <cell r="B639" t="str">
            <v>MORALES DE JESUS JULIO CESAR</v>
          </cell>
          <cell r="C639" t="str">
            <v>Sindicalizado</v>
          </cell>
          <cell r="D639" t="str">
            <v>QUERETARO</v>
          </cell>
        </row>
        <row r="640">
          <cell r="A640" t="str">
            <v>06865</v>
          </cell>
          <cell r="B640" t="str">
            <v>GONZALEZ FLORES JOSE</v>
          </cell>
          <cell r="C640" t="str">
            <v>Sindicalizado</v>
          </cell>
          <cell r="D640" t="str">
            <v>QUERETARO</v>
          </cell>
        </row>
        <row r="641">
          <cell r="A641" t="str">
            <v>06866</v>
          </cell>
          <cell r="B641" t="str">
            <v>RAMIREZ TOMAS MARIA FERNANDA</v>
          </cell>
          <cell r="C641" t="str">
            <v>Sindicalizado</v>
          </cell>
          <cell r="D641" t="str">
            <v>QUERETARO</v>
          </cell>
        </row>
        <row r="642">
          <cell r="A642" t="str">
            <v>06867</v>
          </cell>
          <cell r="B642" t="str">
            <v>MARTINEZ RUBIO JUAN ALBERTO</v>
          </cell>
          <cell r="C642" t="str">
            <v>Sindicalizado</v>
          </cell>
          <cell r="D642" t="str">
            <v>QUERETARO</v>
          </cell>
        </row>
        <row r="643">
          <cell r="A643" t="str">
            <v>06868</v>
          </cell>
          <cell r="B643" t="str">
            <v>HURTADO ALEJO BRENDA</v>
          </cell>
          <cell r="C643" t="str">
            <v>Sindicalizado</v>
          </cell>
          <cell r="D643" t="str">
            <v>QUERETARO</v>
          </cell>
        </row>
        <row r="644">
          <cell r="A644" t="str">
            <v>06869</v>
          </cell>
          <cell r="B644" t="str">
            <v>HERNANDEZ ZEA REYNA</v>
          </cell>
          <cell r="C644" t="str">
            <v>Sindicalizado</v>
          </cell>
          <cell r="D644" t="str">
            <v>QUERETARO</v>
          </cell>
        </row>
        <row r="645">
          <cell r="A645" t="str">
            <v>06870</v>
          </cell>
          <cell r="B645" t="str">
            <v>RESENDIZ MUÑOZ ADAN</v>
          </cell>
          <cell r="C645" t="str">
            <v>Sindicalizado</v>
          </cell>
          <cell r="D645" t="str">
            <v>QUERETARO</v>
          </cell>
        </row>
        <row r="646">
          <cell r="A646" t="str">
            <v>06871</v>
          </cell>
          <cell r="B646" t="str">
            <v>PEREZ HERNANDEZ ABIMAEL</v>
          </cell>
          <cell r="C646" t="str">
            <v>Sindicalizado</v>
          </cell>
          <cell r="D646" t="str">
            <v>QUERETARO</v>
          </cell>
        </row>
        <row r="647">
          <cell r="A647" t="str">
            <v>06872</v>
          </cell>
          <cell r="B647" t="str">
            <v>BARRON SERENO JUAN CARLOS</v>
          </cell>
          <cell r="C647" t="str">
            <v>Sindicalizado</v>
          </cell>
          <cell r="D647" t="str">
            <v>QUERETARO</v>
          </cell>
        </row>
        <row r="648">
          <cell r="A648" t="str">
            <v>06873</v>
          </cell>
          <cell r="B648" t="str">
            <v>ROJAS RIVERA JUAN CARLOS</v>
          </cell>
          <cell r="C648" t="str">
            <v>Sindicalizado</v>
          </cell>
          <cell r="D648" t="str">
            <v>QUERETARO</v>
          </cell>
        </row>
        <row r="649">
          <cell r="A649" t="str">
            <v>06874</v>
          </cell>
          <cell r="B649" t="str">
            <v>HERNANDEZ HERNANDEZ GUADALUPE BERENICE</v>
          </cell>
          <cell r="C649" t="str">
            <v>Sindicalizado</v>
          </cell>
          <cell r="D649" t="str">
            <v>QUERETARO</v>
          </cell>
        </row>
        <row r="650">
          <cell r="A650" t="str">
            <v>06875</v>
          </cell>
          <cell r="B650" t="str">
            <v>CASTILLO NIETO JOSE RAFAEL</v>
          </cell>
          <cell r="C650" t="str">
            <v>Sindicalizado</v>
          </cell>
          <cell r="D650" t="str">
            <v>QUERETARO</v>
          </cell>
        </row>
        <row r="651">
          <cell r="A651" t="str">
            <v>06876</v>
          </cell>
          <cell r="B651" t="str">
            <v>GARCIA GUZMAN ERIKA</v>
          </cell>
          <cell r="C651" t="str">
            <v>Sindicalizado</v>
          </cell>
          <cell r="D651" t="str">
            <v>QUERETARO</v>
          </cell>
        </row>
        <row r="652">
          <cell r="A652" t="str">
            <v>06877</v>
          </cell>
          <cell r="B652" t="str">
            <v>LOPEZ AGUILAR GERARDO</v>
          </cell>
          <cell r="C652" t="str">
            <v>Sindicalizado</v>
          </cell>
          <cell r="D652" t="str">
            <v>QUERETARO</v>
          </cell>
        </row>
        <row r="653">
          <cell r="A653" t="str">
            <v>06878</v>
          </cell>
          <cell r="B653" t="str">
            <v>MORALES VELAZQUEZ JUAN PEDRO</v>
          </cell>
          <cell r="C653" t="str">
            <v>Sindicalizado</v>
          </cell>
          <cell r="D653" t="str">
            <v>QUERETARO</v>
          </cell>
        </row>
        <row r="654">
          <cell r="A654" t="str">
            <v>06879</v>
          </cell>
          <cell r="B654" t="str">
            <v>TREJO MOCTEZUMA JUAN MANUEL</v>
          </cell>
          <cell r="C654" t="str">
            <v>Sindicalizado</v>
          </cell>
          <cell r="D654" t="str">
            <v>QUERETARO</v>
          </cell>
        </row>
        <row r="655">
          <cell r="A655" t="str">
            <v>06880</v>
          </cell>
          <cell r="B655" t="str">
            <v>FERRETIZ MORENO JOSE RICARDO</v>
          </cell>
          <cell r="C655" t="str">
            <v>Sindicalizado</v>
          </cell>
          <cell r="D655" t="str">
            <v>QUERETARO</v>
          </cell>
        </row>
        <row r="656">
          <cell r="A656" t="str">
            <v>06881</v>
          </cell>
          <cell r="B656" t="str">
            <v>NAVARRETE LACHEÑO JOSE MARCOS</v>
          </cell>
          <cell r="C656" t="str">
            <v>Sindicalizado</v>
          </cell>
          <cell r="D656" t="str">
            <v>QUERETARO</v>
          </cell>
        </row>
        <row r="657">
          <cell r="A657" t="str">
            <v>06882</v>
          </cell>
          <cell r="B657" t="str">
            <v>BARCENA RESENDIZ LINCE JOSE LUIS</v>
          </cell>
          <cell r="C657" t="str">
            <v>Sindicalizado</v>
          </cell>
          <cell r="D657" t="str">
            <v>QUERETARO</v>
          </cell>
        </row>
        <row r="658">
          <cell r="A658" t="str">
            <v>06883</v>
          </cell>
          <cell r="B658" t="str">
            <v>MORENO HERNANDEZ FRANCISCO</v>
          </cell>
          <cell r="C658" t="str">
            <v>Sindicalizado</v>
          </cell>
          <cell r="D658" t="str">
            <v>QUERETARO</v>
          </cell>
        </row>
        <row r="659">
          <cell r="A659" t="str">
            <v>06884</v>
          </cell>
          <cell r="B659" t="str">
            <v>GONZALEZ ALMARAZ GILBERTO</v>
          </cell>
          <cell r="C659" t="str">
            <v>Sindicalizado</v>
          </cell>
          <cell r="D659" t="str">
            <v>QUERETARO</v>
          </cell>
        </row>
        <row r="660">
          <cell r="A660" t="str">
            <v>06885</v>
          </cell>
          <cell r="B660" t="str">
            <v>ALMARAZ PEREZ JESUS ALONSO</v>
          </cell>
          <cell r="C660" t="str">
            <v>Sindicalizado</v>
          </cell>
          <cell r="D660" t="str">
            <v>QUERETARO</v>
          </cell>
        </row>
        <row r="661">
          <cell r="A661" t="str">
            <v>06886</v>
          </cell>
          <cell r="B661" t="str">
            <v>TEJADA NUÑEZ LUIS IGNACIO</v>
          </cell>
          <cell r="C661" t="str">
            <v>Sindicalizado</v>
          </cell>
          <cell r="D661" t="str">
            <v>QUERETARO</v>
          </cell>
        </row>
        <row r="662">
          <cell r="A662" t="str">
            <v>06887</v>
          </cell>
          <cell r="B662" t="str">
            <v>CASTRO LUIS ALEJANDRO</v>
          </cell>
          <cell r="C662" t="str">
            <v>Sindicalizado</v>
          </cell>
          <cell r="D662" t="str">
            <v>QUERETARO</v>
          </cell>
        </row>
        <row r="663">
          <cell r="A663" t="str">
            <v>06888</v>
          </cell>
          <cell r="B663" t="str">
            <v>ESPINOZA GARDUZA KARLA HITANDEHUI</v>
          </cell>
          <cell r="C663" t="str">
            <v>Sindicalizado</v>
          </cell>
          <cell r="D663" t="str">
            <v>QUERETARO</v>
          </cell>
        </row>
        <row r="664">
          <cell r="A664" t="str">
            <v>06889</v>
          </cell>
          <cell r="B664" t="str">
            <v>GUZMAN ROSARIO ALEJANDRO</v>
          </cell>
          <cell r="C664" t="str">
            <v>Sindicalizado</v>
          </cell>
          <cell r="D664" t="str">
            <v>QUERETARO</v>
          </cell>
        </row>
        <row r="665">
          <cell r="A665" t="str">
            <v>06890</v>
          </cell>
          <cell r="B665" t="str">
            <v>CARMONA RAMON DALIA</v>
          </cell>
          <cell r="C665" t="str">
            <v>Sindicalizado</v>
          </cell>
          <cell r="D665" t="str">
            <v>QUERETARO</v>
          </cell>
        </row>
        <row r="666">
          <cell r="A666" t="str">
            <v>06891</v>
          </cell>
          <cell r="B666" t="str">
            <v>MENDOZA BARRON JOSE DANIEL</v>
          </cell>
          <cell r="C666" t="str">
            <v>Sindicalizado</v>
          </cell>
          <cell r="D666" t="str">
            <v>QUERETARO</v>
          </cell>
        </row>
        <row r="667">
          <cell r="A667" t="str">
            <v>06892</v>
          </cell>
          <cell r="B667" t="str">
            <v>ORDUÑA PIÑA LEONEL</v>
          </cell>
          <cell r="C667" t="str">
            <v>Sindicalizado</v>
          </cell>
          <cell r="D667" t="str">
            <v>QUERETARO</v>
          </cell>
        </row>
        <row r="668">
          <cell r="A668" t="str">
            <v>06893</v>
          </cell>
          <cell r="B668" t="str">
            <v>GUZMAN PEREZ JUAN MANUEL</v>
          </cell>
          <cell r="C668" t="str">
            <v>Sindicalizado</v>
          </cell>
          <cell r="D668" t="str">
            <v>QUERETARO</v>
          </cell>
        </row>
        <row r="669">
          <cell r="A669" t="str">
            <v>06894</v>
          </cell>
          <cell r="B669" t="str">
            <v>SIXTOS SIXTOS MIRIAM</v>
          </cell>
          <cell r="C669" t="str">
            <v>Sindicalizado</v>
          </cell>
          <cell r="D669" t="str">
            <v>QUERETARO</v>
          </cell>
        </row>
        <row r="670">
          <cell r="A670" t="str">
            <v>06895</v>
          </cell>
          <cell r="B670" t="str">
            <v>LOPEZ MARTINEZ RAFAEL</v>
          </cell>
          <cell r="C670" t="str">
            <v>Sindicalizado</v>
          </cell>
          <cell r="D670" t="str">
            <v>QUERETARO</v>
          </cell>
        </row>
        <row r="671">
          <cell r="A671" t="str">
            <v>06896</v>
          </cell>
          <cell r="B671" t="str">
            <v>MARTINEZ GONZALEZ JOSE TORIBIO</v>
          </cell>
          <cell r="C671" t="str">
            <v>Sindicalizado</v>
          </cell>
          <cell r="D671" t="str">
            <v>QUERETARO</v>
          </cell>
        </row>
        <row r="672">
          <cell r="A672" t="str">
            <v>06897</v>
          </cell>
          <cell r="B672" t="str">
            <v>DE LA CRUZ HERNANDEZ JULIO</v>
          </cell>
          <cell r="C672" t="str">
            <v>Sindicalizado</v>
          </cell>
          <cell r="D672" t="str">
            <v>QUERETARO</v>
          </cell>
        </row>
        <row r="673">
          <cell r="A673" t="str">
            <v>06898</v>
          </cell>
          <cell r="B673" t="str">
            <v>HURTADO ATILANO SALVADOR</v>
          </cell>
          <cell r="C673" t="str">
            <v>Sindicalizado</v>
          </cell>
          <cell r="D673" t="str">
            <v>QUERETARO</v>
          </cell>
        </row>
        <row r="674">
          <cell r="A674" t="str">
            <v>06899</v>
          </cell>
          <cell r="B674" t="str">
            <v>EVANGELISTA MARTINEZ LUIS ENRIQUE</v>
          </cell>
          <cell r="C674" t="str">
            <v>Sindicalizado</v>
          </cell>
          <cell r="D674" t="str">
            <v>QUERETARO</v>
          </cell>
        </row>
        <row r="675">
          <cell r="A675" t="str">
            <v>06900</v>
          </cell>
          <cell r="B675" t="str">
            <v>ESPINOZA GARDUZA HECTOR MANUEL</v>
          </cell>
          <cell r="C675" t="str">
            <v>Sindicalizado</v>
          </cell>
          <cell r="D675" t="str">
            <v>QUERETARO</v>
          </cell>
        </row>
        <row r="676">
          <cell r="A676" t="str">
            <v>06901</v>
          </cell>
          <cell r="B676" t="str">
            <v>ZEA RESENDIZ JOSE JUAN</v>
          </cell>
          <cell r="C676" t="str">
            <v>Sindicalizado</v>
          </cell>
          <cell r="D676" t="str">
            <v>QUERETARO</v>
          </cell>
        </row>
        <row r="677">
          <cell r="A677" t="str">
            <v>06902</v>
          </cell>
          <cell r="B677" t="str">
            <v>BAUTISTA OLVERA JOSE DANIEL</v>
          </cell>
          <cell r="C677" t="str">
            <v>Sindicalizado</v>
          </cell>
          <cell r="D677" t="str">
            <v>QUERETARO</v>
          </cell>
        </row>
        <row r="678">
          <cell r="A678" t="str">
            <v>06903</v>
          </cell>
          <cell r="B678" t="str">
            <v>GARDUZA JIMENEZ FLOR DELI</v>
          </cell>
          <cell r="C678" t="str">
            <v>Sindicalizado</v>
          </cell>
          <cell r="D678" t="str">
            <v>QUERETARO</v>
          </cell>
        </row>
        <row r="679">
          <cell r="A679" t="str">
            <v>06904</v>
          </cell>
          <cell r="B679" t="str">
            <v>TOVAR TOVAR JOSE MANUEL</v>
          </cell>
          <cell r="C679" t="str">
            <v>Sindicalizado</v>
          </cell>
          <cell r="D679" t="str">
            <v>QUERETARO</v>
          </cell>
        </row>
        <row r="680">
          <cell r="A680" t="str">
            <v>06905</v>
          </cell>
          <cell r="B680" t="str">
            <v>SALAZAR GARCIA MAYRA</v>
          </cell>
          <cell r="C680" t="str">
            <v>Sindicalizado</v>
          </cell>
          <cell r="D680" t="str">
            <v>QUERETARO</v>
          </cell>
        </row>
        <row r="681">
          <cell r="A681" t="str">
            <v>06906</v>
          </cell>
          <cell r="B681" t="str">
            <v>ALVAREZ CRUZ JOEL</v>
          </cell>
          <cell r="C681" t="str">
            <v>Sindicalizado</v>
          </cell>
          <cell r="D681" t="str">
            <v>QUERETARO</v>
          </cell>
        </row>
        <row r="682">
          <cell r="A682" t="str">
            <v>06907</v>
          </cell>
          <cell r="B682" t="str">
            <v>OLVERA DIAZ MARCOS</v>
          </cell>
          <cell r="C682" t="str">
            <v>Sindicalizado</v>
          </cell>
          <cell r="D682" t="str">
            <v>QUERETARO</v>
          </cell>
        </row>
        <row r="683">
          <cell r="A683" t="str">
            <v>06908</v>
          </cell>
          <cell r="B683" t="str">
            <v>MORENO TREJO LUIS GUSTAVO</v>
          </cell>
          <cell r="C683" t="str">
            <v>Sindicalizado</v>
          </cell>
          <cell r="D683" t="str">
            <v>QUERETARO</v>
          </cell>
        </row>
        <row r="684">
          <cell r="A684" t="str">
            <v>06909</v>
          </cell>
          <cell r="B684" t="str">
            <v>ANGEL RAMIREZ JOSE IGNACIO</v>
          </cell>
          <cell r="C684" t="str">
            <v>Sindicalizado</v>
          </cell>
          <cell r="D684" t="str">
            <v>QUERETARO</v>
          </cell>
        </row>
        <row r="685">
          <cell r="A685" t="str">
            <v>06910</v>
          </cell>
          <cell r="B685" t="str">
            <v>SILVERIO HERNANDEZ RICARDO</v>
          </cell>
          <cell r="C685" t="str">
            <v>Sindicalizado</v>
          </cell>
          <cell r="D685" t="str">
            <v>QUERETARO</v>
          </cell>
        </row>
        <row r="686">
          <cell r="A686" t="str">
            <v>06911</v>
          </cell>
          <cell r="B686" t="str">
            <v>ACOSTA HERNANDEZ JUAN CARLOS</v>
          </cell>
          <cell r="C686" t="str">
            <v>Sindicalizado</v>
          </cell>
          <cell r="D686" t="str">
            <v>QUERETARO</v>
          </cell>
        </row>
        <row r="687">
          <cell r="A687" t="str">
            <v>06912</v>
          </cell>
          <cell r="B687" t="str">
            <v>HERRERA CUEVAS JESUS FABIAN</v>
          </cell>
          <cell r="C687" t="str">
            <v>Sindicalizado</v>
          </cell>
          <cell r="D687" t="str">
            <v>QUERETARO</v>
          </cell>
        </row>
        <row r="688">
          <cell r="A688" t="str">
            <v>06913</v>
          </cell>
          <cell r="B688" t="str">
            <v>OLMOS MENDOZA VICTOR</v>
          </cell>
          <cell r="C688" t="str">
            <v>Sindicalizado</v>
          </cell>
          <cell r="D688" t="str">
            <v>QUERETARO</v>
          </cell>
        </row>
        <row r="689">
          <cell r="A689" t="str">
            <v>06914</v>
          </cell>
          <cell r="B689" t="str">
            <v>MARTINEZ RAMIREZ JOSE ISIDRO</v>
          </cell>
          <cell r="C689" t="str">
            <v>Sindicalizado</v>
          </cell>
          <cell r="D689" t="str">
            <v>QUERETARO</v>
          </cell>
        </row>
        <row r="690">
          <cell r="A690" t="str">
            <v>06915</v>
          </cell>
          <cell r="B690" t="str">
            <v>CARMONA RAMON FABIAN</v>
          </cell>
          <cell r="C690" t="str">
            <v>Sindicalizado</v>
          </cell>
          <cell r="D690" t="str">
            <v>QUERETARO</v>
          </cell>
        </row>
        <row r="691">
          <cell r="A691" t="str">
            <v>06916</v>
          </cell>
          <cell r="B691" t="str">
            <v>BARRON BOTELLO JOEL</v>
          </cell>
          <cell r="C691" t="str">
            <v>Sindicalizado</v>
          </cell>
          <cell r="D691" t="str">
            <v>QUERETARO</v>
          </cell>
        </row>
        <row r="692">
          <cell r="A692" t="str">
            <v>06917</v>
          </cell>
          <cell r="B692" t="str">
            <v>GONZALEZ MARTINEZ SUSANA CAROLINA</v>
          </cell>
          <cell r="C692" t="str">
            <v>Sindicalizado</v>
          </cell>
          <cell r="D692" t="str">
            <v>QUERETARO</v>
          </cell>
        </row>
        <row r="693">
          <cell r="A693" t="str">
            <v>06918</v>
          </cell>
          <cell r="B693" t="str">
            <v>GONZALEZ MARTINEZ MARIA GUADALUPE</v>
          </cell>
          <cell r="C693" t="str">
            <v>Sindicalizado</v>
          </cell>
          <cell r="D693" t="str">
            <v>QUERETARO</v>
          </cell>
        </row>
        <row r="694">
          <cell r="A694" t="str">
            <v>06919</v>
          </cell>
          <cell r="B694" t="str">
            <v>HERNANDEZ SERRANO GUSTAVO ENRIQUE</v>
          </cell>
          <cell r="C694" t="str">
            <v>Sindicalizado</v>
          </cell>
          <cell r="D694" t="str">
            <v>QUERETARO</v>
          </cell>
        </row>
        <row r="695">
          <cell r="A695" t="str">
            <v>06920</v>
          </cell>
          <cell r="B695" t="str">
            <v>IBARRA PEREZ ITZEL ADALI</v>
          </cell>
          <cell r="C695" t="str">
            <v>Sindicalizado</v>
          </cell>
          <cell r="D695" t="str">
            <v>QUERETARO</v>
          </cell>
        </row>
        <row r="696">
          <cell r="A696" t="str">
            <v>06921</v>
          </cell>
          <cell r="B696" t="str">
            <v>LEANDRO HERNANDEZ JOSE ISRAEL</v>
          </cell>
          <cell r="C696" t="str">
            <v>Sindicalizado</v>
          </cell>
          <cell r="D696" t="str">
            <v>QUERETARO</v>
          </cell>
        </row>
        <row r="697">
          <cell r="A697" t="str">
            <v>06922</v>
          </cell>
          <cell r="B697" t="str">
            <v>SIXTOS TONTLE DIEGO ARMANDO</v>
          </cell>
          <cell r="C697" t="str">
            <v>Sindicalizado</v>
          </cell>
          <cell r="D697" t="str">
            <v>QUERETARO</v>
          </cell>
        </row>
        <row r="698">
          <cell r="A698" t="str">
            <v>06923</v>
          </cell>
          <cell r="B698" t="str">
            <v>PERUSQUIA CARDADOR ALEJANDRO</v>
          </cell>
          <cell r="C698" t="str">
            <v>Sindicalizado</v>
          </cell>
          <cell r="D698" t="str">
            <v>QUERETARO</v>
          </cell>
        </row>
        <row r="699">
          <cell r="A699" t="str">
            <v>06924</v>
          </cell>
          <cell r="B699" t="str">
            <v>DURAN RUIZ DANIEL</v>
          </cell>
          <cell r="C699" t="str">
            <v>Sindicalizado</v>
          </cell>
          <cell r="D699" t="str">
            <v>QUERETARO</v>
          </cell>
        </row>
        <row r="700">
          <cell r="A700" t="str">
            <v>06925</v>
          </cell>
          <cell r="B700" t="str">
            <v>NAVARRETE LACHEÑO JOSE ABRAHAM</v>
          </cell>
          <cell r="C700" t="str">
            <v>Sindicalizado</v>
          </cell>
          <cell r="D700" t="str">
            <v>QUERETARO</v>
          </cell>
        </row>
        <row r="701">
          <cell r="A701" t="str">
            <v>06926</v>
          </cell>
          <cell r="B701" t="str">
            <v>QUINTANAR RESENDIZ AMPARO</v>
          </cell>
          <cell r="C701" t="str">
            <v>Sindicalizado</v>
          </cell>
          <cell r="D701" t="str">
            <v>QUERETARO</v>
          </cell>
        </row>
        <row r="702">
          <cell r="A702" t="str">
            <v>06927</v>
          </cell>
          <cell r="B702" t="str">
            <v>NAVARRETE RODRIGUEZ JESUS SALVADOR</v>
          </cell>
          <cell r="C702" t="str">
            <v>Sindicalizado</v>
          </cell>
          <cell r="D702" t="str">
            <v>QUERETARO</v>
          </cell>
        </row>
        <row r="703">
          <cell r="A703" t="str">
            <v>06928</v>
          </cell>
          <cell r="B703" t="str">
            <v>PILAR PACHECO KAREN SOFIA</v>
          </cell>
          <cell r="C703" t="str">
            <v>Sindicalizado</v>
          </cell>
          <cell r="D703" t="str">
            <v>QUERETARO</v>
          </cell>
        </row>
        <row r="704">
          <cell r="A704" t="str">
            <v>06929</v>
          </cell>
          <cell r="B704" t="str">
            <v>SANTIAGO SANCHEZ MIGUEL ANGEL</v>
          </cell>
          <cell r="C704" t="str">
            <v>Sindicalizado</v>
          </cell>
          <cell r="D704" t="str">
            <v>QUERETARO</v>
          </cell>
        </row>
        <row r="705">
          <cell r="A705" t="str">
            <v>06930</v>
          </cell>
          <cell r="B705" t="str">
            <v>ZEA HERNANDEZ JUAN LUIS</v>
          </cell>
          <cell r="C705" t="str">
            <v>Sindicalizado</v>
          </cell>
          <cell r="D705" t="str">
            <v>QUERETARO</v>
          </cell>
        </row>
        <row r="706">
          <cell r="A706" t="str">
            <v>06931</v>
          </cell>
          <cell r="B706" t="str">
            <v>BUSTAMANTE PEREZ RODRIGO</v>
          </cell>
          <cell r="C706" t="str">
            <v>Sindicalizado</v>
          </cell>
          <cell r="D706" t="str">
            <v>QUERETARO</v>
          </cell>
        </row>
        <row r="707">
          <cell r="A707" t="str">
            <v>06932</v>
          </cell>
          <cell r="B707" t="str">
            <v>VALLEJO ALCANTAR JESUS</v>
          </cell>
          <cell r="C707" t="str">
            <v>Sindicalizado</v>
          </cell>
          <cell r="D707" t="str">
            <v>QUERETARO</v>
          </cell>
        </row>
        <row r="708">
          <cell r="A708" t="str">
            <v>06933</v>
          </cell>
          <cell r="B708" t="str">
            <v>MORALES SIXTO MARIA VICTORIA</v>
          </cell>
          <cell r="C708" t="str">
            <v>Sindicalizado</v>
          </cell>
          <cell r="D708" t="str">
            <v>QUERETARO</v>
          </cell>
        </row>
        <row r="709">
          <cell r="A709" t="str">
            <v>06934</v>
          </cell>
          <cell r="B709" t="str">
            <v>RICO GARCIA AZAREL</v>
          </cell>
          <cell r="C709" t="str">
            <v>Sindicalizado</v>
          </cell>
          <cell r="D709" t="str">
            <v>QUERETARO</v>
          </cell>
        </row>
        <row r="710">
          <cell r="A710" t="str">
            <v>06935</v>
          </cell>
          <cell r="B710" t="str">
            <v>HERNANDEZ HURTADO JOSE OSVALDO</v>
          </cell>
          <cell r="C710" t="str">
            <v>Sindicalizado</v>
          </cell>
          <cell r="D710" t="str">
            <v>QUERETARO</v>
          </cell>
        </row>
        <row r="711">
          <cell r="A711" t="str">
            <v>06936</v>
          </cell>
          <cell r="B711" t="str">
            <v>MORENO SUAREZ MIGUEL ANGEL</v>
          </cell>
          <cell r="C711" t="str">
            <v>Sindicalizado</v>
          </cell>
          <cell r="D711" t="str">
            <v>QUERETARO</v>
          </cell>
        </row>
        <row r="712">
          <cell r="A712" t="str">
            <v>06937</v>
          </cell>
          <cell r="B712" t="str">
            <v>PEREZ CORCHADO FRANCISCO</v>
          </cell>
          <cell r="C712" t="str">
            <v>Sindicalizado</v>
          </cell>
          <cell r="D712" t="str">
            <v>QUERETARO</v>
          </cell>
        </row>
        <row r="713">
          <cell r="A713" t="str">
            <v>06938</v>
          </cell>
          <cell r="B713" t="str">
            <v>GUZMAN ZEA JOSE RENATO</v>
          </cell>
          <cell r="C713" t="str">
            <v>Sindicalizado</v>
          </cell>
          <cell r="D713" t="str">
            <v>QUERETARO</v>
          </cell>
        </row>
        <row r="714">
          <cell r="A714" t="str">
            <v>06939</v>
          </cell>
          <cell r="B714" t="str">
            <v>TRIUNFANTE PEREZ RICARDO</v>
          </cell>
          <cell r="C714" t="str">
            <v>Sindicalizado</v>
          </cell>
          <cell r="D714" t="str">
            <v>QUERETARO</v>
          </cell>
        </row>
        <row r="715">
          <cell r="A715" t="str">
            <v>06940</v>
          </cell>
          <cell r="B715" t="str">
            <v>GAISEROS MARTINEZ JUAN DANIEL</v>
          </cell>
          <cell r="C715" t="str">
            <v>Sindicalizado</v>
          </cell>
          <cell r="D715" t="str">
            <v>QUERETARO</v>
          </cell>
        </row>
        <row r="716">
          <cell r="A716" t="str">
            <v>06941</v>
          </cell>
          <cell r="B716" t="str">
            <v>SERNA PANIAGUA GILBERTO</v>
          </cell>
          <cell r="C716" t="str">
            <v>Sindicalizado</v>
          </cell>
          <cell r="D716" t="str">
            <v>QUERETARO</v>
          </cell>
        </row>
        <row r="717">
          <cell r="A717" t="str">
            <v>06942</v>
          </cell>
          <cell r="B717" t="str">
            <v>HERNANDEZ HERNANDEZ RAFAEL</v>
          </cell>
          <cell r="C717" t="str">
            <v>Sindicalizado</v>
          </cell>
          <cell r="D717" t="str">
            <v>QUERETARO</v>
          </cell>
        </row>
        <row r="718">
          <cell r="A718" t="str">
            <v>06943</v>
          </cell>
          <cell r="B718" t="str">
            <v>RUIZ MOHONERA JOSE ADAN</v>
          </cell>
          <cell r="C718" t="str">
            <v>Sindicalizado</v>
          </cell>
          <cell r="D718" t="str">
            <v>QUERETARO</v>
          </cell>
        </row>
        <row r="719">
          <cell r="A719" t="str">
            <v>06944</v>
          </cell>
          <cell r="B719" t="str">
            <v>CANO GOMEZ EMMANUEL</v>
          </cell>
          <cell r="C719" t="str">
            <v>Sindicalizado</v>
          </cell>
          <cell r="D719" t="str">
            <v>QUERETARO</v>
          </cell>
        </row>
        <row r="720">
          <cell r="A720" t="str">
            <v>06945</v>
          </cell>
          <cell r="B720" t="str">
            <v>CORTEZ DE VICENTE ALEXIS ALFREDO</v>
          </cell>
          <cell r="C720" t="str">
            <v>Sindicalizado</v>
          </cell>
          <cell r="D720" t="str">
            <v>QUERETARO</v>
          </cell>
        </row>
        <row r="721">
          <cell r="A721" t="str">
            <v>06946</v>
          </cell>
          <cell r="B721" t="str">
            <v>MEDINA ALVAREZ MARIA GUADALUPE</v>
          </cell>
          <cell r="C721" t="str">
            <v>Sindicalizado</v>
          </cell>
          <cell r="D721" t="str">
            <v>QUERETARO</v>
          </cell>
        </row>
        <row r="722">
          <cell r="A722" t="str">
            <v>06947</v>
          </cell>
          <cell r="B722" t="str">
            <v>RAMIREZ LUNA FELIX</v>
          </cell>
          <cell r="C722" t="str">
            <v>Sindicalizado</v>
          </cell>
          <cell r="D722" t="str">
            <v>QUERETARO</v>
          </cell>
        </row>
        <row r="723">
          <cell r="A723" t="str">
            <v>06948</v>
          </cell>
          <cell r="B723" t="str">
            <v>CRUZ LIRA VENANCIO</v>
          </cell>
          <cell r="C723" t="str">
            <v>Sindicalizado</v>
          </cell>
          <cell r="D723" t="str">
            <v>QUERETARO</v>
          </cell>
        </row>
        <row r="724">
          <cell r="A724" t="str">
            <v>06949</v>
          </cell>
          <cell r="B724" t="str">
            <v>SANTOS OLGUIN JESSICA</v>
          </cell>
          <cell r="C724" t="str">
            <v>Sindicalizado</v>
          </cell>
          <cell r="D724" t="str">
            <v>QUERETARO</v>
          </cell>
        </row>
        <row r="725">
          <cell r="A725" t="str">
            <v>06950</v>
          </cell>
          <cell r="B725" t="str">
            <v>SANTOS OLGUIN GRACIELA</v>
          </cell>
          <cell r="C725" t="str">
            <v>Sindicalizado</v>
          </cell>
          <cell r="D725" t="str">
            <v>QUERETARO</v>
          </cell>
        </row>
        <row r="726">
          <cell r="A726" t="str">
            <v>06951</v>
          </cell>
          <cell r="B726" t="str">
            <v>REYES SANTOS DIANA BRIGITTE</v>
          </cell>
          <cell r="C726" t="str">
            <v>Sindicalizado</v>
          </cell>
          <cell r="D726" t="str">
            <v>QUERETARO</v>
          </cell>
        </row>
        <row r="727">
          <cell r="A727" t="str">
            <v>06952</v>
          </cell>
          <cell r="B727" t="str">
            <v>GUZMAN PEREZ OSWALDO REYES</v>
          </cell>
          <cell r="C727" t="str">
            <v>Sindicalizado</v>
          </cell>
          <cell r="D727" t="str">
            <v>QUERETARO</v>
          </cell>
        </row>
        <row r="728">
          <cell r="A728" t="str">
            <v>06953</v>
          </cell>
          <cell r="B728" t="str">
            <v>HERNANDEZ CHAVEZ FELIX</v>
          </cell>
          <cell r="C728" t="str">
            <v>Sindicalizado</v>
          </cell>
          <cell r="D728" t="str">
            <v>QUERETARO</v>
          </cell>
        </row>
        <row r="729">
          <cell r="A729" t="str">
            <v>06954</v>
          </cell>
          <cell r="B729" t="str">
            <v>HERNANDEZ DE LA CRUZ MIGUEL</v>
          </cell>
          <cell r="C729" t="str">
            <v>Sindicalizado</v>
          </cell>
          <cell r="D729" t="str">
            <v>QUERETARO</v>
          </cell>
        </row>
        <row r="730">
          <cell r="A730" t="str">
            <v>06955</v>
          </cell>
          <cell r="B730" t="str">
            <v>CRUZ MATA SAUL</v>
          </cell>
          <cell r="C730" t="str">
            <v>Sindicalizado</v>
          </cell>
          <cell r="D730" t="str">
            <v>QUERETARO</v>
          </cell>
        </row>
        <row r="731">
          <cell r="A731" t="str">
            <v>06956</v>
          </cell>
          <cell r="B731" t="str">
            <v>CUELLAR HERNANDEZ ALBERTO</v>
          </cell>
          <cell r="C731" t="str">
            <v>Sindicalizado</v>
          </cell>
          <cell r="D731" t="str">
            <v>QUERETARO</v>
          </cell>
        </row>
        <row r="732">
          <cell r="A732" t="str">
            <v>06957</v>
          </cell>
          <cell r="B732" t="str">
            <v>ROSAS BARRON JOSE ABEL</v>
          </cell>
          <cell r="C732" t="str">
            <v>Sindicalizado</v>
          </cell>
          <cell r="D732" t="str">
            <v>QUERETARO</v>
          </cell>
        </row>
        <row r="733">
          <cell r="A733" t="str">
            <v>06958</v>
          </cell>
          <cell r="B733" t="str">
            <v>MORA SANTIAGO JOSE GUADALUPE</v>
          </cell>
          <cell r="C733" t="str">
            <v>Sindicalizado</v>
          </cell>
          <cell r="D733" t="str">
            <v>QUERETARO</v>
          </cell>
        </row>
        <row r="734">
          <cell r="A734" t="str">
            <v>06959</v>
          </cell>
          <cell r="B734" t="str">
            <v>HERNANDEZ ELIGIO JUAN ALONSO</v>
          </cell>
          <cell r="C734" t="str">
            <v>Sindicalizado</v>
          </cell>
          <cell r="D734" t="str">
            <v>QUERETARO</v>
          </cell>
        </row>
        <row r="735">
          <cell r="A735" t="str">
            <v>06960</v>
          </cell>
          <cell r="B735" t="str">
            <v>BOTELLO HERNANDEZ MARIA BENITA</v>
          </cell>
          <cell r="C735" t="str">
            <v>Sindicalizado</v>
          </cell>
          <cell r="D735" t="str">
            <v>QUERETARO</v>
          </cell>
        </row>
        <row r="736">
          <cell r="A736" t="str">
            <v>06961</v>
          </cell>
          <cell r="B736" t="str">
            <v>VILLAGRAN DIONICIO ANA KAREN</v>
          </cell>
          <cell r="C736" t="str">
            <v>Sindicalizado</v>
          </cell>
          <cell r="D736" t="str">
            <v>QUERETARO</v>
          </cell>
        </row>
        <row r="737">
          <cell r="A737" t="str">
            <v>06962</v>
          </cell>
          <cell r="B737" t="str">
            <v>CHAVEZ GARDUÑO LOURDES</v>
          </cell>
          <cell r="C737" t="str">
            <v>Sindicalizado</v>
          </cell>
          <cell r="D737" t="str">
            <v>QUERETARO</v>
          </cell>
        </row>
        <row r="738">
          <cell r="A738" t="str">
            <v>06963</v>
          </cell>
          <cell r="B738" t="str">
            <v>TREJO ROJAS JOSE SAUL</v>
          </cell>
          <cell r="C738" t="str">
            <v>Sindicalizado</v>
          </cell>
          <cell r="D738" t="str">
            <v>QUERETARO</v>
          </cell>
        </row>
        <row r="739">
          <cell r="A739" t="str">
            <v>06964</v>
          </cell>
          <cell r="B739" t="str">
            <v>TELLEZ VELEZ SAMUEL</v>
          </cell>
          <cell r="C739" t="str">
            <v>Sindicalizado</v>
          </cell>
          <cell r="D739" t="str">
            <v>QUERETARO</v>
          </cell>
        </row>
        <row r="740">
          <cell r="A740" t="str">
            <v>06965</v>
          </cell>
          <cell r="B740" t="str">
            <v>MORENO OLVERA JAVIER</v>
          </cell>
          <cell r="C740" t="str">
            <v>Sindicalizado</v>
          </cell>
          <cell r="D740" t="str">
            <v>QUERETARO</v>
          </cell>
        </row>
        <row r="741">
          <cell r="A741" t="str">
            <v>06966</v>
          </cell>
          <cell r="B741" t="str">
            <v>SIXTOS GONZALEZ IVAN</v>
          </cell>
          <cell r="C741" t="str">
            <v>Sindicalizado</v>
          </cell>
          <cell r="D741" t="str">
            <v>QUERETARO</v>
          </cell>
        </row>
        <row r="742">
          <cell r="A742" t="str">
            <v>06967</v>
          </cell>
          <cell r="B742" t="str">
            <v>OLMOS GONZALEZ LUIS ENRIQUE</v>
          </cell>
          <cell r="C742" t="str">
            <v>Sindicalizado</v>
          </cell>
          <cell r="D742" t="str">
            <v>QUERETARO</v>
          </cell>
        </row>
        <row r="743">
          <cell r="A743" t="str">
            <v>06968</v>
          </cell>
          <cell r="B743" t="str">
            <v>LARA FRANCO JORGE ISAIAS</v>
          </cell>
          <cell r="C743" t="str">
            <v>Sindicalizado</v>
          </cell>
          <cell r="D743" t="str">
            <v>QUERETARO</v>
          </cell>
        </row>
        <row r="744">
          <cell r="A744" t="str">
            <v>06969</v>
          </cell>
          <cell r="B744" t="str">
            <v>EVANGELISTA DE MARCOS JOSE GUILLERMO</v>
          </cell>
          <cell r="C744" t="str">
            <v>Sindicalizado</v>
          </cell>
          <cell r="D744" t="str">
            <v>QUERETARO</v>
          </cell>
        </row>
        <row r="745">
          <cell r="A745" t="str">
            <v>06970</v>
          </cell>
          <cell r="B745" t="str">
            <v>GONZALEZ DELFIN DARICZA</v>
          </cell>
          <cell r="C745" t="str">
            <v>Sindicalizado</v>
          </cell>
          <cell r="D745" t="str">
            <v>QUERETARO</v>
          </cell>
        </row>
        <row r="746">
          <cell r="A746" t="str">
            <v>06971</v>
          </cell>
          <cell r="B746" t="str">
            <v>PULIDO GONZALEZ CAROLINA</v>
          </cell>
          <cell r="C746" t="str">
            <v>Sindicalizado</v>
          </cell>
          <cell r="D746" t="str">
            <v>QUERETARO</v>
          </cell>
        </row>
        <row r="747">
          <cell r="A747" t="str">
            <v>06972</v>
          </cell>
          <cell r="B747" t="str">
            <v>LOPEZ VALLEJO MARTIN</v>
          </cell>
          <cell r="C747" t="str">
            <v>Sindicalizado</v>
          </cell>
          <cell r="D747" t="str">
            <v>QUERETARO</v>
          </cell>
        </row>
        <row r="748">
          <cell r="A748" t="str">
            <v>06973</v>
          </cell>
          <cell r="B748" t="str">
            <v>EVANGELISTA PIÑA MARIA BELEN</v>
          </cell>
          <cell r="C748" t="str">
            <v>Sindicalizado</v>
          </cell>
          <cell r="D748" t="str">
            <v>QUERETARO</v>
          </cell>
        </row>
        <row r="749">
          <cell r="A749" t="str">
            <v>06974</v>
          </cell>
          <cell r="B749" t="str">
            <v>ALVAREZ VALERIO EUSEBIO</v>
          </cell>
          <cell r="C749" t="str">
            <v>Sindicalizado</v>
          </cell>
          <cell r="D749" t="str">
            <v>QUERETARO</v>
          </cell>
        </row>
        <row r="750">
          <cell r="A750" t="str">
            <v>06975</v>
          </cell>
          <cell r="B750" t="str">
            <v>RUIZ HERNANDEZ ALEJANDRO</v>
          </cell>
          <cell r="C750" t="str">
            <v>Sindicalizado</v>
          </cell>
          <cell r="D750" t="str">
            <v>QUERETARO</v>
          </cell>
        </row>
        <row r="751">
          <cell r="A751" t="str">
            <v>06976</v>
          </cell>
          <cell r="B751" t="str">
            <v>RAMIREZ TOMAS ERNESTO</v>
          </cell>
          <cell r="C751" t="str">
            <v>Sindicalizado</v>
          </cell>
          <cell r="D751" t="str">
            <v>QUERETARO</v>
          </cell>
        </row>
        <row r="752">
          <cell r="A752" t="str">
            <v>06977</v>
          </cell>
          <cell r="B752" t="str">
            <v>LEON CATALAN JORGE ANGEL</v>
          </cell>
          <cell r="C752" t="str">
            <v>Sindicalizado</v>
          </cell>
          <cell r="D752" t="str">
            <v>QUERETARO</v>
          </cell>
        </row>
        <row r="753">
          <cell r="A753" t="str">
            <v>06978</v>
          </cell>
          <cell r="B753" t="str">
            <v>NAVOR DE MATEO DANIEL</v>
          </cell>
          <cell r="C753" t="str">
            <v>Sindicalizado</v>
          </cell>
          <cell r="D753" t="str">
            <v>QUERETARO</v>
          </cell>
        </row>
        <row r="754">
          <cell r="A754" t="str">
            <v>06979</v>
          </cell>
          <cell r="B754" t="str">
            <v>RAMIREZ ATILANO GABRIEL</v>
          </cell>
          <cell r="C754" t="str">
            <v>Sindicalizado</v>
          </cell>
          <cell r="D754" t="str">
            <v>QUERETARO</v>
          </cell>
        </row>
        <row r="755">
          <cell r="A755" t="str">
            <v>06980</v>
          </cell>
          <cell r="B755" t="str">
            <v>TOMAS HURTADO ROGELIO</v>
          </cell>
          <cell r="C755" t="str">
            <v>Sindicalizado</v>
          </cell>
          <cell r="D755" t="str">
            <v>QUERETARO</v>
          </cell>
        </row>
        <row r="756">
          <cell r="A756" t="str">
            <v>06981</v>
          </cell>
          <cell r="B756" t="str">
            <v>VALENCIA CHAVEZ JOSE EDUARDO</v>
          </cell>
          <cell r="C756" t="str">
            <v>Sindicalizado</v>
          </cell>
          <cell r="D756" t="str">
            <v>QUERETARO</v>
          </cell>
        </row>
        <row r="757">
          <cell r="A757" t="str">
            <v>06982</v>
          </cell>
          <cell r="B757" t="str">
            <v>TREJO ALMARAZ JOSE DANIEL</v>
          </cell>
          <cell r="C757" t="str">
            <v>Sindicalizado</v>
          </cell>
          <cell r="D757" t="str">
            <v>QUERETARO</v>
          </cell>
        </row>
        <row r="758">
          <cell r="A758" t="str">
            <v>06983</v>
          </cell>
          <cell r="B758" t="str">
            <v>SALAZAR GARCIA MARCOS</v>
          </cell>
          <cell r="C758" t="str">
            <v>Sindicalizado</v>
          </cell>
          <cell r="D758" t="str">
            <v>QUERETARO</v>
          </cell>
        </row>
        <row r="759">
          <cell r="A759" t="str">
            <v>06984</v>
          </cell>
          <cell r="B759" t="str">
            <v>MARTINEZ SANCHEZ JULIO</v>
          </cell>
          <cell r="C759" t="str">
            <v>Sindicalizado</v>
          </cell>
          <cell r="D759" t="str">
            <v>QUERETARO</v>
          </cell>
        </row>
        <row r="760">
          <cell r="A760" t="str">
            <v>06985</v>
          </cell>
          <cell r="B760" t="str">
            <v>QUINTANAR RESENDIZ LIZBETH GUADALUPE</v>
          </cell>
          <cell r="C760" t="str">
            <v>Sindicalizado</v>
          </cell>
          <cell r="D760" t="str">
            <v>QUERETARO</v>
          </cell>
        </row>
        <row r="761">
          <cell r="A761" t="str">
            <v>06986</v>
          </cell>
          <cell r="B761" t="str">
            <v>GARCIA MARTINEZ NICANOR</v>
          </cell>
          <cell r="C761" t="str">
            <v>Sindicalizado</v>
          </cell>
          <cell r="D761" t="str">
            <v>QUERETARO</v>
          </cell>
        </row>
        <row r="762">
          <cell r="A762" t="str">
            <v>06987</v>
          </cell>
          <cell r="B762" t="str">
            <v>LACHEÑO BARCENAS MIGUEL ANGEL</v>
          </cell>
          <cell r="C762" t="str">
            <v>Sindicalizado</v>
          </cell>
          <cell r="D762" t="str">
            <v>QUERETARO</v>
          </cell>
        </row>
        <row r="763">
          <cell r="A763" t="str">
            <v>06988</v>
          </cell>
          <cell r="B763" t="str">
            <v>RAMIREZ ZURITA EDGAR</v>
          </cell>
          <cell r="C763" t="str">
            <v>Sindicalizado</v>
          </cell>
          <cell r="D763" t="str">
            <v>QUERETARO</v>
          </cell>
        </row>
        <row r="764">
          <cell r="A764" t="str">
            <v>06989</v>
          </cell>
          <cell r="B764" t="str">
            <v>CALDERON GUZMAN CARLOS DANIEL</v>
          </cell>
          <cell r="C764" t="str">
            <v>Sindicalizado</v>
          </cell>
          <cell r="D764" t="str">
            <v>QUERETARO</v>
          </cell>
        </row>
        <row r="765">
          <cell r="A765" t="str">
            <v>06990</v>
          </cell>
          <cell r="B765" t="str">
            <v>OCHOA ALVAREZ SALVADOR</v>
          </cell>
          <cell r="C765" t="str">
            <v>Sindicalizado</v>
          </cell>
          <cell r="D765" t="str">
            <v>QUERETARO</v>
          </cell>
        </row>
        <row r="766">
          <cell r="A766" t="str">
            <v>06991</v>
          </cell>
          <cell r="B766" t="str">
            <v>REGALADO CALIXTO RENE</v>
          </cell>
          <cell r="C766" t="str">
            <v>Sindicalizado</v>
          </cell>
          <cell r="D766" t="str">
            <v>QUERETARO</v>
          </cell>
        </row>
        <row r="767">
          <cell r="A767" t="str">
            <v>06992</v>
          </cell>
          <cell r="B767" t="str">
            <v>DEONICIO TORRES FRANCISCO</v>
          </cell>
          <cell r="C767" t="str">
            <v>Sindicalizado</v>
          </cell>
          <cell r="D767" t="str">
            <v>QUERETARO</v>
          </cell>
        </row>
        <row r="768">
          <cell r="A768" t="str">
            <v>06993</v>
          </cell>
          <cell r="B768" t="str">
            <v>GUZMAN URIBE JESUS</v>
          </cell>
          <cell r="C768" t="str">
            <v>Sindicalizado</v>
          </cell>
          <cell r="D768" t="str">
            <v>QUERETARO</v>
          </cell>
        </row>
        <row r="769">
          <cell r="A769" t="str">
            <v>06994</v>
          </cell>
          <cell r="B769" t="str">
            <v>ARAUJO ARAUJO NESTOR</v>
          </cell>
          <cell r="C769" t="str">
            <v>Sindicalizado</v>
          </cell>
          <cell r="D769" t="str">
            <v>QUERETARO</v>
          </cell>
        </row>
        <row r="770">
          <cell r="A770" t="str">
            <v>06995</v>
          </cell>
          <cell r="B770" t="str">
            <v>VAQUERO MENDOZA MARCOS</v>
          </cell>
          <cell r="C770" t="str">
            <v>Sindicalizado</v>
          </cell>
          <cell r="D770" t="str">
            <v>QUERETARO</v>
          </cell>
        </row>
        <row r="771">
          <cell r="A771" t="str">
            <v>06996</v>
          </cell>
          <cell r="B771" t="str">
            <v>BASILIO MATA ELIZABETH</v>
          </cell>
          <cell r="C771" t="str">
            <v>Sindicalizado</v>
          </cell>
          <cell r="D771" t="str">
            <v>QUERETARO</v>
          </cell>
        </row>
        <row r="772">
          <cell r="A772" t="str">
            <v>06997</v>
          </cell>
          <cell r="B772" t="str">
            <v>MENDIOLA HERNANDEZ FRANCISCO SAMUEL</v>
          </cell>
          <cell r="C772" t="str">
            <v>Sindicalizado</v>
          </cell>
          <cell r="D772" t="str">
            <v>QUERETARO</v>
          </cell>
        </row>
        <row r="773">
          <cell r="A773" t="str">
            <v>06998</v>
          </cell>
          <cell r="B773" t="str">
            <v>BIBIANO MAYO ARSENIA</v>
          </cell>
          <cell r="C773" t="str">
            <v>Sindicalizado</v>
          </cell>
          <cell r="D773" t="str">
            <v>QUERETARO</v>
          </cell>
        </row>
        <row r="774">
          <cell r="A774" t="str">
            <v>06999</v>
          </cell>
          <cell r="B774" t="str">
            <v>GOMEZ RESENDIZ DANIEL</v>
          </cell>
          <cell r="C774" t="str">
            <v>Sindicalizado</v>
          </cell>
          <cell r="D774" t="str">
            <v>QUERETARO</v>
          </cell>
        </row>
        <row r="775">
          <cell r="A775" t="str">
            <v>07000</v>
          </cell>
          <cell r="B775" t="str">
            <v>ORTA MARTINEZ LUIS PABLO</v>
          </cell>
          <cell r="C775" t="str">
            <v>Sindicalizado</v>
          </cell>
          <cell r="D775" t="str">
            <v>QUERETARO</v>
          </cell>
        </row>
        <row r="776">
          <cell r="A776" t="str">
            <v>07001</v>
          </cell>
          <cell r="B776" t="str">
            <v>ALVAREZ MORALES JESUS</v>
          </cell>
          <cell r="C776" t="str">
            <v>Sindicalizado</v>
          </cell>
          <cell r="D776" t="str">
            <v>QUERETARO</v>
          </cell>
        </row>
        <row r="777">
          <cell r="A777" t="str">
            <v>07002</v>
          </cell>
          <cell r="B777" t="str">
            <v>DE CAMILO GONZALEZ EMMANUEL</v>
          </cell>
          <cell r="C777" t="str">
            <v>Sindicalizado</v>
          </cell>
          <cell r="D777" t="str">
            <v>QUERETARO</v>
          </cell>
        </row>
        <row r="778">
          <cell r="A778" t="str">
            <v>07003</v>
          </cell>
          <cell r="B778" t="str">
            <v>PEREZ GONZALEZ GUSTAVO JOEL</v>
          </cell>
          <cell r="C778" t="str">
            <v>Sindicalizado</v>
          </cell>
          <cell r="D778" t="str">
            <v>QUERETARO</v>
          </cell>
        </row>
        <row r="779">
          <cell r="A779" t="str">
            <v>07004</v>
          </cell>
          <cell r="B779" t="str">
            <v>ARTEAGA GUTIERREZ ANGEL DEYAIR</v>
          </cell>
          <cell r="C779" t="str">
            <v>Sindicalizado</v>
          </cell>
          <cell r="D779" t="str">
            <v>QUERETARO</v>
          </cell>
        </row>
        <row r="780">
          <cell r="A780" t="str">
            <v>07005</v>
          </cell>
          <cell r="B780" t="str">
            <v>ZEPEDA OSORIO FRANCISCO JAVIER</v>
          </cell>
          <cell r="C780" t="str">
            <v>Sindicalizado</v>
          </cell>
          <cell r="D780" t="str">
            <v>QUERETARO</v>
          </cell>
        </row>
        <row r="781">
          <cell r="A781" t="str">
            <v>07006</v>
          </cell>
          <cell r="B781" t="str">
            <v>AVILES RESENDIZ VICTOR EMANUEL</v>
          </cell>
          <cell r="C781" t="str">
            <v>Sindicalizado</v>
          </cell>
          <cell r="D781" t="str">
            <v>QUERETARO</v>
          </cell>
        </row>
        <row r="782">
          <cell r="A782" t="str">
            <v>07007</v>
          </cell>
          <cell r="B782" t="str">
            <v>MARTINEZ RIVERA JUAN DE DIOS</v>
          </cell>
          <cell r="C782" t="str">
            <v>Sindicalizado</v>
          </cell>
          <cell r="D782" t="str">
            <v>QUERETARO</v>
          </cell>
        </row>
        <row r="783">
          <cell r="A783" t="str">
            <v>07008</v>
          </cell>
          <cell r="B783" t="str">
            <v>VELAZQUEZ ZUNUN DEYBIS</v>
          </cell>
          <cell r="C783" t="str">
            <v>Sindicalizado</v>
          </cell>
          <cell r="D783" t="str">
            <v>QUERETARO</v>
          </cell>
        </row>
        <row r="784">
          <cell r="A784" t="str">
            <v>07009</v>
          </cell>
          <cell r="B784" t="str">
            <v>VELAZQUEZ BRAVO ROSALINDA</v>
          </cell>
          <cell r="C784" t="str">
            <v>Sindicalizado</v>
          </cell>
          <cell r="D784" t="str">
            <v>QUERETARO</v>
          </cell>
        </row>
        <row r="785">
          <cell r="A785" t="str">
            <v>07010</v>
          </cell>
          <cell r="B785" t="str">
            <v>MEJIA VELAZQUEZ RONALDO WILIAMS</v>
          </cell>
          <cell r="C785" t="str">
            <v>Sindicalizado</v>
          </cell>
          <cell r="D785" t="str">
            <v>QUERETARO</v>
          </cell>
        </row>
        <row r="786">
          <cell r="A786" t="str">
            <v>07011</v>
          </cell>
          <cell r="B786" t="str">
            <v>DIRCIO AVILEZ ZENON</v>
          </cell>
          <cell r="C786" t="str">
            <v>Sindicalizado</v>
          </cell>
          <cell r="D786" t="str">
            <v>QUERETARO</v>
          </cell>
        </row>
        <row r="787">
          <cell r="A787" t="str">
            <v>07012</v>
          </cell>
          <cell r="B787" t="str">
            <v>GOMEZ SANTIAGO ALEJANDRO</v>
          </cell>
          <cell r="C787" t="str">
            <v>Sindicalizado</v>
          </cell>
          <cell r="D787" t="str">
            <v>QUERETARO</v>
          </cell>
        </row>
        <row r="788">
          <cell r="A788" t="str">
            <v>07013</v>
          </cell>
          <cell r="B788" t="str">
            <v>URIBE RAMIREZ FERNANDO</v>
          </cell>
          <cell r="C788" t="str">
            <v>Sindicalizado</v>
          </cell>
          <cell r="D788" t="str">
            <v>QUERETARO</v>
          </cell>
        </row>
        <row r="789">
          <cell r="A789" t="str">
            <v>07014</v>
          </cell>
          <cell r="B789" t="str">
            <v>MARTINEZ PEDRAZA JUAN CARLOS</v>
          </cell>
          <cell r="C789" t="str">
            <v>Sindicalizado</v>
          </cell>
          <cell r="D789" t="str">
            <v>QUERETARO</v>
          </cell>
        </row>
        <row r="790">
          <cell r="A790" t="str">
            <v>07015</v>
          </cell>
          <cell r="B790" t="str">
            <v>ORDAZ LARA CARLOS</v>
          </cell>
          <cell r="C790" t="str">
            <v>Sindicalizado</v>
          </cell>
          <cell r="D790" t="str">
            <v>QUERETARO</v>
          </cell>
        </row>
        <row r="791">
          <cell r="A791" t="str">
            <v>07016</v>
          </cell>
          <cell r="B791" t="str">
            <v>PADILLA CRISTOBAL MAYRA</v>
          </cell>
          <cell r="C791" t="str">
            <v>Sindicalizado</v>
          </cell>
          <cell r="D791" t="str">
            <v>QUERETARO</v>
          </cell>
        </row>
        <row r="792">
          <cell r="A792" t="str">
            <v>07017</v>
          </cell>
          <cell r="B792" t="str">
            <v>HERNANDEZ MARTINEZ MARIA GUADALUPE</v>
          </cell>
          <cell r="C792" t="str">
            <v>Sindicalizado</v>
          </cell>
          <cell r="D792" t="str">
            <v>QUERETARO</v>
          </cell>
        </row>
        <row r="793">
          <cell r="A793" t="str">
            <v>07018</v>
          </cell>
          <cell r="B793" t="str">
            <v>ZAMORA PEREZ SANDRA EDITH</v>
          </cell>
          <cell r="C793" t="str">
            <v>Sindicalizado</v>
          </cell>
          <cell r="D793" t="str">
            <v>QUERETARO</v>
          </cell>
        </row>
        <row r="794">
          <cell r="A794" t="str">
            <v>07019</v>
          </cell>
          <cell r="B794" t="str">
            <v>SUAREZ MARTINEZ MARIELA ANAYANCI</v>
          </cell>
          <cell r="C794" t="str">
            <v>Sindicalizado</v>
          </cell>
          <cell r="D794" t="str">
            <v>QUERETARO</v>
          </cell>
        </row>
        <row r="795">
          <cell r="A795" t="str">
            <v>07020</v>
          </cell>
          <cell r="B795" t="str">
            <v>GRANADOS HERNANDEZ JOSE GUADALUPE</v>
          </cell>
          <cell r="C795" t="str">
            <v>Sindicalizado</v>
          </cell>
          <cell r="D795" t="str">
            <v>QUERETARO</v>
          </cell>
        </row>
        <row r="796">
          <cell r="A796" t="str">
            <v>07021</v>
          </cell>
          <cell r="B796" t="str">
            <v>ALVAREZ HERNANDEZ ERICK EDUARDO</v>
          </cell>
          <cell r="C796" t="str">
            <v>Sindicalizado</v>
          </cell>
          <cell r="D796" t="str">
            <v>QUERETARO</v>
          </cell>
        </row>
        <row r="797">
          <cell r="A797" t="str">
            <v>07022</v>
          </cell>
          <cell r="B797" t="str">
            <v>GARCIA VAZQUEZ EVA MARIA</v>
          </cell>
          <cell r="C797" t="str">
            <v>Sindicalizado</v>
          </cell>
          <cell r="D797" t="str">
            <v>QUERETARO</v>
          </cell>
        </row>
        <row r="798">
          <cell r="A798" t="str">
            <v>07023</v>
          </cell>
          <cell r="B798" t="str">
            <v>RONZON COSTEÑO MARIA DEL CARMEN</v>
          </cell>
          <cell r="C798" t="str">
            <v>Sindicalizado</v>
          </cell>
          <cell r="D798" t="str">
            <v>QUERETARO</v>
          </cell>
        </row>
        <row r="799">
          <cell r="A799" t="str">
            <v>07024</v>
          </cell>
          <cell r="B799" t="str">
            <v>PORFIRIO HERNANDEZ GUILLERMO</v>
          </cell>
          <cell r="C799" t="str">
            <v>Sindicalizado</v>
          </cell>
          <cell r="D799" t="str">
            <v>QUERETARO</v>
          </cell>
        </row>
        <row r="800">
          <cell r="A800" t="str">
            <v>07025</v>
          </cell>
          <cell r="B800" t="str">
            <v>FERRUZCA GONZALEZ ALFONSO</v>
          </cell>
          <cell r="C800" t="str">
            <v>Sindicalizado</v>
          </cell>
          <cell r="D800" t="str">
            <v>QUERETARO</v>
          </cell>
        </row>
        <row r="801">
          <cell r="A801" t="str">
            <v>07026</v>
          </cell>
          <cell r="B801" t="str">
            <v>ORDUÑA RAUDA MARIA DEL LOURDES</v>
          </cell>
          <cell r="C801" t="str">
            <v>Sindicalizado</v>
          </cell>
          <cell r="D801" t="str">
            <v>QUERETARO</v>
          </cell>
        </row>
        <row r="802">
          <cell r="A802" t="str">
            <v>07027</v>
          </cell>
          <cell r="B802" t="str">
            <v>GONZALEZ GARCIA LUIS</v>
          </cell>
          <cell r="C802" t="str">
            <v>Sindicalizado</v>
          </cell>
          <cell r="D802" t="str">
            <v>QUERETARO</v>
          </cell>
        </row>
        <row r="803">
          <cell r="A803" t="str">
            <v>07028</v>
          </cell>
          <cell r="B803" t="str">
            <v>RUIZ MARTINEZ LUIS MIGUEL</v>
          </cell>
          <cell r="C803" t="str">
            <v>Sindicalizado</v>
          </cell>
          <cell r="D803" t="str">
            <v>QUERETARO</v>
          </cell>
        </row>
        <row r="804">
          <cell r="A804" t="str">
            <v>07029</v>
          </cell>
          <cell r="B804" t="str">
            <v>BLANCO AGUILAR JUAN CARLOS</v>
          </cell>
          <cell r="C804" t="str">
            <v>Sindicalizado</v>
          </cell>
          <cell r="D804" t="str">
            <v>QUERETARO</v>
          </cell>
        </row>
        <row r="805">
          <cell r="A805" t="str">
            <v>07030</v>
          </cell>
          <cell r="B805" t="str">
            <v>RODRIGUEZ RAMIREZ HILARIO</v>
          </cell>
          <cell r="C805" t="str">
            <v>Sindicalizado</v>
          </cell>
          <cell r="D805" t="str">
            <v>QUERETARO</v>
          </cell>
        </row>
        <row r="806">
          <cell r="A806" t="str">
            <v>07031</v>
          </cell>
          <cell r="B806" t="str">
            <v>BENITEZ LEON MAURICIO</v>
          </cell>
          <cell r="C806" t="str">
            <v>Sindicalizado</v>
          </cell>
          <cell r="D806" t="str">
            <v>QUERETARO</v>
          </cell>
        </row>
        <row r="807">
          <cell r="A807" t="str">
            <v>07032</v>
          </cell>
          <cell r="B807" t="str">
            <v>MORENO RESENDIZ JOSE MANUEL</v>
          </cell>
          <cell r="C807" t="str">
            <v>Sindicalizado</v>
          </cell>
          <cell r="D807" t="str">
            <v>QUERETARO</v>
          </cell>
        </row>
        <row r="808">
          <cell r="A808" t="str">
            <v>07033</v>
          </cell>
          <cell r="B808" t="str">
            <v>PILAR CALTZONTZI AARON</v>
          </cell>
          <cell r="C808" t="str">
            <v>Sindicalizado</v>
          </cell>
          <cell r="D808" t="str">
            <v>QUERETARO</v>
          </cell>
        </row>
        <row r="809">
          <cell r="A809" t="str">
            <v>07034</v>
          </cell>
          <cell r="B809" t="str">
            <v>OSORNIO DE LA CRUZ JUAN DANIEL</v>
          </cell>
          <cell r="C809" t="str">
            <v>Sindicalizado</v>
          </cell>
          <cell r="D809" t="str">
            <v>QUERETARO</v>
          </cell>
        </row>
        <row r="810">
          <cell r="A810" t="str">
            <v>07035</v>
          </cell>
          <cell r="B810" t="str">
            <v>ARELLANO MARTINEZ BRYAN ARTURO</v>
          </cell>
          <cell r="C810" t="str">
            <v>Sindicalizado</v>
          </cell>
          <cell r="D810" t="str">
            <v>QUERETARO</v>
          </cell>
        </row>
        <row r="811">
          <cell r="A811" t="str">
            <v>07036</v>
          </cell>
          <cell r="B811" t="str">
            <v>IRINEO LUCAS JUAN ANTONIO</v>
          </cell>
          <cell r="C811" t="str">
            <v>Sindicalizado</v>
          </cell>
          <cell r="D811" t="str">
            <v>QUERETARO</v>
          </cell>
        </row>
        <row r="812">
          <cell r="A812" t="str">
            <v>07037</v>
          </cell>
          <cell r="B812" t="str">
            <v>DE VICENTE MAURICIO JOSE ROBERTO</v>
          </cell>
          <cell r="C812" t="str">
            <v>Sindicalizado</v>
          </cell>
          <cell r="D812" t="str">
            <v>QUERETARO</v>
          </cell>
        </row>
        <row r="813">
          <cell r="A813" t="str">
            <v>07038</v>
          </cell>
          <cell r="B813" t="str">
            <v>PEREZ CRESPO VICTOR</v>
          </cell>
          <cell r="C813" t="str">
            <v>Sindicalizado</v>
          </cell>
          <cell r="D813" t="str">
            <v>QUERETARO</v>
          </cell>
        </row>
        <row r="814">
          <cell r="A814" t="str">
            <v>07039</v>
          </cell>
          <cell r="B814" t="str">
            <v>SANTIAGO HERNANDEZ SAMUEL</v>
          </cell>
          <cell r="C814" t="str">
            <v>Sindicalizado</v>
          </cell>
          <cell r="D814" t="str">
            <v>QUERETARO</v>
          </cell>
        </row>
        <row r="815">
          <cell r="A815" t="str">
            <v>07040</v>
          </cell>
          <cell r="B815" t="str">
            <v>CENTENO BARRON MARICRUZ</v>
          </cell>
          <cell r="C815" t="str">
            <v>Sindicalizado</v>
          </cell>
          <cell r="D815" t="str">
            <v>QUERETARO</v>
          </cell>
        </row>
        <row r="816">
          <cell r="A816" t="str">
            <v>07041</v>
          </cell>
          <cell r="B816" t="str">
            <v>GONZALEZ LEAL MARIA DE LOURDES</v>
          </cell>
          <cell r="C816" t="str">
            <v>Sindicalizado</v>
          </cell>
          <cell r="D816" t="str">
            <v>QUERETARO</v>
          </cell>
        </row>
        <row r="817">
          <cell r="A817" t="str">
            <v>07042</v>
          </cell>
          <cell r="B817" t="str">
            <v>MORALES FLORES JOSE GUSTAVO</v>
          </cell>
          <cell r="C817" t="str">
            <v>Sindicalizado</v>
          </cell>
          <cell r="D817" t="str">
            <v>QUERETARO</v>
          </cell>
        </row>
        <row r="818">
          <cell r="A818" t="str">
            <v>07043</v>
          </cell>
          <cell r="B818" t="str">
            <v>HERNANDEZ RODRIGUEZ ERIKA ELIZABETH</v>
          </cell>
          <cell r="C818" t="str">
            <v>Sindicalizado</v>
          </cell>
          <cell r="D818" t="str">
            <v>QUERETARO</v>
          </cell>
        </row>
        <row r="819">
          <cell r="A819" t="str">
            <v>07044</v>
          </cell>
          <cell r="B819" t="str">
            <v>ARAUJO URIBE SERGIO</v>
          </cell>
          <cell r="C819" t="str">
            <v>Sindicalizado</v>
          </cell>
          <cell r="D819" t="str">
            <v>QUERETARO</v>
          </cell>
        </row>
        <row r="820">
          <cell r="A820" t="str">
            <v>07045</v>
          </cell>
          <cell r="B820" t="str">
            <v>RAMIREZ POZAS OSVALDO</v>
          </cell>
          <cell r="C820" t="str">
            <v>Sindicalizado</v>
          </cell>
          <cell r="D820" t="str">
            <v>QUERETARO</v>
          </cell>
        </row>
        <row r="821">
          <cell r="A821" t="str">
            <v>07046</v>
          </cell>
          <cell r="B821" t="str">
            <v>DE JESUS BAUTISTA JOSE ALEJANDRO</v>
          </cell>
          <cell r="C821" t="str">
            <v>Sindicalizado</v>
          </cell>
          <cell r="D821" t="str">
            <v>QUERETARO</v>
          </cell>
        </row>
        <row r="822">
          <cell r="A822" t="str">
            <v>07047</v>
          </cell>
          <cell r="B822" t="str">
            <v>AGUILLLON SANCHEZ ERIK</v>
          </cell>
          <cell r="C822" t="str">
            <v>Sindicalizado</v>
          </cell>
          <cell r="D822" t="str">
            <v>QUERETARO</v>
          </cell>
        </row>
        <row r="823">
          <cell r="A823" t="str">
            <v>07048</v>
          </cell>
          <cell r="B823" t="str">
            <v>ORDAZ LUNA URIEL BERNARDINO</v>
          </cell>
          <cell r="C823" t="str">
            <v>Sindicalizado</v>
          </cell>
          <cell r="D823" t="str">
            <v>QUERETARO</v>
          </cell>
        </row>
        <row r="824">
          <cell r="A824" t="str">
            <v>07049</v>
          </cell>
          <cell r="B824" t="str">
            <v>MOLINA CABRALES JUAN ALFONSO</v>
          </cell>
          <cell r="C824" t="str">
            <v>Sindicalizado</v>
          </cell>
          <cell r="D824" t="str">
            <v>QUERETARO</v>
          </cell>
        </row>
        <row r="825">
          <cell r="A825" t="str">
            <v>07050</v>
          </cell>
          <cell r="B825" t="str">
            <v>DE PAZ ANTONIO CRISTIAN</v>
          </cell>
          <cell r="C825" t="str">
            <v>Sindicalizado</v>
          </cell>
          <cell r="D825" t="str">
            <v>QUERETARO</v>
          </cell>
        </row>
        <row r="826">
          <cell r="A826" t="str">
            <v>07052</v>
          </cell>
          <cell r="B826" t="str">
            <v>RAMOS TRUJILLO MIGUEL</v>
          </cell>
          <cell r="C826" t="str">
            <v>Sindicalizado</v>
          </cell>
          <cell r="D826" t="str">
            <v>QUERETARO</v>
          </cell>
        </row>
        <row r="827">
          <cell r="A827" t="str">
            <v>07053</v>
          </cell>
          <cell r="B827" t="str">
            <v>LINO DE JESUS JORGE LUIS</v>
          </cell>
          <cell r="C827" t="str">
            <v>Sindicalizado</v>
          </cell>
          <cell r="D827" t="str">
            <v>QUERETARO</v>
          </cell>
        </row>
        <row r="828">
          <cell r="A828" t="str">
            <v>07054</v>
          </cell>
          <cell r="B828" t="str">
            <v>ALVAREZ LUCIANO JOSE FRANCISCO</v>
          </cell>
          <cell r="C828" t="str">
            <v>Sindicalizado</v>
          </cell>
          <cell r="D828" t="str">
            <v>QUERETARO</v>
          </cell>
        </row>
        <row r="829">
          <cell r="A829" t="str">
            <v>07055</v>
          </cell>
          <cell r="B829" t="str">
            <v>SANTOS MORALES MARIA DE LOS ANGELES</v>
          </cell>
          <cell r="C829" t="str">
            <v>Sindicalizado</v>
          </cell>
          <cell r="D829" t="str">
            <v>QUERETARO</v>
          </cell>
        </row>
        <row r="830">
          <cell r="A830" t="str">
            <v>07056</v>
          </cell>
          <cell r="B830" t="str">
            <v>CHABLE DIAZ HUGO</v>
          </cell>
          <cell r="C830" t="str">
            <v>Sindicalizado</v>
          </cell>
          <cell r="D830" t="str">
            <v>QUERETARO</v>
          </cell>
        </row>
        <row r="831">
          <cell r="A831" t="str">
            <v>07057</v>
          </cell>
          <cell r="B831" t="str">
            <v>BAHENA ARROYO JAIME DAVID</v>
          </cell>
          <cell r="C831" t="str">
            <v>Sindicalizado</v>
          </cell>
          <cell r="D831" t="str">
            <v>QUERETARO</v>
          </cell>
        </row>
        <row r="832">
          <cell r="A832" t="str">
            <v>07058</v>
          </cell>
          <cell r="B832" t="str">
            <v>VAZQUEZ RAMOS JOHAN SAMUEL</v>
          </cell>
          <cell r="C832" t="str">
            <v>Sindicalizado</v>
          </cell>
          <cell r="D832" t="str">
            <v>QUERETARO</v>
          </cell>
        </row>
        <row r="833">
          <cell r="A833" t="str">
            <v>07059</v>
          </cell>
          <cell r="B833" t="str">
            <v>ALMARAZ ALVAREZ JONATHAN MANUEL</v>
          </cell>
          <cell r="C833" t="str">
            <v>Sindicalizado</v>
          </cell>
          <cell r="D833" t="str">
            <v>QUERETARO</v>
          </cell>
        </row>
        <row r="834">
          <cell r="A834" t="str">
            <v>07060</v>
          </cell>
          <cell r="B834" t="str">
            <v>SALDIVAR YAÑEZ JOSE AMADO</v>
          </cell>
          <cell r="C834" t="str">
            <v>Sindicalizado</v>
          </cell>
          <cell r="D834" t="str">
            <v>QUERETARO</v>
          </cell>
        </row>
        <row r="835">
          <cell r="A835" t="str">
            <v>07061</v>
          </cell>
          <cell r="B835" t="str">
            <v>GONZALEZ FLORES EIVAR</v>
          </cell>
          <cell r="C835" t="str">
            <v>Sindicalizado</v>
          </cell>
          <cell r="D835" t="str">
            <v>QUERETARO</v>
          </cell>
        </row>
        <row r="836">
          <cell r="A836" t="str">
            <v>07062</v>
          </cell>
          <cell r="B836" t="str">
            <v>MURILLO CORNEJO LUIS ALBERTO</v>
          </cell>
          <cell r="C836" t="str">
            <v>Sindicalizado</v>
          </cell>
          <cell r="D836" t="str">
            <v>QUERETARO</v>
          </cell>
        </row>
        <row r="837">
          <cell r="A837" t="str">
            <v>07063</v>
          </cell>
          <cell r="B837" t="str">
            <v>VENTURA APARICIO LUIS ENRIQUE</v>
          </cell>
          <cell r="C837" t="str">
            <v>Sindicalizado</v>
          </cell>
          <cell r="D837" t="str">
            <v>QUERETARO</v>
          </cell>
        </row>
        <row r="838">
          <cell r="A838" t="str">
            <v>07064</v>
          </cell>
          <cell r="B838" t="str">
            <v>MENDOZA BARRON MARCO ANTONIO</v>
          </cell>
          <cell r="C838" t="str">
            <v>Sindicalizado</v>
          </cell>
          <cell r="D838" t="str">
            <v>QUERETARO</v>
          </cell>
        </row>
        <row r="839">
          <cell r="A839" t="str">
            <v>07065</v>
          </cell>
          <cell r="B839" t="str">
            <v>CORTES CALVA RAMON</v>
          </cell>
          <cell r="C839" t="str">
            <v>Sindicalizado</v>
          </cell>
          <cell r="D839" t="str">
            <v>QUERETARO</v>
          </cell>
        </row>
        <row r="840">
          <cell r="A840" t="str">
            <v>07066</v>
          </cell>
          <cell r="B840" t="str">
            <v>HURTADO ROJAS MIGUEL ANGEL</v>
          </cell>
          <cell r="C840" t="str">
            <v>Sindicalizado</v>
          </cell>
          <cell r="D840" t="str">
            <v>QUERETARO</v>
          </cell>
        </row>
        <row r="841">
          <cell r="A841" t="str">
            <v>07067</v>
          </cell>
          <cell r="B841" t="str">
            <v>VEGA RAMIREZ JOSE ARMANDO</v>
          </cell>
          <cell r="C841" t="str">
            <v>Sindicalizado</v>
          </cell>
          <cell r="D841" t="str">
            <v>QUERETARO</v>
          </cell>
        </row>
        <row r="842">
          <cell r="A842" t="str">
            <v>07068</v>
          </cell>
          <cell r="B842" t="str">
            <v>DOMINGUEZ GARCIA ALEJANDRO</v>
          </cell>
          <cell r="C842" t="str">
            <v>Sindicalizado</v>
          </cell>
          <cell r="D842" t="str">
            <v>QUERETARO</v>
          </cell>
        </row>
        <row r="843">
          <cell r="A843" t="str">
            <v>07069</v>
          </cell>
          <cell r="B843" t="str">
            <v>MATA CHAVEZ DANIEL EDUARDO</v>
          </cell>
          <cell r="C843" t="str">
            <v>Sindicalizado</v>
          </cell>
          <cell r="D843" t="str">
            <v>QUERETARO</v>
          </cell>
        </row>
        <row r="844">
          <cell r="A844" t="str">
            <v>07070</v>
          </cell>
          <cell r="B844" t="str">
            <v>DURAN MARIA JOSAFAT</v>
          </cell>
          <cell r="C844" t="str">
            <v>Sindicalizado</v>
          </cell>
          <cell r="D844" t="str">
            <v>QUERETARO</v>
          </cell>
        </row>
        <row r="845">
          <cell r="A845" t="str">
            <v>07071</v>
          </cell>
          <cell r="B845" t="str">
            <v>MARCELINO LUNA JOSE ANGEL</v>
          </cell>
          <cell r="C845" t="str">
            <v>Sindicalizado</v>
          </cell>
          <cell r="D845" t="str">
            <v>QUERETARO</v>
          </cell>
        </row>
        <row r="846">
          <cell r="A846" t="str">
            <v>07072</v>
          </cell>
          <cell r="B846" t="str">
            <v>PEREZ VILLATORO FERNANDO</v>
          </cell>
          <cell r="C846" t="str">
            <v>Sindicalizado</v>
          </cell>
          <cell r="D846" t="str">
            <v>QUERETARO</v>
          </cell>
        </row>
        <row r="847">
          <cell r="A847" t="str">
            <v>07073</v>
          </cell>
          <cell r="B847" t="str">
            <v>PEREZ GONZALEZ PAULINO</v>
          </cell>
          <cell r="C847" t="str">
            <v>Sindicalizado</v>
          </cell>
          <cell r="D847" t="str">
            <v>QUERETARO</v>
          </cell>
        </row>
        <row r="848">
          <cell r="A848" t="str">
            <v>07074</v>
          </cell>
          <cell r="B848" t="str">
            <v>VILLEDA REYES ESTEBAN</v>
          </cell>
          <cell r="C848" t="str">
            <v>Sindicalizado</v>
          </cell>
          <cell r="D848" t="str">
            <v>QUERETARO</v>
          </cell>
        </row>
        <row r="849">
          <cell r="A849" t="str">
            <v>07075</v>
          </cell>
          <cell r="B849" t="str">
            <v>ALVARADO MOJICA LEONARDO</v>
          </cell>
          <cell r="C849" t="str">
            <v>Sindicalizado</v>
          </cell>
          <cell r="D849" t="str">
            <v>QUERETARO</v>
          </cell>
        </row>
        <row r="850">
          <cell r="A850" t="str">
            <v>07076</v>
          </cell>
          <cell r="B850" t="str">
            <v>DE LA CRUZ RODRIGUEZ RAFAEL</v>
          </cell>
          <cell r="C850" t="str">
            <v>Sindicalizado</v>
          </cell>
          <cell r="D850" t="str">
            <v>QUERETARO</v>
          </cell>
        </row>
        <row r="851">
          <cell r="A851" t="str">
            <v>07077</v>
          </cell>
          <cell r="B851" t="str">
            <v>HERNANDEZ CORNELIO JUAN LUIS</v>
          </cell>
          <cell r="C851" t="str">
            <v>Sindicalizado</v>
          </cell>
          <cell r="D851" t="str">
            <v>QUERETARO</v>
          </cell>
        </row>
        <row r="852">
          <cell r="A852" t="str">
            <v>07078</v>
          </cell>
          <cell r="B852" t="str">
            <v>MORALES IZQUIERDO CARLOS ALBERTO</v>
          </cell>
          <cell r="C852" t="str">
            <v>Sindicalizado</v>
          </cell>
          <cell r="D852" t="str">
            <v>QUERETARO</v>
          </cell>
        </row>
        <row r="853">
          <cell r="A853" t="str">
            <v>07079</v>
          </cell>
          <cell r="B853" t="str">
            <v>AVILA VILLANUEVA ALFONSO</v>
          </cell>
          <cell r="C853" t="str">
            <v>Sindicalizado</v>
          </cell>
          <cell r="D853" t="str">
            <v>QUERETARO</v>
          </cell>
        </row>
        <row r="854">
          <cell r="A854" t="str">
            <v>07080</v>
          </cell>
          <cell r="B854" t="str">
            <v>VIDAL GASPAR ROLANDO</v>
          </cell>
          <cell r="C854" t="str">
            <v>Sindicalizado</v>
          </cell>
          <cell r="D854" t="str">
            <v>QUERETARO</v>
          </cell>
        </row>
        <row r="855">
          <cell r="A855" t="str">
            <v>07081</v>
          </cell>
          <cell r="B855" t="str">
            <v>GUZMAN MARTINEZ EULALIO</v>
          </cell>
          <cell r="C855" t="str">
            <v>Sindicalizado</v>
          </cell>
          <cell r="D855" t="str">
            <v>QUERETARO</v>
          </cell>
        </row>
        <row r="856">
          <cell r="A856" t="str">
            <v>07082</v>
          </cell>
          <cell r="B856" t="str">
            <v>BROCA MORALES RICARDO</v>
          </cell>
          <cell r="C856" t="str">
            <v>Sindicalizado</v>
          </cell>
          <cell r="D856" t="str">
            <v>QUERETARO</v>
          </cell>
        </row>
        <row r="857">
          <cell r="A857" t="str">
            <v>07083</v>
          </cell>
          <cell r="B857" t="str">
            <v>SANCHEZ SANCHEZ JORGE ALBERTO</v>
          </cell>
          <cell r="C857" t="str">
            <v>Sindicalizado</v>
          </cell>
          <cell r="D857" t="str">
            <v>QUERETARO</v>
          </cell>
        </row>
        <row r="858">
          <cell r="A858" t="str">
            <v>07084</v>
          </cell>
          <cell r="B858" t="str">
            <v>GARCIA URQUIETA LUIS JESUS</v>
          </cell>
          <cell r="C858" t="str">
            <v>Sindicalizado</v>
          </cell>
          <cell r="D858" t="str">
            <v>QUERETARO</v>
          </cell>
        </row>
        <row r="859">
          <cell r="A859" t="str">
            <v>07085</v>
          </cell>
          <cell r="B859" t="str">
            <v>LIRA SOTO SANTIAGO</v>
          </cell>
          <cell r="C859" t="str">
            <v>Sindicalizado</v>
          </cell>
          <cell r="D859" t="str">
            <v>QUERETARO</v>
          </cell>
        </row>
        <row r="860">
          <cell r="A860" t="str">
            <v>07086</v>
          </cell>
          <cell r="B860" t="str">
            <v>GARCIA CABRAL FERNANDO</v>
          </cell>
          <cell r="C860" t="str">
            <v>Sindicalizado</v>
          </cell>
          <cell r="D860" t="str">
            <v>QUERETARO</v>
          </cell>
        </row>
        <row r="861">
          <cell r="A861" t="str">
            <v>07087</v>
          </cell>
          <cell r="B861" t="str">
            <v>OLAN RAMOS SAUL</v>
          </cell>
          <cell r="C861" t="str">
            <v>Sindicalizado</v>
          </cell>
          <cell r="D861" t="str">
            <v>QUERETARO</v>
          </cell>
        </row>
        <row r="862">
          <cell r="A862" t="str">
            <v>07088</v>
          </cell>
          <cell r="B862" t="str">
            <v>CHAVEZ PERALTA EUGENIO</v>
          </cell>
          <cell r="C862" t="str">
            <v>Sindicalizado</v>
          </cell>
          <cell r="D862" t="str">
            <v>QUERETARO</v>
          </cell>
        </row>
        <row r="863">
          <cell r="A863" t="str">
            <v>07089</v>
          </cell>
          <cell r="B863" t="str">
            <v>HERNANDEZ MARTINEZ CESAR ELADIO</v>
          </cell>
          <cell r="C863" t="str">
            <v>Sindicalizado</v>
          </cell>
          <cell r="D863" t="str">
            <v>QUERETARO</v>
          </cell>
        </row>
        <row r="864">
          <cell r="A864" t="str">
            <v>07090</v>
          </cell>
          <cell r="B864" t="str">
            <v>LOPEZ LOPEZ GUTEMBERG JAVIER</v>
          </cell>
          <cell r="C864" t="str">
            <v>Sindicalizado</v>
          </cell>
          <cell r="D864" t="str">
            <v>QUERETARO</v>
          </cell>
        </row>
        <row r="865">
          <cell r="A865" t="str">
            <v>07091</v>
          </cell>
          <cell r="B865" t="str">
            <v>RODRIGUEZ PALMA ELIZABETH</v>
          </cell>
          <cell r="C865" t="str">
            <v>Sindicalizado</v>
          </cell>
          <cell r="D865" t="str">
            <v>QUERETARO</v>
          </cell>
        </row>
        <row r="866">
          <cell r="A866" t="str">
            <v>07092</v>
          </cell>
          <cell r="B866" t="str">
            <v>CORTES PAZ RAUL</v>
          </cell>
          <cell r="C866" t="str">
            <v>Sindicalizado</v>
          </cell>
          <cell r="D866" t="str">
            <v>QUERETARO</v>
          </cell>
        </row>
        <row r="867">
          <cell r="A867" t="str">
            <v>07093</v>
          </cell>
          <cell r="B867" t="str">
            <v>CASTELANO BARCENAS ROBERTO</v>
          </cell>
          <cell r="C867" t="str">
            <v>Sindicalizado</v>
          </cell>
          <cell r="D867" t="str">
            <v>QUERETARO</v>
          </cell>
        </row>
        <row r="868">
          <cell r="A868" t="str">
            <v>07094</v>
          </cell>
          <cell r="B868" t="str">
            <v>CERINO RODAS JORGE ARTURO</v>
          </cell>
          <cell r="C868" t="str">
            <v>Sindicalizado</v>
          </cell>
          <cell r="D868" t="str">
            <v>QUERETARO</v>
          </cell>
        </row>
        <row r="869">
          <cell r="A869" t="str">
            <v>07095</v>
          </cell>
          <cell r="B869" t="str">
            <v>FLORES ARELLANO LEON</v>
          </cell>
          <cell r="C869" t="str">
            <v>Sindicalizado</v>
          </cell>
          <cell r="D869" t="str">
            <v>QUERETARO</v>
          </cell>
        </row>
        <row r="870">
          <cell r="A870" t="str">
            <v>07096</v>
          </cell>
          <cell r="B870" t="str">
            <v>VENTURA CHAVEZ JUAN PEDRO</v>
          </cell>
          <cell r="C870" t="str">
            <v>Sindicalizado</v>
          </cell>
          <cell r="D870" t="str">
            <v>QUERETARO</v>
          </cell>
        </row>
        <row r="871">
          <cell r="A871" t="str">
            <v>07097</v>
          </cell>
          <cell r="B871" t="str">
            <v>CHIGUIL TORRES MIGUEL EUSEBIO</v>
          </cell>
          <cell r="C871" t="str">
            <v>Sindicalizado</v>
          </cell>
          <cell r="D871" t="str">
            <v>QUERETARO</v>
          </cell>
        </row>
        <row r="872">
          <cell r="A872" t="str">
            <v>07098</v>
          </cell>
          <cell r="B872" t="str">
            <v>TOVAR OLVERA GRACIANO</v>
          </cell>
          <cell r="C872" t="str">
            <v>Sindicalizado</v>
          </cell>
          <cell r="D872" t="str">
            <v>QUERETARO</v>
          </cell>
        </row>
        <row r="873">
          <cell r="A873" t="str">
            <v>07099</v>
          </cell>
          <cell r="B873" t="str">
            <v>HERNANDEZ ZEA EMILIO</v>
          </cell>
          <cell r="C873" t="str">
            <v>Sindicalizado</v>
          </cell>
          <cell r="D873" t="str">
            <v>QUERETARO</v>
          </cell>
        </row>
        <row r="874">
          <cell r="A874" t="str">
            <v>07100</v>
          </cell>
          <cell r="B874" t="str">
            <v>PEREZ HERNANDEZ JORGE BRANDON</v>
          </cell>
          <cell r="C874" t="str">
            <v>Sindicalizado</v>
          </cell>
          <cell r="D874" t="str">
            <v>QUERETARO</v>
          </cell>
        </row>
        <row r="875">
          <cell r="A875" t="str">
            <v>07101</v>
          </cell>
          <cell r="B875" t="str">
            <v>FERRER MORALES RODRIGO</v>
          </cell>
          <cell r="C875" t="str">
            <v>Sindicalizado</v>
          </cell>
          <cell r="D875" t="str">
            <v>QUERETARO</v>
          </cell>
        </row>
        <row r="876">
          <cell r="A876" t="str">
            <v>07102</v>
          </cell>
          <cell r="B876" t="str">
            <v>SOTO PEREZ CARLOS EDUARDO</v>
          </cell>
          <cell r="C876" t="str">
            <v>Sindicalizado</v>
          </cell>
          <cell r="D876" t="str">
            <v>QUERETARO</v>
          </cell>
        </row>
        <row r="877">
          <cell r="A877" t="str">
            <v>07103</v>
          </cell>
          <cell r="B877" t="str">
            <v>MORALES MORENO JOSE MANUEL</v>
          </cell>
          <cell r="C877" t="str">
            <v>Sindicalizado</v>
          </cell>
          <cell r="D877" t="str">
            <v>QUERETARO</v>
          </cell>
        </row>
        <row r="878">
          <cell r="A878" t="str">
            <v>07104</v>
          </cell>
          <cell r="B878" t="str">
            <v>DE VICENTE MAURICIO DANIEL IVAN</v>
          </cell>
          <cell r="C878" t="str">
            <v>Sindicalizado</v>
          </cell>
          <cell r="D878" t="str">
            <v>QUERETARO</v>
          </cell>
        </row>
        <row r="879">
          <cell r="A879" t="str">
            <v>07105</v>
          </cell>
          <cell r="B879" t="str">
            <v>AVILA MARQUEZ MANUEL</v>
          </cell>
          <cell r="C879" t="str">
            <v>Sindicalizado</v>
          </cell>
          <cell r="D879" t="str">
            <v>QUERETARO</v>
          </cell>
        </row>
        <row r="880">
          <cell r="A880" t="str">
            <v>07106</v>
          </cell>
          <cell r="B880" t="str">
            <v>MARTINEZ CRISTOBAL GERARDO</v>
          </cell>
          <cell r="C880" t="str">
            <v>Sindicalizado</v>
          </cell>
          <cell r="D880" t="str">
            <v>QUERETARO</v>
          </cell>
        </row>
        <row r="881">
          <cell r="A881" t="str">
            <v>07107</v>
          </cell>
          <cell r="B881" t="str">
            <v>RODRIGUEZ LOPEZ MARCO ANTONIO</v>
          </cell>
          <cell r="C881" t="str">
            <v>Sindicalizado</v>
          </cell>
          <cell r="D881" t="str">
            <v>QUERETARO</v>
          </cell>
        </row>
        <row r="882">
          <cell r="A882" t="str">
            <v>07108</v>
          </cell>
          <cell r="B882" t="str">
            <v>ESCAMILLA GONZALEZ JOSE ALFREDO</v>
          </cell>
          <cell r="C882" t="str">
            <v>Sindicalizado</v>
          </cell>
          <cell r="D882" t="str">
            <v>QUERETARO</v>
          </cell>
        </row>
        <row r="883">
          <cell r="A883" t="str">
            <v>07109</v>
          </cell>
          <cell r="B883" t="str">
            <v>PUCHETA TEXNA JOSE FRANCISCO</v>
          </cell>
          <cell r="C883" t="str">
            <v>Sindicalizado</v>
          </cell>
          <cell r="D883" t="str">
            <v>QUERETARO</v>
          </cell>
        </row>
        <row r="884">
          <cell r="A884" t="str">
            <v>07110</v>
          </cell>
          <cell r="B884" t="str">
            <v>DE MARCOS LOPEZ BRUNO JUAN</v>
          </cell>
          <cell r="C884" t="str">
            <v>Sindicalizado</v>
          </cell>
          <cell r="D884" t="str">
            <v>QUERETARO</v>
          </cell>
        </row>
        <row r="885">
          <cell r="A885" t="str">
            <v>07111</v>
          </cell>
          <cell r="B885" t="str">
            <v>VAZQUEZ PICHARDO RAFAEL</v>
          </cell>
          <cell r="C885" t="str">
            <v>Sindicalizado</v>
          </cell>
          <cell r="D885" t="str">
            <v>QUERETARO</v>
          </cell>
        </row>
        <row r="886">
          <cell r="A886" t="str">
            <v>07112</v>
          </cell>
          <cell r="B886" t="str">
            <v>CIPRIANO MARTINEZ MIGUEL ANGEL</v>
          </cell>
          <cell r="C886" t="str">
            <v>Sindicalizado</v>
          </cell>
          <cell r="D886" t="str">
            <v>QUERETARO</v>
          </cell>
        </row>
        <row r="887">
          <cell r="A887" t="str">
            <v>07113</v>
          </cell>
          <cell r="B887" t="str">
            <v>CIPRIANO MARTINEZ JUAN DANIEL</v>
          </cell>
          <cell r="C887" t="str">
            <v>Sindicalizado</v>
          </cell>
          <cell r="D887" t="str">
            <v>QUERETARO</v>
          </cell>
        </row>
        <row r="888">
          <cell r="A888" t="str">
            <v>07114</v>
          </cell>
          <cell r="B888" t="str">
            <v>MONROY FELIPE JUAN</v>
          </cell>
          <cell r="C888" t="str">
            <v>Sindicalizado</v>
          </cell>
          <cell r="D888" t="str">
            <v>QUERETARO</v>
          </cell>
        </row>
        <row r="889">
          <cell r="A889" t="str">
            <v>07115</v>
          </cell>
          <cell r="B889" t="str">
            <v>FELIPE SOTO SACARIAS</v>
          </cell>
          <cell r="C889" t="str">
            <v>Sindicalizado</v>
          </cell>
          <cell r="D889" t="str">
            <v>QUERETARO</v>
          </cell>
        </row>
        <row r="890">
          <cell r="A890" t="str">
            <v>07116</v>
          </cell>
          <cell r="B890" t="str">
            <v>SINECIO SILVA LUIS EDUARDO</v>
          </cell>
          <cell r="C890" t="str">
            <v>Sindicalizado</v>
          </cell>
          <cell r="D890" t="str">
            <v>QUERETARO</v>
          </cell>
        </row>
        <row r="891">
          <cell r="A891" t="str">
            <v>07117</v>
          </cell>
          <cell r="B891" t="str">
            <v>NAVA SALINAS IVAN</v>
          </cell>
          <cell r="C891" t="str">
            <v>Sindicalizado</v>
          </cell>
          <cell r="D891" t="str">
            <v>QUERETARO</v>
          </cell>
        </row>
        <row r="892">
          <cell r="A892" t="str">
            <v>07118</v>
          </cell>
          <cell r="B892" t="str">
            <v>SIERRA LOPEZ SEBASTIAN</v>
          </cell>
          <cell r="C892" t="str">
            <v>Sindicalizado</v>
          </cell>
          <cell r="D892" t="str">
            <v>QUERETARO</v>
          </cell>
        </row>
        <row r="893">
          <cell r="A893" t="str">
            <v>07119</v>
          </cell>
          <cell r="B893" t="str">
            <v>VILLARREAL RAMOS LUIS FERNANDO</v>
          </cell>
          <cell r="C893" t="str">
            <v>Sindicalizado</v>
          </cell>
          <cell r="D893" t="str">
            <v>QUERETARO</v>
          </cell>
        </row>
        <row r="894">
          <cell r="A894" t="str">
            <v>07120</v>
          </cell>
          <cell r="B894" t="str">
            <v>LOPEZ FUENTES ALEJANDRO CECILIO</v>
          </cell>
          <cell r="C894" t="str">
            <v>Sindicalizado</v>
          </cell>
          <cell r="D894" t="str">
            <v>QUERETARO</v>
          </cell>
        </row>
        <row r="895">
          <cell r="A895" t="str">
            <v>07121</v>
          </cell>
          <cell r="B895" t="str">
            <v>RANGEL GONZALEZ JESSICA</v>
          </cell>
          <cell r="C895" t="str">
            <v>Sindicalizado</v>
          </cell>
          <cell r="D895" t="str">
            <v>QUERETARO</v>
          </cell>
        </row>
        <row r="896">
          <cell r="A896" t="str">
            <v>07122</v>
          </cell>
          <cell r="B896" t="str">
            <v>AVENDAÑO ALMARAZ ERNESTO</v>
          </cell>
          <cell r="C896" t="str">
            <v>Sindicalizado</v>
          </cell>
          <cell r="D896" t="str">
            <v>QUERETARO</v>
          </cell>
        </row>
        <row r="897">
          <cell r="A897" t="str">
            <v>07123</v>
          </cell>
          <cell r="B897" t="str">
            <v>JIMENEZ NOYOLA YUDISOL</v>
          </cell>
          <cell r="C897" t="str">
            <v>Sindicalizado</v>
          </cell>
          <cell r="D897" t="str">
            <v>QUERETARO</v>
          </cell>
        </row>
        <row r="898">
          <cell r="A898" t="str">
            <v>07124</v>
          </cell>
          <cell r="B898" t="str">
            <v>SANTOS LURIA KAREN LIZZETH</v>
          </cell>
          <cell r="C898" t="str">
            <v>Sindicalizado</v>
          </cell>
          <cell r="D898" t="str">
            <v>QUERETARO</v>
          </cell>
        </row>
        <row r="899">
          <cell r="A899" t="str">
            <v>07125</v>
          </cell>
          <cell r="B899" t="str">
            <v>ZENDEJAS PAREDES AIDEE</v>
          </cell>
          <cell r="C899" t="str">
            <v>Sindicalizado</v>
          </cell>
          <cell r="D899" t="str">
            <v>QUERETARO</v>
          </cell>
        </row>
        <row r="900">
          <cell r="A900" t="str">
            <v>07126</v>
          </cell>
          <cell r="B900" t="str">
            <v>GARCIA ROMERO ADRIANA</v>
          </cell>
          <cell r="C900" t="str">
            <v>Sindicalizado</v>
          </cell>
          <cell r="D900" t="str">
            <v>QUERETARO</v>
          </cell>
        </row>
        <row r="901">
          <cell r="A901" t="str">
            <v>07127</v>
          </cell>
          <cell r="B901" t="str">
            <v>GALINDO RESENDIZ EDUARDO</v>
          </cell>
          <cell r="C901" t="str">
            <v>Sindicalizado</v>
          </cell>
          <cell r="D901" t="str">
            <v>QUERETARO</v>
          </cell>
        </row>
        <row r="902">
          <cell r="A902" t="str">
            <v>07128</v>
          </cell>
          <cell r="B902" t="str">
            <v>GALINDO PERALTA FRANCISCO JAVIER</v>
          </cell>
          <cell r="C902" t="str">
            <v>Sindicalizado</v>
          </cell>
          <cell r="D902" t="str">
            <v>QUERETARO</v>
          </cell>
        </row>
        <row r="903">
          <cell r="A903" t="str">
            <v>07129</v>
          </cell>
          <cell r="B903" t="str">
            <v>ROMERO MORA CARLOS</v>
          </cell>
          <cell r="C903" t="str">
            <v>Sindicalizado</v>
          </cell>
          <cell r="D903" t="str">
            <v>QUERETARO</v>
          </cell>
        </row>
        <row r="904">
          <cell r="A904" t="str">
            <v>07130</v>
          </cell>
          <cell r="B904" t="str">
            <v>PEREZ GONZALEZ JOSE LUIS</v>
          </cell>
          <cell r="C904" t="str">
            <v>Sindicalizado</v>
          </cell>
          <cell r="D904" t="str">
            <v>QUERETARO</v>
          </cell>
        </row>
        <row r="905">
          <cell r="A905" t="str">
            <v>07131</v>
          </cell>
          <cell r="B905" t="str">
            <v>HERNANDEZ HERNANDEZ HUMBERTO</v>
          </cell>
          <cell r="C905" t="str">
            <v>Sindicalizado</v>
          </cell>
          <cell r="D905" t="str">
            <v>QUERETARO</v>
          </cell>
        </row>
        <row r="906">
          <cell r="A906" t="str">
            <v>07132</v>
          </cell>
          <cell r="B906" t="str">
            <v>DE JACINTO HERNANDEZ JOSE VENANCIO</v>
          </cell>
          <cell r="C906" t="str">
            <v>Sindicalizado</v>
          </cell>
          <cell r="D906" t="str">
            <v>QUERETARO</v>
          </cell>
        </row>
        <row r="907">
          <cell r="A907" t="str">
            <v>07133</v>
          </cell>
          <cell r="B907" t="str">
            <v>RESENDIZ GONZALEZ RICARDO</v>
          </cell>
          <cell r="C907" t="str">
            <v>Sindicalizado</v>
          </cell>
          <cell r="D907" t="str">
            <v>QUERETARO</v>
          </cell>
        </row>
        <row r="908">
          <cell r="A908" t="str">
            <v>07134</v>
          </cell>
          <cell r="B908" t="str">
            <v>RODRIGUEZ JAVIER EFRAIN</v>
          </cell>
          <cell r="C908" t="str">
            <v>Sindicalizado</v>
          </cell>
          <cell r="D908" t="str">
            <v>QUERETARO</v>
          </cell>
        </row>
        <row r="909">
          <cell r="A909" t="str">
            <v>07135</v>
          </cell>
          <cell r="B909" t="str">
            <v>RODRIGUEZ JAVIER GABRIEL</v>
          </cell>
          <cell r="C909" t="str">
            <v>Sindicalizado</v>
          </cell>
          <cell r="D909" t="str">
            <v>QUERETARO</v>
          </cell>
        </row>
        <row r="910">
          <cell r="A910" t="str">
            <v>07136</v>
          </cell>
          <cell r="B910" t="str">
            <v>HERNANDEZ AGUILAR EFRAIN</v>
          </cell>
          <cell r="C910" t="str">
            <v>Sindicalizado</v>
          </cell>
          <cell r="D910" t="str">
            <v>QUERETARO</v>
          </cell>
        </row>
        <row r="911">
          <cell r="A911" t="str">
            <v>07137</v>
          </cell>
          <cell r="B911" t="str">
            <v>MAGOS FILOMENO MANUEL</v>
          </cell>
          <cell r="C911" t="str">
            <v>Sindicalizado</v>
          </cell>
          <cell r="D911" t="str">
            <v>QUERETARO</v>
          </cell>
        </row>
        <row r="912">
          <cell r="A912" t="str">
            <v>07138</v>
          </cell>
          <cell r="B912" t="str">
            <v>ESQUINA CENTENO JUAN CARLOS</v>
          </cell>
          <cell r="C912" t="str">
            <v>Sindicalizado</v>
          </cell>
          <cell r="D912" t="str">
            <v>QUERETARO</v>
          </cell>
        </row>
        <row r="913">
          <cell r="A913" t="str">
            <v>07139</v>
          </cell>
          <cell r="B913" t="str">
            <v>GALEANA SOBERANIS ALIXZANDER</v>
          </cell>
          <cell r="C913" t="str">
            <v>Sindicalizado</v>
          </cell>
          <cell r="D913" t="str">
            <v>QUERETARO</v>
          </cell>
        </row>
        <row r="914">
          <cell r="A914" t="str">
            <v>07140</v>
          </cell>
          <cell r="B914" t="str">
            <v>GUZMAN PEREZ CAROLINA</v>
          </cell>
          <cell r="C914" t="str">
            <v>Sindicalizado</v>
          </cell>
          <cell r="D914" t="str">
            <v>QUERETARO</v>
          </cell>
        </row>
        <row r="915">
          <cell r="A915" t="str">
            <v>07141</v>
          </cell>
          <cell r="B915" t="str">
            <v>HERNANDEZ PARRA JESUS FERNANDO</v>
          </cell>
          <cell r="C915" t="str">
            <v>Sindicalizado</v>
          </cell>
          <cell r="D915" t="str">
            <v>QUERETARO</v>
          </cell>
        </row>
        <row r="916">
          <cell r="A916" t="str">
            <v>07142</v>
          </cell>
          <cell r="B916" t="str">
            <v>CRUZ OLVERA JUAN JAVIER</v>
          </cell>
          <cell r="C916" t="str">
            <v>Sindicalizado</v>
          </cell>
          <cell r="D916" t="str">
            <v>QUERETARO</v>
          </cell>
        </row>
        <row r="917">
          <cell r="A917" t="str">
            <v>07143</v>
          </cell>
          <cell r="B917" t="str">
            <v>ZAMORANO LEYVA EDGAR</v>
          </cell>
          <cell r="C917" t="str">
            <v>Sindicalizado</v>
          </cell>
          <cell r="D917" t="str">
            <v>QUERETARO</v>
          </cell>
        </row>
        <row r="918">
          <cell r="A918" t="str">
            <v>07144</v>
          </cell>
          <cell r="B918" t="str">
            <v>SANCHEZ GONZALEZ SERGIO</v>
          </cell>
          <cell r="C918" t="str">
            <v>Sindicalizado</v>
          </cell>
          <cell r="D918" t="str">
            <v>QUERETARO</v>
          </cell>
        </row>
        <row r="919">
          <cell r="A919" t="str">
            <v>07145</v>
          </cell>
          <cell r="B919" t="str">
            <v>RAMIREZ CONTRERAS ADRIAN</v>
          </cell>
          <cell r="C919" t="str">
            <v>Sindicalizado</v>
          </cell>
          <cell r="D919" t="str">
            <v>QUERETARO</v>
          </cell>
        </row>
        <row r="920">
          <cell r="A920" t="str">
            <v>07146</v>
          </cell>
          <cell r="B920" t="str">
            <v>SANCHEZ MIRANDA FERNANDO WILLIAMS</v>
          </cell>
          <cell r="C920" t="str">
            <v>Sindicalizado</v>
          </cell>
          <cell r="D920" t="str">
            <v>QUERETARO</v>
          </cell>
        </row>
        <row r="921">
          <cell r="A921" t="str">
            <v>07147</v>
          </cell>
          <cell r="B921" t="str">
            <v>SANCHEZ RAMOS JORGE LUIS</v>
          </cell>
          <cell r="C921" t="str">
            <v>Sindicalizado</v>
          </cell>
          <cell r="D921" t="str">
            <v>QUERETARO</v>
          </cell>
        </row>
        <row r="922">
          <cell r="A922" t="str">
            <v>07148</v>
          </cell>
          <cell r="B922" t="str">
            <v>JIMENEZ MONTEMIRA ANGEL ALBERTO</v>
          </cell>
          <cell r="C922" t="str">
            <v>Sindicalizado</v>
          </cell>
          <cell r="D922" t="str">
            <v>QUERETARO</v>
          </cell>
        </row>
        <row r="923">
          <cell r="A923" t="str">
            <v>07149</v>
          </cell>
          <cell r="B923" t="str">
            <v>LANDA TORRES BRANDON ULISES</v>
          </cell>
          <cell r="C923" t="str">
            <v>Sindicalizado</v>
          </cell>
          <cell r="D923" t="str">
            <v>QUERETARO</v>
          </cell>
        </row>
        <row r="924">
          <cell r="A924" t="str">
            <v>07151</v>
          </cell>
          <cell r="B924" t="str">
            <v>ZARATE TOLEDO STEPHANI</v>
          </cell>
          <cell r="C924" t="str">
            <v>Sindicalizado</v>
          </cell>
          <cell r="D924" t="str">
            <v>QUERETARO</v>
          </cell>
        </row>
        <row r="925">
          <cell r="A925" t="str">
            <v>07152</v>
          </cell>
          <cell r="B925" t="str">
            <v>PEREZ CRUZ JOSE MANUEL</v>
          </cell>
          <cell r="C925" t="str">
            <v>Sindicalizado</v>
          </cell>
          <cell r="D925" t="str">
            <v>QUERETARO</v>
          </cell>
        </row>
        <row r="926">
          <cell r="A926" t="str">
            <v>07153</v>
          </cell>
          <cell r="B926" t="str">
            <v>SANCHEZ NUÑEZ HEDIBERTO</v>
          </cell>
          <cell r="C926" t="str">
            <v>Sindicalizado</v>
          </cell>
          <cell r="D926" t="str">
            <v>QUERETARO</v>
          </cell>
        </row>
        <row r="927">
          <cell r="A927" t="str">
            <v>07154</v>
          </cell>
          <cell r="B927" t="str">
            <v>SANCHEZ AGUILAR OSCAR GABRIEL</v>
          </cell>
          <cell r="C927" t="str">
            <v>Sindicalizado</v>
          </cell>
          <cell r="D927" t="str">
            <v>QUERETARO</v>
          </cell>
        </row>
        <row r="928">
          <cell r="A928" t="str">
            <v>07155</v>
          </cell>
          <cell r="B928" t="str">
            <v>TAFOLLA DORANTES MIGUEL ANGEL</v>
          </cell>
          <cell r="C928" t="str">
            <v>Sindicalizado</v>
          </cell>
          <cell r="D928" t="str">
            <v>QUERETARO</v>
          </cell>
        </row>
        <row r="929">
          <cell r="A929" t="str">
            <v>07156</v>
          </cell>
          <cell r="B929" t="str">
            <v>ORTIZ SANCHEZ FLAVIO RAFAEL</v>
          </cell>
          <cell r="C929" t="str">
            <v>Sindicalizado</v>
          </cell>
          <cell r="D929" t="str">
            <v>QUERETARO</v>
          </cell>
        </row>
        <row r="930">
          <cell r="A930" t="str">
            <v>07157</v>
          </cell>
          <cell r="B930" t="str">
            <v>SANCHEZ JUAREZ JOSE CRUZ</v>
          </cell>
          <cell r="C930" t="str">
            <v>Sindicalizado</v>
          </cell>
          <cell r="D930" t="str">
            <v>QUERETARO</v>
          </cell>
        </row>
        <row r="931">
          <cell r="A931" t="str">
            <v>07158</v>
          </cell>
          <cell r="B931" t="str">
            <v>CORTES MARCOS RODRIGO</v>
          </cell>
          <cell r="C931" t="str">
            <v>Sindicalizado</v>
          </cell>
          <cell r="D931" t="str">
            <v>QUERETARO</v>
          </cell>
        </row>
        <row r="932">
          <cell r="A932" t="str">
            <v>07159</v>
          </cell>
          <cell r="B932" t="str">
            <v>BAUTISTA HERNANDEZ BRANDON ADONAI</v>
          </cell>
          <cell r="C932" t="str">
            <v>Sindicalizado</v>
          </cell>
          <cell r="D932" t="str">
            <v>QUERETARO</v>
          </cell>
        </row>
        <row r="933">
          <cell r="A933" t="str">
            <v>07160</v>
          </cell>
          <cell r="B933" t="str">
            <v>SANCHEZ MUÑOZ RUBEN</v>
          </cell>
          <cell r="C933" t="str">
            <v>Sindicalizado</v>
          </cell>
          <cell r="D933" t="str">
            <v>QUERETARO</v>
          </cell>
        </row>
        <row r="934">
          <cell r="A934" t="str">
            <v>07161</v>
          </cell>
          <cell r="B934" t="str">
            <v>ANTONIO JUSTO EDEN</v>
          </cell>
          <cell r="C934" t="str">
            <v>Sindicalizado</v>
          </cell>
          <cell r="D934" t="str">
            <v>QUERETARO</v>
          </cell>
        </row>
        <row r="935">
          <cell r="A935" t="str">
            <v>07162</v>
          </cell>
          <cell r="B935" t="str">
            <v>MAURICIO DE JESUS OSWALDO</v>
          </cell>
          <cell r="C935" t="str">
            <v>Sindicalizado</v>
          </cell>
          <cell r="D935" t="str">
            <v>QUERETARO</v>
          </cell>
        </row>
        <row r="936">
          <cell r="A936" t="str">
            <v>07163</v>
          </cell>
          <cell r="B936" t="str">
            <v>MORALES PEREZ MISAEL EMMANUEL</v>
          </cell>
          <cell r="C936" t="str">
            <v>Sindicalizado</v>
          </cell>
          <cell r="D936" t="str">
            <v>QUERETARO</v>
          </cell>
        </row>
        <row r="937">
          <cell r="A937" t="str">
            <v>07164</v>
          </cell>
          <cell r="B937" t="str">
            <v>PEREZ RODRIGUEZ ALEJANDRO</v>
          </cell>
          <cell r="C937" t="str">
            <v>Sindicalizado</v>
          </cell>
          <cell r="D937" t="str">
            <v>QUERETARO</v>
          </cell>
        </row>
        <row r="938">
          <cell r="A938" t="str">
            <v>07165</v>
          </cell>
          <cell r="B938" t="str">
            <v>MARTINEZ MARTINEZ JAIRO ADRIAN</v>
          </cell>
          <cell r="C938" t="str">
            <v>Sindicalizado</v>
          </cell>
          <cell r="D938" t="str">
            <v>QUERETARO</v>
          </cell>
        </row>
        <row r="939">
          <cell r="A939" t="str">
            <v>07166</v>
          </cell>
          <cell r="B939" t="str">
            <v>MARTINEZ REYES MARA DENISSE</v>
          </cell>
          <cell r="C939" t="str">
            <v>Sindicalizado</v>
          </cell>
          <cell r="D939" t="str">
            <v>QUERETARO</v>
          </cell>
        </row>
        <row r="940">
          <cell r="A940" t="str">
            <v>07167</v>
          </cell>
          <cell r="B940" t="str">
            <v>PERALTA GARCIA MARTHA</v>
          </cell>
          <cell r="C940" t="str">
            <v>Sindicalizado</v>
          </cell>
          <cell r="D940" t="str">
            <v>QUERETARO</v>
          </cell>
        </row>
        <row r="941">
          <cell r="A941" t="str">
            <v>07168</v>
          </cell>
          <cell r="B941" t="str">
            <v>MARTINEZ REYES SARA RUBI</v>
          </cell>
          <cell r="C941" t="str">
            <v>Sindicalizado</v>
          </cell>
          <cell r="D941" t="str">
            <v>QUERETARO</v>
          </cell>
        </row>
        <row r="942">
          <cell r="A942" t="str">
            <v>07169</v>
          </cell>
          <cell r="B942" t="str">
            <v>HERNANDEZ LUNA JUAN</v>
          </cell>
          <cell r="C942" t="str">
            <v>Sindicalizado</v>
          </cell>
          <cell r="D942" t="str">
            <v>QUERETARO</v>
          </cell>
        </row>
        <row r="943">
          <cell r="A943" t="str">
            <v>07170</v>
          </cell>
          <cell r="B943" t="str">
            <v>ALMARAZ MEJIA JULIO JOSE</v>
          </cell>
          <cell r="C943" t="str">
            <v>Sindicalizado</v>
          </cell>
          <cell r="D943" t="str">
            <v>QUERETARO</v>
          </cell>
        </row>
        <row r="944">
          <cell r="A944" t="str">
            <v>07171</v>
          </cell>
          <cell r="B944" t="str">
            <v>CASTILLO GARCIA ALEJANDRO</v>
          </cell>
          <cell r="C944" t="str">
            <v>Sindicalizado</v>
          </cell>
          <cell r="D944" t="str">
            <v>QUERETARO</v>
          </cell>
        </row>
        <row r="945">
          <cell r="A945" t="str">
            <v>07172</v>
          </cell>
          <cell r="B945" t="str">
            <v>SOSA OCHOA IDALIA</v>
          </cell>
          <cell r="C945" t="str">
            <v>Sindicalizado</v>
          </cell>
          <cell r="D945" t="str">
            <v>QUERETARO</v>
          </cell>
        </row>
        <row r="946">
          <cell r="A946" t="str">
            <v>07173</v>
          </cell>
          <cell r="B946" t="str">
            <v>JUAREZ MEZA EDUARDO</v>
          </cell>
          <cell r="C946" t="str">
            <v>Sindicalizado</v>
          </cell>
          <cell r="D946" t="str">
            <v>QUERETARO</v>
          </cell>
        </row>
        <row r="947">
          <cell r="A947" t="str">
            <v>07174</v>
          </cell>
          <cell r="B947" t="str">
            <v>AMARO CHIGUIL ANTONIO</v>
          </cell>
          <cell r="C947" t="str">
            <v>Sindicalizado</v>
          </cell>
          <cell r="D947" t="str">
            <v>QUERETARO</v>
          </cell>
        </row>
        <row r="948">
          <cell r="A948" t="str">
            <v>07175</v>
          </cell>
          <cell r="B948" t="str">
            <v>RAMIREZ GUTIERREZ RICARDO</v>
          </cell>
          <cell r="C948" t="str">
            <v>Sindicalizado</v>
          </cell>
          <cell r="D948" t="str">
            <v>QUERETARO</v>
          </cell>
        </row>
        <row r="949">
          <cell r="A949" t="str">
            <v>07176</v>
          </cell>
          <cell r="B949" t="str">
            <v>SALVADOR REYES JOSE MANUEL</v>
          </cell>
          <cell r="C949" t="str">
            <v>Sindicalizado</v>
          </cell>
          <cell r="D949" t="str">
            <v>QUERETARO</v>
          </cell>
        </row>
        <row r="950">
          <cell r="A950" t="str">
            <v>07178</v>
          </cell>
          <cell r="B950" t="str">
            <v>MORENO RESENDIZ CRUZ ALEJANDRO</v>
          </cell>
          <cell r="C950" t="str">
            <v>Sindicalizado</v>
          </cell>
          <cell r="D950" t="str">
            <v>QUERETARO</v>
          </cell>
        </row>
        <row r="951">
          <cell r="A951" t="str">
            <v>07179</v>
          </cell>
          <cell r="B951" t="str">
            <v>MARTINEZ PEREZ ALEJANDRO</v>
          </cell>
          <cell r="C951" t="str">
            <v>Sindicalizado</v>
          </cell>
          <cell r="D951" t="str">
            <v>QUERETARO</v>
          </cell>
        </row>
        <row r="952">
          <cell r="A952" t="str">
            <v>07180</v>
          </cell>
          <cell r="B952" t="str">
            <v>HERNANDEZ PEÑA EDGAR</v>
          </cell>
          <cell r="C952" t="str">
            <v>Sindicalizado</v>
          </cell>
          <cell r="D952" t="str">
            <v>QUERETARO</v>
          </cell>
        </row>
        <row r="953">
          <cell r="A953" t="str">
            <v>07181</v>
          </cell>
          <cell r="B953" t="str">
            <v>DE LA CRUZ TREJO NOE</v>
          </cell>
          <cell r="C953" t="str">
            <v>Sindicalizado</v>
          </cell>
          <cell r="D953" t="str">
            <v>QUERETARO</v>
          </cell>
        </row>
        <row r="954">
          <cell r="A954" t="str">
            <v>07182</v>
          </cell>
          <cell r="B954" t="str">
            <v>RAMOS ALANIZ LUIS ANGEL</v>
          </cell>
          <cell r="C954" t="str">
            <v>Sindicalizado</v>
          </cell>
          <cell r="D954" t="str">
            <v>QUERETARO</v>
          </cell>
        </row>
        <row r="955">
          <cell r="A955" t="str">
            <v>07183</v>
          </cell>
          <cell r="B955" t="str">
            <v>GALLEGOS CARRILLO RAUL</v>
          </cell>
          <cell r="C955" t="str">
            <v>Sindicalizado</v>
          </cell>
          <cell r="D955" t="str">
            <v>QUERETARO</v>
          </cell>
        </row>
        <row r="956">
          <cell r="A956" t="str">
            <v>07184</v>
          </cell>
          <cell r="B956" t="str">
            <v>LOPEZ FERNANDEZ JOSE LUIS</v>
          </cell>
          <cell r="C956" t="str">
            <v>Sindicalizado</v>
          </cell>
          <cell r="D956" t="str">
            <v>QUERETARO</v>
          </cell>
        </row>
        <row r="957">
          <cell r="A957" t="str">
            <v>07185</v>
          </cell>
          <cell r="B957" t="str">
            <v>GONZAGA PILAR LAURA LIZBETH</v>
          </cell>
          <cell r="C957" t="str">
            <v>Sindicalizado</v>
          </cell>
          <cell r="D957" t="str">
            <v>QUERETARO</v>
          </cell>
        </row>
        <row r="958">
          <cell r="A958" t="str">
            <v>07186</v>
          </cell>
          <cell r="B958" t="str">
            <v>PEREZ GARCIA MAURILIO</v>
          </cell>
          <cell r="C958" t="str">
            <v>Sindicalizado</v>
          </cell>
          <cell r="D958" t="str">
            <v>QUERETARO</v>
          </cell>
        </row>
        <row r="959">
          <cell r="A959" t="str">
            <v>07187</v>
          </cell>
          <cell r="B959" t="str">
            <v>AGUILAR VELAZQUEZ JORGE</v>
          </cell>
          <cell r="C959" t="str">
            <v>Sindicalizado</v>
          </cell>
          <cell r="D959" t="str">
            <v>QUERETARO</v>
          </cell>
        </row>
        <row r="960">
          <cell r="A960" t="str">
            <v>07188</v>
          </cell>
          <cell r="B960" t="str">
            <v>TAVARES GARCIA JOSE ANGEL</v>
          </cell>
          <cell r="C960" t="str">
            <v>Sindicalizado</v>
          </cell>
          <cell r="D960" t="str">
            <v>QUERETARO</v>
          </cell>
        </row>
        <row r="961">
          <cell r="A961" t="str">
            <v>07189</v>
          </cell>
          <cell r="B961" t="str">
            <v>GONZALEZ ENRIQUEZ DANIEL</v>
          </cell>
          <cell r="C961" t="str">
            <v>Sindicalizado</v>
          </cell>
          <cell r="D961" t="str">
            <v>QUERETARO</v>
          </cell>
        </row>
        <row r="962">
          <cell r="A962" t="str">
            <v>07190</v>
          </cell>
          <cell r="B962" t="str">
            <v>BATALLA VERGARA CRUZ ANTONIO</v>
          </cell>
          <cell r="C962" t="str">
            <v>Sindicalizado</v>
          </cell>
          <cell r="D962" t="str">
            <v>QUERETARO</v>
          </cell>
        </row>
        <row r="963">
          <cell r="A963" t="str">
            <v>07191</v>
          </cell>
          <cell r="B963" t="str">
            <v>GONZALEZ MARTINEZ RICARDO</v>
          </cell>
          <cell r="C963" t="str">
            <v>Sindicalizado</v>
          </cell>
          <cell r="D963" t="str">
            <v>QUERETARO</v>
          </cell>
        </row>
        <row r="964">
          <cell r="A964" t="str">
            <v>07192</v>
          </cell>
          <cell r="B964" t="str">
            <v>ORTA LUCAS DANIEL</v>
          </cell>
          <cell r="C964" t="str">
            <v>Sindicalizado</v>
          </cell>
          <cell r="D964" t="str">
            <v>QUERETARO</v>
          </cell>
        </row>
        <row r="965">
          <cell r="A965" t="str">
            <v>07193</v>
          </cell>
          <cell r="B965" t="str">
            <v>MORA CORDERO JOSE LUIS</v>
          </cell>
          <cell r="C965" t="str">
            <v>Sindicalizado</v>
          </cell>
          <cell r="D965" t="str">
            <v>QUERETARO</v>
          </cell>
        </row>
        <row r="966">
          <cell r="A966" t="str">
            <v>07194</v>
          </cell>
          <cell r="B966" t="str">
            <v>HERNANDEZ TINAJERO AZAEL</v>
          </cell>
          <cell r="C966" t="str">
            <v>Sindicalizado</v>
          </cell>
          <cell r="D966" t="str">
            <v>QUERETARO</v>
          </cell>
        </row>
        <row r="967">
          <cell r="A967" t="str">
            <v>07195</v>
          </cell>
          <cell r="B967" t="str">
            <v>LOPEZ FUENTES PATRICIA DE FATIMA</v>
          </cell>
          <cell r="C967" t="str">
            <v>Sindicalizado</v>
          </cell>
          <cell r="D967" t="str">
            <v>QUERETARO</v>
          </cell>
        </row>
        <row r="968">
          <cell r="A968" t="str">
            <v>07196</v>
          </cell>
          <cell r="B968" t="str">
            <v>ANGEL RAMIREZ ARMANDO</v>
          </cell>
          <cell r="C968" t="str">
            <v>Sindicalizado</v>
          </cell>
          <cell r="D968" t="str">
            <v>QUERETARO</v>
          </cell>
        </row>
        <row r="969">
          <cell r="A969" t="str">
            <v>07197</v>
          </cell>
          <cell r="B969" t="str">
            <v>DIAZ SANCHEZ ANTONIO</v>
          </cell>
          <cell r="C969" t="str">
            <v>Sindicalizado</v>
          </cell>
          <cell r="D969" t="str">
            <v>QUERETARO</v>
          </cell>
        </row>
        <row r="970">
          <cell r="A970" t="str">
            <v>07198</v>
          </cell>
          <cell r="B970" t="str">
            <v>HERNANDEZ MATA MIGUEL ANGEL</v>
          </cell>
          <cell r="C970" t="str">
            <v>Sindicalizado</v>
          </cell>
          <cell r="D970" t="str">
            <v>QUERETARO</v>
          </cell>
        </row>
        <row r="971">
          <cell r="A971" t="str">
            <v>07199</v>
          </cell>
          <cell r="B971" t="str">
            <v>RODRIGUEZ PALMA LUIS GERARDO</v>
          </cell>
          <cell r="C971" t="str">
            <v>Sindicalizado</v>
          </cell>
          <cell r="D971" t="str">
            <v>QUERETARO</v>
          </cell>
        </row>
        <row r="972">
          <cell r="A972" t="str">
            <v>07200</v>
          </cell>
          <cell r="B972" t="str">
            <v>ZAMORANO ALMARAZ ISAURO</v>
          </cell>
          <cell r="C972" t="str">
            <v>Sindicalizado</v>
          </cell>
          <cell r="D972" t="str">
            <v>QUERETARO</v>
          </cell>
        </row>
        <row r="973">
          <cell r="A973" t="str">
            <v>07201</v>
          </cell>
          <cell r="B973" t="str">
            <v>RAMIREZ GUDIÑO MARIA NANCY</v>
          </cell>
          <cell r="C973" t="str">
            <v>Sindicalizado</v>
          </cell>
          <cell r="D973" t="str">
            <v>QUERETARO</v>
          </cell>
        </row>
        <row r="974">
          <cell r="A974" t="str">
            <v>07202</v>
          </cell>
          <cell r="B974" t="str">
            <v>RESENDIZ MARTINEZ ALICIA</v>
          </cell>
          <cell r="C974" t="str">
            <v>Sindicalizado</v>
          </cell>
          <cell r="D974" t="str">
            <v>QUERETARO</v>
          </cell>
        </row>
        <row r="975">
          <cell r="A975" t="str">
            <v>07203</v>
          </cell>
          <cell r="B975" t="str">
            <v>PERUSQUIA RESENDIZ JUAN ANTONIO</v>
          </cell>
          <cell r="C975" t="str">
            <v>Sindicalizado</v>
          </cell>
          <cell r="D975" t="str">
            <v>QUERETARO</v>
          </cell>
        </row>
        <row r="976">
          <cell r="A976" t="str">
            <v>07204</v>
          </cell>
          <cell r="B976" t="str">
            <v>PERUSQUIA RESENDIZ MARIA GUADALUPE</v>
          </cell>
          <cell r="C976" t="str">
            <v>Sindicalizado</v>
          </cell>
          <cell r="D976" t="str">
            <v>QUERETARO</v>
          </cell>
        </row>
        <row r="977">
          <cell r="A977" t="str">
            <v>07205</v>
          </cell>
          <cell r="B977" t="str">
            <v>CRISTOBAL CRISTOBAL ORLANDO</v>
          </cell>
          <cell r="C977" t="str">
            <v>Sindicalizado</v>
          </cell>
          <cell r="D977" t="str">
            <v>QUERETARO</v>
          </cell>
        </row>
        <row r="978">
          <cell r="A978" t="str">
            <v>07206</v>
          </cell>
          <cell r="B978" t="str">
            <v>REYES MARTINEZ SAMUEL</v>
          </cell>
          <cell r="C978" t="str">
            <v>Sindicalizado</v>
          </cell>
          <cell r="D978" t="str">
            <v>QUERETARO</v>
          </cell>
        </row>
        <row r="979">
          <cell r="A979" t="str">
            <v>07207</v>
          </cell>
          <cell r="B979" t="str">
            <v>BARRON OLVERA GRISELDA</v>
          </cell>
          <cell r="C979" t="str">
            <v>Sindicalizado</v>
          </cell>
          <cell r="D979" t="str">
            <v>QUERETARO</v>
          </cell>
        </row>
        <row r="980">
          <cell r="A980" t="str">
            <v>07208</v>
          </cell>
          <cell r="B980" t="str">
            <v>AVILA ROJAS JOANA JAZMIN</v>
          </cell>
          <cell r="C980" t="str">
            <v>Sindicalizado</v>
          </cell>
          <cell r="D980" t="str">
            <v>QUERETARO</v>
          </cell>
        </row>
        <row r="981">
          <cell r="A981" t="str">
            <v>07209</v>
          </cell>
          <cell r="B981" t="str">
            <v>CRUZ ESCAMILLA CESAR</v>
          </cell>
          <cell r="C981" t="str">
            <v>Sindicalizado</v>
          </cell>
          <cell r="D981" t="str">
            <v>QUERETARO</v>
          </cell>
        </row>
        <row r="982">
          <cell r="A982" t="str">
            <v>07210</v>
          </cell>
          <cell r="B982" t="str">
            <v>SEGURA GARCIA CESAR</v>
          </cell>
          <cell r="C982" t="str">
            <v>Sindicalizado</v>
          </cell>
          <cell r="D982" t="str">
            <v>QUERETARO</v>
          </cell>
        </row>
        <row r="983">
          <cell r="A983" t="str">
            <v>07211</v>
          </cell>
          <cell r="B983" t="str">
            <v>CONTRERAS MORALES OMAR</v>
          </cell>
          <cell r="C983" t="str">
            <v>Sindicalizado</v>
          </cell>
          <cell r="D983" t="str">
            <v>QUERETARO</v>
          </cell>
        </row>
        <row r="984">
          <cell r="A984" t="str">
            <v>07212</v>
          </cell>
          <cell r="B984" t="str">
            <v>CASTAÑEDA FRANCO BRENDA LIZETH</v>
          </cell>
          <cell r="C984" t="str">
            <v>Sindicalizado</v>
          </cell>
          <cell r="D984" t="str">
            <v>QUERETARO</v>
          </cell>
        </row>
        <row r="985">
          <cell r="A985" t="str">
            <v>07213</v>
          </cell>
          <cell r="B985" t="str">
            <v>MARTINEZ HERNANDEZ JESUS ABEL</v>
          </cell>
          <cell r="C985" t="str">
            <v>Sindicalizado</v>
          </cell>
          <cell r="D985" t="str">
            <v>QUERETARO</v>
          </cell>
        </row>
        <row r="986">
          <cell r="A986" t="str">
            <v>07214</v>
          </cell>
          <cell r="B986" t="str">
            <v>MARTINEZ HERNANDEZ CARLOS YAHIR</v>
          </cell>
          <cell r="C986" t="str">
            <v>Sindicalizado</v>
          </cell>
          <cell r="D986" t="str">
            <v>QUERETARO</v>
          </cell>
        </row>
        <row r="987">
          <cell r="A987" t="str">
            <v>07215</v>
          </cell>
          <cell r="B987" t="str">
            <v>MENDEZ HERNANDEZ HONORIO</v>
          </cell>
          <cell r="C987" t="str">
            <v>Sindicalizado</v>
          </cell>
          <cell r="D987" t="str">
            <v>QUERETARO</v>
          </cell>
        </row>
        <row r="988">
          <cell r="A988" t="str">
            <v>07216</v>
          </cell>
          <cell r="B988" t="str">
            <v>MORALES HERNANDEZ EDGAR</v>
          </cell>
          <cell r="C988" t="str">
            <v>Sindicalizado</v>
          </cell>
          <cell r="D988" t="str">
            <v>QUERETARO</v>
          </cell>
        </row>
        <row r="989">
          <cell r="A989" t="str">
            <v>07217</v>
          </cell>
          <cell r="B989" t="str">
            <v>RANGEL GONZALEZ JAIME</v>
          </cell>
          <cell r="C989" t="str">
            <v>Sindicalizado</v>
          </cell>
          <cell r="D989" t="str">
            <v>QUERETARO</v>
          </cell>
        </row>
        <row r="990">
          <cell r="A990" t="str">
            <v>07218</v>
          </cell>
          <cell r="B990" t="str">
            <v>MATA EVANGELISTA GIOVANNY</v>
          </cell>
          <cell r="C990" t="str">
            <v>Sindicalizado</v>
          </cell>
          <cell r="D990" t="str">
            <v>QUERETARO</v>
          </cell>
        </row>
        <row r="991">
          <cell r="A991" t="str">
            <v>07219</v>
          </cell>
          <cell r="B991" t="str">
            <v>REYES SANTIAGO DARIEL EVANY</v>
          </cell>
          <cell r="C991" t="str">
            <v>Sindicalizado</v>
          </cell>
          <cell r="D991" t="str">
            <v>QUERETARO</v>
          </cell>
        </row>
        <row r="992">
          <cell r="A992" t="str">
            <v>07220</v>
          </cell>
          <cell r="B992" t="str">
            <v>MORENO MORALES GUSTAVO</v>
          </cell>
          <cell r="C992" t="str">
            <v>Sindicalizado</v>
          </cell>
          <cell r="D992" t="str">
            <v>QUERETARO</v>
          </cell>
        </row>
        <row r="993">
          <cell r="A993" t="str">
            <v>07221</v>
          </cell>
          <cell r="B993" t="str">
            <v>UGALDE MORALES ERICK</v>
          </cell>
          <cell r="C993" t="str">
            <v>Sindicalizado</v>
          </cell>
          <cell r="D993" t="str">
            <v>QUERETARO</v>
          </cell>
        </row>
        <row r="994">
          <cell r="A994" t="str">
            <v>07222</v>
          </cell>
          <cell r="B994" t="str">
            <v>MARTINEZ RODRIGUEZ PEDRO</v>
          </cell>
          <cell r="C994" t="str">
            <v>Sindicalizado</v>
          </cell>
          <cell r="D994" t="str">
            <v>QUERETARO</v>
          </cell>
        </row>
        <row r="995">
          <cell r="A995" t="str">
            <v>07223</v>
          </cell>
          <cell r="B995" t="str">
            <v>PIÑA MARTINEZ ALEJANDRO</v>
          </cell>
          <cell r="C995" t="str">
            <v>Sindicalizado</v>
          </cell>
          <cell r="D995" t="str">
            <v>QUERETARO</v>
          </cell>
        </row>
        <row r="996">
          <cell r="A996" t="str">
            <v>07224</v>
          </cell>
          <cell r="B996" t="str">
            <v>CHAVEZ MARTINEZ LEONARDO DANIEL</v>
          </cell>
          <cell r="C996" t="str">
            <v>Sindicalizado</v>
          </cell>
          <cell r="D996" t="str">
            <v>QUERETARO</v>
          </cell>
        </row>
        <row r="997">
          <cell r="A997" t="str">
            <v>07225</v>
          </cell>
          <cell r="B997" t="str">
            <v>DEL ANGEL GONZALEZ PRISCILIANO</v>
          </cell>
          <cell r="C997" t="str">
            <v>Sindicalizado</v>
          </cell>
          <cell r="D997" t="str">
            <v>QUERETARO</v>
          </cell>
        </row>
        <row r="998">
          <cell r="A998" t="str">
            <v>07226</v>
          </cell>
          <cell r="B998" t="str">
            <v>BASURTO OJEDA RAUL</v>
          </cell>
          <cell r="C998" t="str">
            <v>Sindicalizado</v>
          </cell>
          <cell r="D998" t="str">
            <v>QUERETARO</v>
          </cell>
        </row>
        <row r="999">
          <cell r="A999" t="str">
            <v>07227</v>
          </cell>
          <cell r="B999" t="str">
            <v>RANGEL GARCIA JOSE FERMIN</v>
          </cell>
          <cell r="C999" t="str">
            <v>Sindicalizado</v>
          </cell>
          <cell r="D999" t="str">
            <v>QUERETARO</v>
          </cell>
        </row>
        <row r="1000">
          <cell r="A1000" t="str">
            <v>07228</v>
          </cell>
          <cell r="B1000" t="str">
            <v>MURILLO HERRERA JESUS GERARDO</v>
          </cell>
          <cell r="C1000" t="str">
            <v>Sindicalizado</v>
          </cell>
          <cell r="D1000" t="str">
            <v>QUERETARO</v>
          </cell>
        </row>
        <row r="1001">
          <cell r="A1001" t="str">
            <v>07229</v>
          </cell>
          <cell r="B1001" t="str">
            <v>ALMAZAN ESPINOZA JUAN OMAR</v>
          </cell>
          <cell r="C1001" t="str">
            <v>Sindicalizado</v>
          </cell>
          <cell r="D1001" t="str">
            <v>QUERETARO</v>
          </cell>
        </row>
        <row r="1002">
          <cell r="A1002" t="str">
            <v>07230</v>
          </cell>
          <cell r="B1002" t="str">
            <v>SANTIAGO HERRERA MARIA DEL CARMEN</v>
          </cell>
          <cell r="C1002" t="str">
            <v>Sindicalizado</v>
          </cell>
          <cell r="D1002" t="str">
            <v>QUERETARO</v>
          </cell>
        </row>
        <row r="1003">
          <cell r="A1003" t="str">
            <v>07231</v>
          </cell>
          <cell r="B1003" t="str">
            <v>ATANACIO SANTIAGO ALEJANDRO</v>
          </cell>
          <cell r="C1003" t="str">
            <v>Sindicalizado</v>
          </cell>
          <cell r="D1003" t="str">
            <v>QUERETARO</v>
          </cell>
        </row>
        <row r="1004">
          <cell r="A1004" t="str">
            <v>07232</v>
          </cell>
          <cell r="B1004" t="str">
            <v>RENTERIA GONZALEZ JUAN MANUEL</v>
          </cell>
          <cell r="C1004" t="str">
            <v>Sindicalizado</v>
          </cell>
          <cell r="D1004" t="str">
            <v>QUERETARO</v>
          </cell>
        </row>
        <row r="1005">
          <cell r="A1005" t="str">
            <v>07233</v>
          </cell>
          <cell r="B1005" t="str">
            <v>HERNANDEZ GUTIERREZ VICTOR ANTONIO</v>
          </cell>
          <cell r="C1005" t="str">
            <v>Sindicalizado</v>
          </cell>
          <cell r="D1005" t="str">
            <v>QUERETARO</v>
          </cell>
        </row>
        <row r="1006">
          <cell r="A1006" t="str">
            <v>07234</v>
          </cell>
          <cell r="B1006" t="str">
            <v>ROSAS SANCHEZ LUIS FERNANDO</v>
          </cell>
          <cell r="C1006" t="str">
            <v>Sindicalizado</v>
          </cell>
          <cell r="D1006" t="str">
            <v>QUERETARO</v>
          </cell>
        </row>
        <row r="1007">
          <cell r="A1007" t="str">
            <v>07235</v>
          </cell>
          <cell r="B1007" t="str">
            <v>RAMIREZ ANTONIO JESUS EDUARDO</v>
          </cell>
          <cell r="C1007" t="str">
            <v>Sindicalizado</v>
          </cell>
          <cell r="D1007" t="str">
            <v>QUERETARO</v>
          </cell>
        </row>
        <row r="1008">
          <cell r="A1008" t="str">
            <v>07236</v>
          </cell>
          <cell r="B1008" t="str">
            <v>HERNANDEZ HERNANDEZ GUSTAVO</v>
          </cell>
          <cell r="C1008" t="str">
            <v>Sindicalizado</v>
          </cell>
          <cell r="D1008" t="str">
            <v>QUERETARO</v>
          </cell>
        </row>
        <row r="1009">
          <cell r="A1009" t="str">
            <v>07237</v>
          </cell>
          <cell r="B1009" t="str">
            <v>VELAZQUEZ SANDOVAL ROBERTO ANGEL</v>
          </cell>
          <cell r="C1009" t="str">
            <v>Sindicalizado</v>
          </cell>
          <cell r="D1009" t="str">
            <v>QUERETARO</v>
          </cell>
        </row>
        <row r="1010">
          <cell r="A1010" t="str">
            <v>07238</v>
          </cell>
          <cell r="B1010" t="str">
            <v>GARCIA ARCILA JOSE ERICK</v>
          </cell>
          <cell r="C1010" t="str">
            <v>Sindicalizado</v>
          </cell>
          <cell r="D1010" t="str">
            <v>QUERETARO</v>
          </cell>
        </row>
        <row r="1011">
          <cell r="A1011" t="str">
            <v>07239</v>
          </cell>
          <cell r="B1011" t="str">
            <v>RESENDIZ BADILLO RAMIRO</v>
          </cell>
          <cell r="C1011" t="str">
            <v>Sindicalizado</v>
          </cell>
          <cell r="D1011" t="str">
            <v>QUERETARO</v>
          </cell>
        </row>
        <row r="1012">
          <cell r="A1012" t="str">
            <v>07240</v>
          </cell>
          <cell r="B1012" t="str">
            <v>GOMEZ HERNANDEZ ERICK</v>
          </cell>
          <cell r="C1012" t="str">
            <v>Sindicalizado</v>
          </cell>
          <cell r="D1012" t="str">
            <v>QUERETARO</v>
          </cell>
        </row>
        <row r="1013">
          <cell r="A1013" t="str">
            <v>07241</v>
          </cell>
          <cell r="B1013" t="str">
            <v>DE LA CRUZ CONTRERAS SERGIO</v>
          </cell>
          <cell r="C1013" t="str">
            <v>Sindicalizado</v>
          </cell>
          <cell r="D1013" t="str">
            <v>QUERETARO</v>
          </cell>
        </row>
        <row r="1014">
          <cell r="A1014" t="str">
            <v>07242</v>
          </cell>
          <cell r="B1014" t="str">
            <v>CRUZ PEROTE LUIS ENRIQUE</v>
          </cell>
          <cell r="C1014" t="str">
            <v>Sindicalizado</v>
          </cell>
          <cell r="D1014" t="str">
            <v>QUERETARO</v>
          </cell>
        </row>
        <row r="1015">
          <cell r="A1015" t="str">
            <v>07243</v>
          </cell>
          <cell r="B1015" t="str">
            <v>MIRELES VILLAJUAREZ CESAR</v>
          </cell>
          <cell r="C1015" t="str">
            <v>Sindicalizado</v>
          </cell>
          <cell r="D1015" t="str">
            <v>QUERETARO</v>
          </cell>
        </row>
        <row r="1016">
          <cell r="A1016" t="str">
            <v>07244</v>
          </cell>
          <cell r="B1016" t="str">
            <v>TORRES GOMEZ BENJAMIN</v>
          </cell>
          <cell r="C1016" t="str">
            <v>Sindicalizado</v>
          </cell>
          <cell r="D1016" t="str">
            <v>QUERETARO</v>
          </cell>
        </row>
        <row r="1017">
          <cell r="A1017" t="str">
            <v>07245</v>
          </cell>
          <cell r="B1017" t="str">
            <v>SOLIS SANCHEZ JOSE CARMEN ALEJANDRO</v>
          </cell>
          <cell r="C1017" t="str">
            <v>Sindicalizado</v>
          </cell>
          <cell r="D1017" t="str">
            <v>QUERETARO</v>
          </cell>
        </row>
        <row r="1018">
          <cell r="A1018" t="str">
            <v>07246</v>
          </cell>
          <cell r="B1018" t="str">
            <v>GONZALEZ CABRERA ROSENDO</v>
          </cell>
          <cell r="C1018" t="str">
            <v>Sindicalizado</v>
          </cell>
          <cell r="D1018" t="str">
            <v>QUERETARO</v>
          </cell>
        </row>
        <row r="1019">
          <cell r="A1019" t="str">
            <v>07247</v>
          </cell>
          <cell r="B1019" t="str">
            <v>DIONICIO CASTILLO JUAN DIEGO</v>
          </cell>
          <cell r="C1019" t="str">
            <v>Sindicalizado</v>
          </cell>
          <cell r="D1019" t="str">
            <v>QUERETARO</v>
          </cell>
        </row>
        <row r="1020">
          <cell r="A1020" t="str">
            <v>07248</v>
          </cell>
          <cell r="B1020" t="str">
            <v>MARTINEZ URIBE JULIO CESAR</v>
          </cell>
          <cell r="C1020" t="str">
            <v>Sindicalizado</v>
          </cell>
          <cell r="D1020" t="str">
            <v>QUERETARO</v>
          </cell>
        </row>
        <row r="1021">
          <cell r="A1021" t="str">
            <v>07249</v>
          </cell>
          <cell r="B1021" t="str">
            <v>IBARRA SARABIA GILBERTO</v>
          </cell>
          <cell r="C1021" t="str">
            <v>Sindicalizado</v>
          </cell>
          <cell r="D1021" t="str">
            <v>QUERETARO</v>
          </cell>
        </row>
        <row r="1022">
          <cell r="A1022" t="str">
            <v>07250</v>
          </cell>
          <cell r="B1022" t="str">
            <v>SANTIAGO SANTIAGO JOSE ANDRES</v>
          </cell>
          <cell r="C1022" t="str">
            <v>Sindicalizado</v>
          </cell>
          <cell r="D1022" t="str">
            <v>QUERETARO</v>
          </cell>
        </row>
        <row r="1023">
          <cell r="A1023" t="str">
            <v>07251</v>
          </cell>
          <cell r="B1023" t="str">
            <v>MENDOZA BARRON VICTOR MANUEL</v>
          </cell>
          <cell r="C1023" t="str">
            <v>Sindicalizado</v>
          </cell>
          <cell r="D1023" t="str">
            <v>QUERETARO</v>
          </cell>
        </row>
        <row r="1024">
          <cell r="A1024" t="str">
            <v>07252</v>
          </cell>
          <cell r="B1024" t="str">
            <v>SANTIAGO MATA IVAN</v>
          </cell>
          <cell r="C1024" t="str">
            <v>Sindicalizado</v>
          </cell>
          <cell r="D1024" t="str">
            <v>QUERETARO</v>
          </cell>
        </row>
        <row r="1025">
          <cell r="A1025" t="str">
            <v>07253</v>
          </cell>
          <cell r="B1025" t="str">
            <v>CRUZ MARQUEZ JOSE ANTONIO</v>
          </cell>
          <cell r="C1025" t="str">
            <v>Sindicalizado</v>
          </cell>
          <cell r="D1025" t="str">
            <v>QUERETARO</v>
          </cell>
        </row>
        <row r="1026">
          <cell r="A1026" t="str">
            <v>07254</v>
          </cell>
          <cell r="B1026" t="str">
            <v>RINCON SANCHEZ JUAN CARLOS</v>
          </cell>
          <cell r="C1026" t="str">
            <v>Sindicalizado</v>
          </cell>
          <cell r="D1026" t="str">
            <v>QUERETARO</v>
          </cell>
        </row>
        <row r="1027">
          <cell r="A1027" t="str">
            <v>07255</v>
          </cell>
          <cell r="B1027" t="str">
            <v>GUZMAN GOMEZ ALFREDO</v>
          </cell>
          <cell r="C1027" t="str">
            <v>Sindicalizado</v>
          </cell>
          <cell r="D1027" t="str">
            <v>QUERETARO</v>
          </cell>
        </row>
        <row r="1028">
          <cell r="A1028" t="str">
            <v>07256</v>
          </cell>
          <cell r="B1028" t="str">
            <v>RAMIREZ RIVERA PEDRO ANTONIO</v>
          </cell>
          <cell r="C1028" t="str">
            <v>Sindicalizado</v>
          </cell>
          <cell r="D1028" t="str">
            <v>QUERETARO</v>
          </cell>
        </row>
        <row r="1029">
          <cell r="A1029" t="str">
            <v>07257</v>
          </cell>
          <cell r="B1029" t="str">
            <v>JARDINES GUZMAN CARLOS ALFREDO</v>
          </cell>
          <cell r="C1029" t="str">
            <v>Sindicalizado</v>
          </cell>
          <cell r="D1029" t="str">
            <v>QUERETARO</v>
          </cell>
        </row>
        <row r="1030">
          <cell r="A1030" t="str">
            <v>07258</v>
          </cell>
          <cell r="B1030" t="str">
            <v>ROMERO MARQUEZ CARLOS ALBERTO</v>
          </cell>
          <cell r="C1030" t="str">
            <v>Sindicalizado</v>
          </cell>
          <cell r="D1030" t="str">
            <v>QUERETARO</v>
          </cell>
        </row>
        <row r="1031">
          <cell r="A1031" t="str">
            <v>07259</v>
          </cell>
          <cell r="B1031" t="str">
            <v>RESENDIZ TAPIA JOSE MANUEL</v>
          </cell>
          <cell r="C1031" t="str">
            <v>Sindicalizado</v>
          </cell>
          <cell r="D1031" t="str">
            <v>QUERETARO</v>
          </cell>
        </row>
        <row r="1032">
          <cell r="A1032" t="str">
            <v>07260</v>
          </cell>
          <cell r="B1032" t="str">
            <v>LUNA GRANADOS JUAN JESUS</v>
          </cell>
          <cell r="C1032" t="str">
            <v>Sindicalizado</v>
          </cell>
          <cell r="D1032" t="str">
            <v>QUERETARO</v>
          </cell>
        </row>
        <row r="1033">
          <cell r="A1033" t="str">
            <v>07261</v>
          </cell>
          <cell r="B1033" t="str">
            <v>CALLEJAS JACINTO JUAN CARLOS</v>
          </cell>
          <cell r="C1033" t="str">
            <v>Sindicalizado</v>
          </cell>
          <cell r="D1033" t="str">
            <v>QUERETARO</v>
          </cell>
        </row>
        <row r="1034">
          <cell r="A1034" t="str">
            <v>07262</v>
          </cell>
          <cell r="B1034" t="str">
            <v>ATANACIO ARCILA MARCOS</v>
          </cell>
          <cell r="C1034" t="str">
            <v>Sindicalizado</v>
          </cell>
          <cell r="D1034" t="str">
            <v>QUERETARO</v>
          </cell>
        </row>
        <row r="1035">
          <cell r="A1035" t="str">
            <v>07263</v>
          </cell>
          <cell r="B1035" t="str">
            <v>OLVERA ZUÑIGA DANIEL ALEJANDRO</v>
          </cell>
          <cell r="C1035" t="str">
            <v>Sindicalizado</v>
          </cell>
          <cell r="D1035" t="str">
            <v>QUERETARO</v>
          </cell>
        </row>
        <row r="1036">
          <cell r="A1036" t="str">
            <v>07264</v>
          </cell>
          <cell r="B1036" t="str">
            <v>RODRIGUEZ RODRIGUEZ URIEL ANTONIO</v>
          </cell>
          <cell r="C1036" t="str">
            <v>Sindicalizado</v>
          </cell>
          <cell r="D1036" t="str">
            <v>QUERETARO</v>
          </cell>
        </row>
        <row r="1037">
          <cell r="A1037" t="str">
            <v>07265</v>
          </cell>
          <cell r="B1037" t="str">
            <v>HERNANDEZ MANCILLA GERARDO</v>
          </cell>
          <cell r="C1037" t="str">
            <v>Sindicalizado</v>
          </cell>
          <cell r="D1037" t="str">
            <v>QUERETARO</v>
          </cell>
        </row>
        <row r="1038">
          <cell r="A1038" t="str">
            <v>07266</v>
          </cell>
          <cell r="B1038" t="str">
            <v>LOPEZ ANTONIO GERARDO</v>
          </cell>
          <cell r="C1038" t="str">
            <v>Sindicalizado</v>
          </cell>
          <cell r="D1038" t="str">
            <v>QUERETARO</v>
          </cell>
        </row>
        <row r="1039">
          <cell r="A1039" t="str">
            <v>07267</v>
          </cell>
          <cell r="B1039" t="str">
            <v>RINCON ARAUJO JOSUE URIEL</v>
          </cell>
          <cell r="C1039" t="str">
            <v>Sindicalizado</v>
          </cell>
          <cell r="D1039" t="str">
            <v>QUERETARO</v>
          </cell>
        </row>
        <row r="1040">
          <cell r="A1040" t="str">
            <v>07268</v>
          </cell>
          <cell r="B1040" t="str">
            <v>RUIZ TREJO ARTURO</v>
          </cell>
          <cell r="C1040" t="str">
            <v>Sindicalizado</v>
          </cell>
          <cell r="D1040" t="str">
            <v>QUERETARO</v>
          </cell>
        </row>
        <row r="1041">
          <cell r="A1041" t="str">
            <v>07269</v>
          </cell>
          <cell r="B1041" t="str">
            <v>MARTINEZ MARTINEZ OSCAR</v>
          </cell>
          <cell r="C1041" t="str">
            <v>Sindicalizado</v>
          </cell>
          <cell r="D1041" t="str">
            <v>QUERETARO</v>
          </cell>
        </row>
        <row r="1042">
          <cell r="A1042" t="str">
            <v>07270</v>
          </cell>
          <cell r="B1042" t="str">
            <v>REYES VAZQUEZ JOSE ROBERTO</v>
          </cell>
          <cell r="C1042" t="str">
            <v>Sindicalizado</v>
          </cell>
          <cell r="D1042" t="str">
            <v>QUERETARO</v>
          </cell>
        </row>
        <row r="1043">
          <cell r="A1043" t="str">
            <v>07271</v>
          </cell>
          <cell r="B1043" t="str">
            <v>PEREZ PEREZ JOSE MARTIN</v>
          </cell>
          <cell r="C1043" t="str">
            <v>Sindicalizado</v>
          </cell>
          <cell r="D1043" t="str">
            <v>QUERETARO</v>
          </cell>
        </row>
        <row r="1044">
          <cell r="A1044" t="str">
            <v>07272</v>
          </cell>
          <cell r="B1044" t="str">
            <v>REYES GONZALEZ ABRAHAM</v>
          </cell>
          <cell r="C1044" t="str">
            <v>Sindicalizado</v>
          </cell>
          <cell r="D1044" t="str">
            <v>QUERETARO</v>
          </cell>
        </row>
        <row r="1045">
          <cell r="A1045" t="str">
            <v>07273</v>
          </cell>
          <cell r="B1045" t="str">
            <v>LABRA OTERO MAXIMILIANO</v>
          </cell>
          <cell r="C1045" t="str">
            <v>Sindicalizado</v>
          </cell>
          <cell r="D1045" t="str">
            <v>QUERETARO</v>
          </cell>
        </row>
        <row r="1046">
          <cell r="A1046" t="str">
            <v>07274</v>
          </cell>
          <cell r="B1046" t="str">
            <v>GONZALEZ NAVA ELIAZAR</v>
          </cell>
          <cell r="C1046" t="str">
            <v>Sindicalizado</v>
          </cell>
          <cell r="D1046" t="str">
            <v>QUERETARO</v>
          </cell>
        </row>
        <row r="1047">
          <cell r="A1047" t="str">
            <v>07275</v>
          </cell>
          <cell r="B1047" t="str">
            <v>SALVADOR VAZQUEZ CLAUDIO</v>
          </cell>
          <cell r="C1047" t="str">
            <v>Sindicalizado</v>
          </cell>
          <cell r="D1047" t="str">
            <v>QUERETARO</v>
          </cell>
        </row>
        <row r="1048">
          <cell r="A1048" t="str">
            <v>07276</v>
          </cell>
          <cell r="B1048" t="str">
            <v>POZAS REYES JESUS EFRAIN</v>
          </cell>
          <cell r="C1048" t="str">
            <v>Sindicalizado</v>
          </cell>
          <cell r="D1048" t="str">
            <v>QUERETARO</v>
          </cell>
        </row>
        <row r="1049">
          <cell r="A1049" t="str">
            <v>07277</v>
          </cell>
          <cell r="B1049" t="str">
            <v>POZOS GUZMAN MARIO ALBERTO</v>
          </cell>
          <cell r="C1049" t="str">
            <v>Sindicalizado</v>
          </cell>
          <cell r="D1049" t="str">
            <v>QUERETARO</v>
          </cell>
        </row>
        <row r="1050">
          <cell r="A1050" t="str">
            <v>07278</v>
          </cell>
          <cell r="B1050" t="str">
            <v>ZAVALETA LOPEZ CARLOS AGUSTO</v>
          </cell>
          <cell r="C1050" t="str">
            <v>Sindicalizado</v>
          </cell>
          <cell r="D1050" t="str">
            <v>QUERETARO</v>
          </cell>
        </row>
        <row r="1051">
          <cell r="A1051" t="str">
            <v>07279</v>
          </cell>
          <cell r="B1051" t="str">
            <v>ELIGIO GOMEZ HUMBERTO</v>
          </cell>
          <cell r="C1051" t="str">
            <v>Sindicalizado</v>
          </cell>
          <cell r="D1051" t="str">
            <v>QUERETARO</v>
          </cell>
        </row>
        <row r="1052">
          <cell r="A1052" t="str">
            <v>07280</v>
          </cell>
          <cell r="B1052" t="str">
            <v>MORALES VILLAGRAN JOSE MISAEL</v>
          </cell>
          <cell r="C1052" t="str">
            <v>Sindicalizado</v>
          </cell>
          <cell r="D1052" t="str">
            <v>QUERETARO</v>
          </cell>
        </row>
        <row r="1053">
          <cell r="A1053" t="str">
            <v>07281</v>
          </cell>
          <cell r="B1053" t="str">
            <v>PEREZ CHAVEZ JOSE GILBERTO</v>
          </cell>
          <cell r="C1053" t="str">
            <v>Sindicalizado</v>
          </cell>
          <cell r="D1053" t="str">
            <v>QUERETARO</v>
          </cell>
        </row>
        <row r="1054">
          <cell r="A1054" t="str">
            <v>07282</v>
          </cell>
          <cell r="B1054" t="str">
            <v>REYES MARTINEZ JOSE ESTEBAN</v>
          </cell>
          <cell r="C1054" t="str">
            <v>Sindicalizado</v>
          </cell>
          <cell r="D1054" t="str">
            <v>QUERETARO</v>
          </cell>
        </row>
        <row r="1055">
          <cell r="A1055" t="str">
            <v>07283</v>
          </cell>
          <cell r="B1055" t="str">
            <v>CRUZ MORALES JOSE GUADALUPE</v>
          </cell>
          <cell r="C1055" t="str">
            <v>Sindicalizado</v>
          </cell>
          <cell r="D1055" t="str">
            <v>QUERETARO</v>
          </cell>
        </row>
        <row r="1056">
          <cell r="A1056" t="str">
            <v>07284</v>
          </cell>
          <cell r="B1056" t="str">
            <v>URIBE VALENCIA JOSE LUIS</v>
          </cell>
          <cell r="C1056" t="str">
            <v>Sindicalizado</v>
          </cell>
          <cell r="D1056" t="str">
            <v>QUERETARO</v>
          </cell>
        </row>
        <row r="1057">
          <cell r="A1057" t="str">
            <v>07285</v>
          </cell>
          <cell r="B1057" t="str">
            <v>MARTINEZ ALMEDA SALVADOR IRINEO</v>
          </cell>
          <cell r="C1057" t="str">
            <v>Sindicalizado</v>
          </cell>
          <cell r="D1057" t="str">
            <v>QUERETARO</v>
          </cell>
        </row>
        <row r="1058">
          <cell r="A1058" t="str">
            <v>07286</v>
          </cell>
          <cell r="B1058" t="str">
            <v>SANCHEZ OLGUIN MARIA GUADALUPE</v>
          </cell>
          <cell r="C1058" t="str">
            <v>Sindicalizado</v>
          </cell>
          <cell r="D1058" t="str">
            <v>QUERETARO</v>
          </cell>
        </row>
        <row r="1059">
          <cell r="A1059" t="str">
            <v>07287</v>
          </cell>
          <cell r="B1059" t="str">
            <v>LAGOS ICHANTE STEPHANIA</v>
          </cell>
          <cell r="C1059" t="str">
            <v>Sindicalizado</v>
          </cell>
          <cell r="D1059" t="str">
            <v>QUERETARO</v>
          </cell>
        </row>
        <row r="1060">
          <cell r="A1060" t="str">
            <v>07288</v>
          </cell>
          <cell r="B1060" t="str">
            <v>PEREZ GONZALEZ MONICA</v>
          </cell>
          <cell r="C1060" t="str">
            <v>Sindicalizado</v>
          </cell>
          <cell r="D1060" t="str">
            <v>QUERETARO</v>
          </cell>
        </row>
        <row r="1061">
          <cell r="A1061" t="str">
            <v>07289</v>
          </cell>
          <cell r="B1061" t="str">
            <v>LOPEZ FLORES JUAN JOSE</v>
          </cell>
          <cell r="C1061" t="str">
            <v>Sindicalizado</v>
          </cell>
          <cell r="D1061" t="str">
            <v>QUERETARO</v>
          </cell>
        </row>
        <row r="1062">
          <cell r="A1062" t="str">
            <v>07290</v>
          </cell>
          <cell r="B1062" t="str">
            <v>PEREZ GONZALEZ ANA CECILIA</v>
          </cell>
          <cell r="C1062" t="str">
            <v>Sindicalizado</v>
          </cell>
          <cell r="D1062" t="str">
            <v>QUERETARO</v>
          </cell>
        </row>
        <row r="1063">
          <cell r="A1063" t="str">
            <v>07291</v>
          </cell>
          <cell r="B1063" t="str">
            <v>MORALES MORALES HUMBERTO</v>
          </cell>
          <cell r="C1063" t="str">
            <v>Sindicalizado</v>
          </cell>
          <cell r="D1063" t="str">
            <v>QUERETARO</v>
          </cell>
        </row>
        <row r="1064">
          <cell r="A1064" t="str">
            <v>07292</v>
          </cell>
          <cell r="B1064" t="str">
            <v>VERDE MORALES ENRIQUE</v>
          </cell>
          <cell r="C1064" t="str">
            <v>Sindicalizado</v>
          </cell>
          <cell r="D1064" t="str">
            <v>QUERETARO</v>
          </cell>
        </row>
        <row r="1065">
          <cell r="A1065" t="str">
            <v>07293</v>
          </cell>
          <cell r="B1065" t="str">
            <v>ELIGIO BARRON JOSE ARMANDO</v>
          </cell>
          <cell r="C1065" t="str">
            <v>Sindicalizado</v>
          </cell>
          <cell r="D1065" t="str">
            <v>QUERETARO</v>
          </cell>
        </row>
        <row r="1066">
          <cell r="A1066" t="str">
            <v>07294</v>
          </cell>
          <cell r="B1066" t="str">
            <v>JERONIMO MARTINEZ NESTOR DANIEL</v>
          </cell>
          <cell r="C1066" t="str">
            <v>Sindicalizado</v>
          </cell>
          <cell r="D1066" t="str">
            <v>QUERETARO</v>
          </cell>
        </row>
        <row r="1067">
          <cell r="A1067" t="str">
            <v>07295</v>
          </cell>
          <cell r="B1067" t="str">
            <v>MARTINEZ CAMPOS GILBERTO</v>
          </cell>
          <cell r="C1067" t="str">
            <v>Sindicalizado</v>
          </cell>
          <cell r="D1067" t="str">
            <v>QUERETARO</v>
          </cell>
        </row>
        <row r="1068">
          <cell r="A1068" t="str">
            <v>07296</v>
          </cell>
          <cell r="B1068" t="str">
            <v>JIMENEZ AGUIRRE YOMAYRA</v>
          </cell>
          <cell r="C1068" t="str">
            <v>Sindicalizado</v>
          </cell>
          <cell r="D1068" t="str">
            <v>QUERETARO</v>
          </cell>
        </row>
        <row r="1069">
          <cell r="A1069" t="str">
            <v>07297</v>
          </cell>
          <cell r="B1069" t="str">
            <v>HERNANDEZ RAMIREZ MANUEL</v>
          </cell>
          <cell r="C1069" t="str">
            <v>Sindicalizado</v>
          </cell>
          <cell r="D1069" t="str">
            <v>QUERETARO</v>
          </cell>
        </row>
        <row r="1070">
          <cell r="A1070" t="str">
            <v>07298</v>
          </cell>
          <cell r="B1070" t="str">
            <v>DE JESUS HERNANDEZ JOSE GUADALUPE</v>
          </cell>
          <cell r="C1070" t="str">
            <v>Sindicalizado</v>
          </cell>
          <cell r="D1070" t="str">
            <v>QUERETARO</v>
          </cell>
        </row>
        <row r="1071">
          <cell r="A1071" t="str">
            <v>07299</v>
          </cell>
          <cell r="B1071" t="str">
            <v>MALDONADO ALEGRIA LEONARDO DANIEL</v>
          </cell>
          <cell r="C1071" t="str">
            <v>Sindicalizado</v>
          </cell>
          <cell r="D1071" t="str">
            <v>QUERETARO</v>
          </cell>
        </row>
        <row r="1072">
          <cell r="A1072" t="str">
            <v>07300</v>
          </cell>
          <cell r="B1072" t="str">
            <v>MORALES PIÑA JESUS</v>
          </cell>
          <cell r="C1072" t="str">
            <v>Sindicalizado</v>
          </cell>
          <cell r="D1072" t="str">
            <v>QUERETARO</v>
          </cell>
        </row>
        <row r="1073">
          <cell r="A1073" t="str">
            <v>07301</v>
          </cell>
          <cell r="B1073" t="str">
            <v>HERRERA LUNA JESUS ALVARO</v>
          </cell>
          <cell r="C1073" t="str">
            <v>Sindicalizado</v>
          </cell>
          <cell r="D1073" t="str">
            <v>QUERETARO</v>
          </cell>
        </row>
        <row r="1074">
          <cell r="A1074" t="str">
            <v>07302</v>
          </cell>
          <cell r="B1074" t="str">
            <v>HERNANDEZ RAMIREZ JOSE EDUARDO</v>
          </cell>
          <cell r="C1074" t="str">
            <v>Sindicalizado</v>
          </cell>
          <cell r="D1074" t="str">
            <v>QUERETARO</v>
          </cell>
        </row>
        <row r="1075">
          <cell r="A1075" t="str">
            <v>07303</v>
          </cell>
          <cell r="B1075" t="str">
            <v>COBOS LOZADA ESTEBAN</v>
          </cell>
          <cell r="C1075" t="str">
            <v>Sindicalizado</v>
          </cell>
          <cell r="D1075" t="str">
            <v>QUERETARO</v>
          </cell>
        </row>
        <row r="1076">
          <cell r="A1076" t="str">
            <v>07304</v>
          </cell>
          <cell r="B1076" t="str">
            <v>GARCIA HERNANDEZ ALEJANDRO</v>
          </cell>
          <cell r="C1076" t="str">
            <v>Sindicalizado</v>
          </cell>
          <cell r="D1076" t="str">
            <v>QUERETARO</v>
          </cell>
        </row>
        <row r="1077">
          <cell r="A1077" t="str">
            <v>07305</v>
          </cell>
          <cell r="B1077" t="str">
            <v>LEDEZMA NORIA VICTOR MANUEL</v>
          </cell>
          <cell r="C1077" t="str">
            <v>Sindicalizado</v>
          </cell>
          <cell r="D1077" t="str">
            <v>QUERETARO</v>
          </cell>
        </row>
        <row r="1078">
          <cell r="A1078" t="str">
            <v>07306</v>
          </cell>
          <cell r="B1078" t="str">
            <v>CELESTINO CATARINO ROBERTO</v>
          </cell>
          <cell r="C1078" t="str">
            <v>Sindicalizado</v>
          </cell>
          <cell r="D1078" t="str">
            <v>QUERETARO</v>
          </cell>
        </row>
        <row r="1079">
          <cell r="A1079" t="str">
            <v>07307</v>
          </cell>
          <cell r="B1079" t="str">
            <v>LUCAS MARTINEZ EDUARDO</v>
          </cell>
          <cell r="C1079" t="str">
            <v>Sindicalizado</v>
          </cell>
          <cell r="D1079" t="str">
            <v>QUERETARO</v>
          </cell>
        </row>
        <row r="1080">
          <cell r="A1080" t="str">
            <v>07308</v>
          </cell>
          <cell r="B1080" t="str">
            <v>SANCHEZ RODRIGUEZ JOSE ANTONIO</v>
          </cell>
          <cell r="C1080" t="str">
            <v>Sindicalizado</v>
          </cell>
          <cell r="D1080" t="str">
            <v>QUERETARO</v>
          </cell>
        </row>
        <row r="1081">
          <cell r="A1081" t="str">
            <v>07309</v>
          </cell>
          <cell r="B1081" t="str">
            <v>MARTINEZ BUENO HECTOR JORGE</v>
          </cell>
          <cell r="C1081" t="str">
            <v>Sindicalizado</v>
          </cell>
          <cell r="D1081" t="str">
            <v>QUERETARO</v>
          </cell>
        </row>
        <row r="1082">
          <cell r="A1082" t="str">
            <v>07310</v>
          </cell>
          <cell r="B1082" t="str">
            <v>ROJAS ROJAS MARIA ROSALINA</v>
          </cell>
          <cell r="C1082" t="str">
            <v>Sindicalizado</v>
          </cell>
          <cell r="D1082" t="str">
            <v>QUERETARO</v>
          </cell>
        </row>
        <row r="1083">
          <cell r="A1083" t="str">
            <v>07311</v>
          </cell>
          <cell r="B1083" t="str">
            <v>ROJAS ROJAS FABIOLA</v>
          </cell>
          <cell r="C1083" t="str">
            <v>Sindicalizado</v>
          </cell>
          <cell r="D1083" t="str">
            <v>QUERETARO</v>
          </cell>
        </row>
        <row r="1084">
          <cell r="A1084" t="str">
            <v>07312</v>
          </cell>
          <cell r="B1084" t="str">
            <v>TORRES TERRAZAS NANCI YADIRA</v>
          </cell>
          <cell r="C1084" t="str">
            <v>Sindicalizado</v>
          </cell>
          <cell r="D1084" t="str">
            <v>QUERETARO</v>
          </cell>
        </row>
        <row r="1085">
          <cell r="A1085" t="str">
            <v>07313</v>
          </cell>
          <cell r="B1085" t="str">
            <v>ROJAS MORALES ANA MARIA</v>
          </cell>
          <cell r="C1085" t="str">
            <v>Sindicalizado</v>
          </cell>
          <cell r="D1085" t="str">
            <v>QUERETARO</v>
          </cell>
        </row>
        <row r="1086">
          <cell r="A1086" t="str">
            <v>07314</v>
          </cell>
          <cell r="B1086" t="str">
            <v>JARAMILLO HERNANDEZ CRISTOBAL</v>
          </cell>
          <cell r="C1086" t="str">
            <v>Sindicalizado</v>
          </cell>
          <cell r="D1086" t="str">
            <v>QUERETARO</v>
          </cell>
        </row>
        <row r="1087">
          <cell r="A1087" t="str">
            <v>07315</v>
          </cell>
          <cell r="B1087" t="str">
            <v>GONZALEZ VAZQUEZ DANIEL</v>
          </cell>
          <cell r="C1087" t="str">
            <v>Sindicalizado</v>
          </cell>
          <cell r="D1087" t="str">
            <v>QUERETARO</v>
          </cell>
        </row>
        <row r="1088">
          <cell r="A1088" t="str">
            <v>07316</v>
          </cell>
          <cell r="B1088" t="str">
            <v>RAMIREZ SANCHEZ FORTINO</v>
          </cell>
          <cell r="C1088" t="str">
            <v>Sindicalizado</v>
          </cell>
          <cell r="D1088" t="str">
            <v>QUERETARO</v>
          </cell>
        </row>
        <row r="1089">
          <cell r="A1089" t="str">
            <v>07317</v>
          </cell>
          <cell r="B1089" t="str">
            <v>LIRA RESENDIZ EDSON</v>
          </cell>
          <cell r="C1089" t="str">
            <v>Sindicalizado</v>
          </cell>
          <cell r="D1089" t="str">
            <v>QUERETARO</v>
          </cell>
        </row>
        <row r="1090">
          <cell r="A1090" t="str">
            <v>07318</v>
          </cell>
          <cell r="B1090" t="str">
            <v>ESQUIVEL RESENDIZ BRYAN FRANCISCO</v>
          </cell>
          <cell r="C1090" t="str">
            <v>Sindicalizado</v>
          </cell>
          <cell r="D1090" t="str">
            <v>QUERETARO</v>
          </cell>
        </row>
        <row r="1091">
          <cell r="A1091" t="str">
            <v>07319</v>
          </cell>
          <cell r="B1091" t="str">
            <v>AVILES BIBIANO VICTOR DANIEL</v>
          </cell>
          <cell r="C1091" t="str">
            <v>Sindicalizado</v>
          </cell>
          <cell r="D1091" t="str">
            <v>QUERETARO</v>
          </cell>
        </row>
        <row r="1092">
          <cell r="A1092" t="str">
            <v>07320</v>
          </cell>
          <cell r="B1092" t="str">
            <v>TREJO MENDEZ BRENDA</v>
          </cell>
          <cell r="C1092" t="str">
            <v>Sindicalizado</v>
          </cell>
          <cell r="D1092" t="str">
            <v>QUERETARO</v>
          </cell>
        </row>
        <row r="1093">
          <cell r="A1093" t="str">
            <v>07321</v>
          </cell>
          <cell r="B1093" t="str">
            <v>MALDONADO ELIGIO AARON</v>
          </cell>
          <cell r="C1093" t="str">
            <v>Sindicalizado</v>
          </cell>
          <cell r="D1093" t="str">
            <v>QUERETARO</v>
          </cell>
        </row>
        <row r="1094">
          <cell r="A1094" t="str">
            <v>07322</v>
          </cell>
          <cell r="B1094" t="str">
            <v>SUAREZ AYALA IVAN</v>
          </cell>
          <cell r="C1094" t="str">
            <v>Sindicalizado</v>
          </cell>
          <cell r="D1094" t="str">
            <v>QUERETARO</v>
          </cell>
        </row>
        <row r="1095">
          <cell r="A1095" t="str">
            <v>07323</v>
          </cell>
          <cell r="B1095" t="str">
            <v>RESENDIZ ARAUJO JOSE JUAN</v>
          </cell>
          <cell r="C1095" t="str">
            <v>Sindicalizado</v>
          </cell>
          <cell r="D1095" t="str">
            <v>QUERETARO</v>
          </cell>
        </row>
        <row r="1096">
          <cell r="A1096" t="str">
            <v>07324</v>
          </cell>
          <cell r="B1096" t="str">
            <v>CRUZ FRANCO MARY CARMEN</v>
          </cell>
          <cell r="C1096" t="str">
            <v>Sindicalizado</v>
          </cell>
          <cell r="D1096" t="str">
            <v>QUERETARO</v>
          </cell>
        </row>
        <row r="1097">
          <cell r="A1097" t="str">
            <v>07325</v>
          </cell>
          <cell r="B1097" t="str">
            <v>FUENTES RIVERA ALAN RAFAEL</v>
          </cell>
          <cell r="C1097" t="str">
            <v>Sindicalizado</v>
          </cell>
          <cell r="D1097" t="str">
            <v>QUERETARO</v>
          </cell>
        </row>
        <row r="1098">
          <cell r="A1098" t="str">
            <v>07326</v>
          </cell>
          <cell r="B1098" t="str">
            <v>ROJAS TAPIA RAFAEL</v>
          </cell>
          <cell r="C1098" t="str">
            <v>Sindicalizado</v>
          </cell>
          <cell r="D1098" t="str">
            <v>QUERETARO</v>
          </cell>
        </row>
        <row r="1099">
          <cell r="A1099" t="str">
            <v>07327</v>
          </cell>
          <cell r="B1099" t="str">
            <v>VALLADARES VAZQUEZ EVA IVANA</v>
          </cell>
          <cell r="C1099" t="str">
            <v>Sindicalizado</v>
          </cell>
          <cell r="D1099" t="str">
            <v>QUERETARO</v>
          </cell>
        </row>
        <row r="1100">
          <cell r="A1100" t="str">
            <v>07328</v>
          </cell>
          <cell r="B1100" t="str">
            <v>CONTRERAS CABAÑAS ENRIQUE</v>
          </cell>
          <cell r="C1100" t="str">
            <v>Sindicalizado</v>
          </cell>
          <cell r="D1100" t="str">
            <v>QUERETARO</v>
          </cell>
        </row>
        <row r="1101">
          <cell r="A1101" t="str">
            <v>07329</v>
          </cell>
          <cell r="B1101" t="str">
            <v>IGLESIAS NAVARRETE JORGE GEOVANNI</v>
          </cell>
          <cell r="C1101" t="str">
            <v>Sindicalizado</v>
          </cell>
          <cell r="D1101" t="str">
            <v>QUERETARO</v>
          </cell>
        </row>
        <row r="1102">
          <cell r="A1102" t="str">
            <v>07330</v>
          </cell>
          <cell r="B1102" t="str">
            <v>HERNANDEZ HERNANDEZ RUFINO</v>
          </cell>
          <cell r="C1102" t="str">
            <v>Sindicalizado</v>
          </cell>
          <cell r="D1102" t="str">
            <v>QUERETARO</v>
          </cell>
        </row>
        <row r="1103">
          <cell r="A1103" t="str">
            <v>07331</v>
          </cell>
          <cell r="B1103" t="str">
            <v>TOVAR TOVAR DIANA LAURA</v>
          </cell>
          <cell r="C1103" t="str">
            <v>Sindicalizado</v>
          </cell>
          <cell r="D1103" t="str">
            <v>QUERETARO</v>
          </cell>
        </row>
        <row r="1104">
          <cell r="A1104" t="str">
            <v>07332</v>
          </cell>
          <cell r="B1104" t="str">
            <v>SANCHEZ PASCUAL JOSE JUAN</v>
          </cell>
          <cell r="C1104" t="str">
            <v>Sindicalizado</v>
          </cell>
          <cell r="D1104" t="str">
            <v>QUERETARO</v>
          </cell>
        </row>
        <row r="1105">
          <cell r="A1105" t="str">
            <v>07333</v>
          </cell>
          <cell r="B1105" t="str">
            <v>NIEVES CAMPOS MARIA XIMENA</v>
          </cell>
          <cell r="C1105" t="str">
            <v>Sindicalizado</v>
          </cell>
          <cell r="D1105" t="str">
            <v>QUERETARO</v>
          </cell>
        </row>
        <row r="1106">
          <cell r="A1106" t="str">
            <v>07334</v>
          </cell>
          <cell r="B1106" t="str">
            <v>ALMARAZ HERNANDEZ MIGUEL ANGEL</v>
          </cell>
          <cell r="C1106" t="str">
            <v>Sindicalizado</v>
          </cell>
          <cell r="D1106" t="str">
            <v>QUERETARO</v>
          </cell>
        </row>
        <row r="1107">
          <cell r="A1107" t="str">
            <v>07335</v>
          </cell>
          <cell r="B1107" t="str">
            <v>BACILIO MARTINEZ ANA LAURA</v>
          </cell>
          <cell r="C1107" t="str">
            <v>Sindicalizado</v>
          </cell>
          <cell r="D1107" t="str">
            <v>QUERETARO</v>
          </cell>
        </row>
        <row r="1108">
          <cell r="A1108" t="str">
            <v>07336</v>
          </cell>
          <cell r="B1108" t="str">
            <v>HERNANDEZ BOCANEGRA MANUEL ALEJANDRO</v>
          </cell>
          <cell r="C1108" t="str">
            <v>Sindicalizado</v>
          </cell>
          <cell r="D1108" t="str">
            <v>QUERETARO</v>
          </cell>
        </row>
        <row r="1109">
          <cell r="A1109" t="str">
            <v>07337</v>
          </cell>
          <cell r="B1109" t="str">
            <v>BELMAN HERNANDEZ MARTIN AMADO</v>
          </cell>
          <cell r="C1109" t="str">
            <v>Sindicalizado</v>
          </cell>
          <cell r="D1109" t="str">
            <v>QUERETARO</v>
          </cell>
        </row>
        <row r="1110">
          <cell r="A1110" t="str">
            <v>07338</v>
          </cell>
          <cell r="B1110" t="str">
            <v>FRANCO MARTINEZ RICARDO</v>
          </cell>
          <cell r="C1110" t="str">
            <v>Sindicalizado</v>
          </cell>
          <cell r="D1110" t="str">
            <v>QUERETARO</v>
          </cell>
        </row>
        <row r="1111">
          <cell r="A1111" t="str">
            <v>07339</v>
          </cell>
          <cell r="B1111" t="str">
            <v>SANTIAGO GOMEZ FRANCISCO JAVIER</v>
          </cell>
          <cell r="C1111" t="str">
            <v>Sindicalizado</v>
          </cell>
          <cell r="D1111" t="str">
            <v>QUERETARO</v>
          </cell>
        </row>
        <row r="1112">
          <cell r="A1112" t="str">
            <v>07340</v>
          </cell>
          <cell r="B1112" t="str">
            <v>GUTIERREZ PINEDA CARLOS OTHON</v>
          </cell>
          <cell r="C1112" t="str">
            <v>Sindicalizado</v>
          </cell>
          <cell r="D1112" t="str">
            <v>QUERETARO</v>
          </cell>
        </row>
        <row r="1113">
          <cell r="A1113" t="str">
            <v>07341</v>
          </cell>
          <cell r="B1113" t="str">
            <v>VELAZQUEZ SANDOVAL BRANDON DANIEL</v>
          </cell>
          <cell r="C1113" t="str">
            <v>Sindicalizado</v>
          </cell>
          <cell r="D1113" t="str">
            <v>QUERETARO</v>
          </cell>
        </row>
        <row r="1114">
          <cell r="A1114" t="str">
            <v>07342</v>
          </cell>
          <cell r="B1114" t="str">
            <v>JUAREZ JAVIER MARCO ANTONIO</v>
          </cell>
          <cell r="C1114" t="str">
            <v>Sindicalizado</v>
          </cell>
          <cell r="D1114" t="str">
            <v>QUERETARO</v>
          </cell>
        </row>
        <row r="1115">
          <cell r="A1115" t="str">
            <v>07343</v>
          </cell>
          <cell r="B1115" t="str">
            <v>SANCHEZ MORENO CARLOS</v>
          </cell>
          <cell r="C1115" t="str">
            <v>Sindicalizado</v>
          </cell>
          <cell r="D1115" t="str">
            <v>QUERETARO</v>
          </cell>
        </row>
        <row r="1116">
          <cell r="A1116" t="str">
            <v>07344</v>
          </cell>
          <cell r="B1116" t="str">
            <v>BALTAZAR ARTEAGA RUBEN</v>
          </cell>
          <cell r="C1116" t="str">
            <v>Sindicalizado</v>
          </cell>
          <cell r="D1116" t="str">
            <v>QUERETARO</v>
          </cell>
        </row>
        <row r="1117">
          <cell r="A1117" t="str">
            <v>07345</v>
          </cell>
          <cell r="B1117" t="str">
            <v>PECHOTE GIL GUADALUPE</v>
          </cell>
          <cell r="C1117" t="str">
            <v>Sindicalizado</v>
          </cell>
          <cell r="D1117" t="str">
            <v>QUERETARO</v>
          </cell>
        </row>
        <row r="1118">
          <cell r="A1118" t="str">
            <v>07346</v>
          </cell>
          <cell r="B1118" t="str">
            <v>MARTINEZ AGUILAR MARIA GUADALUPE</v>
          </cell>
          <cell r="C1118" t="str">
            <v>Sindicalizado</v>
          </cell>
          <cell r="D1118" t="str">
            <v>QUERETARO</v>
          </cell>
        </row>
        <row r="1119">
          <cell r="A1119" t="str">
            <v>07347</v>
          </cell>
          <cell r="B1119" t="str">
            <v>OLAYO VILLA LUIS</v>
          </cell>
          <cell r="C1119" t="str">
            <v>Sindicalizado</v>
          </cell>
          <cell r="D1119" t="str">
            <v>QUERETARO</v>
          </cell>
        </row>
        <row r="1120">
          <cell r="A1120" t="str">
            <v>07348</v>
          </cell>
          <cell r="B1120" t="str">
            <v>RESENDIZ TERRAZAS LUIS FERNANDO</v>
          </cell>
          <cell r="C1120" t="str">
            <v>Sindicalizado</v>
          </cell>
          <cell r="D1120" t="str">
            <v>QUERETARO</v>
          </cell>
        </row>
        <row r="1121">
          <cell r="A1121" t="str">
            <v>07349</v>
          </cell>
          <cell r="B1121" t="str">
            <v>HERNANDEZ RIVERA ANGEL FRANCISCO</v>
          </cell>
          <cell r="C1121" t="str">
            <v>Sindicalizado</v>
          </cell>
          <cell r="D1121" t="str">
            <v>QUERETARO</v>
          </cell>
        </row>
        <row r="1122">
          <cell r="A1122" t="str">
            <v>07350</v>
          </cell>
          <cell r="B1122" t="str">
            <v>ARTEAGA HURTADO AARON TOMAS</v>
          </cell>
          <cell r="C1122" t="str">
            <v>Sindicalizado</v>
          </cell>
          <cell r="D1122" t="str">
            <v>QUERETARO</v>
          </cell>
        </row>
        <row r="1123">
          <cell r="A1123" t="str">
            <v>07351</v>
          </cell>
          <cell r="B1123" t="str">
            <v>BOTELLO RAMIREZ ALBERTO</v>
          </cell>
          <cell r="C1123" t="str">
            <v>Sindicalizado</v>
          </cell>
          <cell r="D1123" t="str">
            <v>QUERETARO</v>
          </cell>
        </row>
        <row r="1124">
          <cell r="A1124" t="str">
            <v>07352</v>
          </cell>
          <cell r="B1124" t="str">
            <v>OLVERA HERNANDEZ JULIO ALBERTO</v>
          </cell>
          <cell r="C1124" t="str">
            <v>Sindicalizado</v>
          </cell>
          <cell r="D1124" t="str">
            <v>QUERETARO</v>
          </cell>
        </row>
        <row r="1125">
          <cell r="A1125" t="str">
            <v>07353</v>
          </cell>
          <cell r="B1125" t="str">
            <v>OLVERA ROJAS CESAR</v>
          </cell>
          <cell r="C1125" t="str">
            <v>Sindicalizado</v>
          </cell>
          <cell r="D1125" t="str">
            <v>QUERETARO</v>
          </cell>
        </row>
        <row r="1126">
          <cell r="A1126" t="str">
            <v>07354</v>
          </cell>
          <cell r="B1126" t="str">
            <v>DIAZ GONZALEZ EDUARDO</v>
          </cell>
          <cell r="C1126" t="str">
            <v>Sindicalizado</v>
          </cell>
          <cell r="D1126" t="str">
            <v>QUERETARO</v>
          </cell>
        </row>
        <row r="1127">
          <cell r="A1127" t="str">
            <v>07355</v>
          </cell>
          <cell r="B1127" t="str">
            <v>RAMIREZ MORALES EDUARDO</v>
          </cell>
          <cell r="C1127" t="str">
            <v>Sindicalizado</v>
          </cell>
          <cell r="D1127" t="str">
            <v>QUERETARO</v>
          </cell>
        </row>
        <row r="1128">
          <cell r="A1128" t="str">
            <v>07356</v>
          </cell>
          <cell r="B1128" t="str">
            <v>MORALES REYES MAURICIO</v>
          </cell>
          <cell r="C1128" t="str">
            <v>Sindicalizado</v>
          </cell>
          <cell r="D1128" t="str">
            <v>QUERETARO</v>
          </cell>
        </row>
        <row r="1129">
          <cell r="A1129" t="str">
            <v>07357</v>
          </cell>
          <cell r="B1129" t="str">
            <v>RANGEL RANGEL MAURICIO</v>
          </cell>
          <cell r="C1129" t="str">
            <v>Sindicalizado</v>
          </cell>
          <cell r="D1129" t="str">
            <v>QUERETARO</v>
          </cell>
        </row>
        <row r="1130">
          <cell r="A1130" t="str">
            <v>07358</v>
          </cell>
          <cell r="B1130" t="str">
            <v>HURTADO CHAVEZ SAMUEL</v>
          </cell>
          <cell r="C1130" t="str">
            <v>Sindicalizado</v>
          </cell>
          <cell r="D1130" t="str">
            <v>QUERETARO</v>
          </cell>
        </row>
        <row r="1131">
          <cell r="A1131" t="str">
            <v>07359</v>
          </cell>
          <cell r="B1131" t="str">
            <v>ANGEL TERRAZAS JOSE FERNANDO</v>
          </cell>
          <cell r="C1131" t="str">
            <v>Sindicalizado</v>
          </cell>
          <cell r="D1131" t="str">
            <v>QUERETARO</v>
          </cell>
        </row>
        <row r="1132">
          <cell r="A1132" t="str">
            <v>07360</v>
          </cell>
          <cell r="B1132" t="str">
            <v>VELASCO MIXTEGA RAQUEL</v>
          </cell>
          <cell r="C1132" t="str">
            <v>Sindicalizado</v>
          </cell>
          <cell r="D1132" t="str">
            <v>QUERETARO</v>
          </cell>
        </row>
        <row r="1133">
          <cell r="A1133" t="str">
            <v>07361</v>
          </cell>
          <cell r="B1133" t="str">
            <v>ARAUJO ARAUJO JAIRO DANIEL</v>
          </cell>
          <cell r="C1133" t="str">
            <v>Sindicalizado</v>
          </cell>
          <cell r="D1133" t="str">
            <v>QUERETARO</v>
          </cell>
        </row>
        <row r="1134">
          <cell r="A1134" t="str">
            <v>07362</v>
          </cell>
          <cell r="B1134" t="str">
            <v>ZAMORA RESENDIZ MARIO ALBERTO</v>
          </cell>
          <cell r="C1134" t="str">
            <v>Sindicalizado</v>
          </cell>
          <cell r="D1134" t="str">
            <v>QUERETARO</v>
          </cell>
        </row>
        <row r="1135">
          <cell r="A1135" t="str">
            <v>07363</v>
          </cell>
          <cell r="B1135" t="str">
            <v>HERNANDEZ MARTINEZ CARLOS ADRIAN</v>
          </cell>
          <cell r="C1135" t="str">
            <v>Sindicalizado</v>
          </cell>
          <cell r="D1135" t="str">
            <v>QUERETARO</v>
          </cell>
        </row>
        <row r="1136">
          <cell r="A1136" t="str">
            <v>07364</v>
          </cell>
          <cell r="B1136" t="str">
            <v>DE LA O RODRIGUEZ DAVID</v>
          </cell>
          <cell r="C1136" t="str">
            <v>Sindicalizado</v>
          </cell>
          <cell r="D1136" t="str">
            <v>QUERETARO</v>
          </cell>
        </row>
        <row r="1137">
          <cell r="A1137" t="str">
            <v>07365</v>
          </cell>
          <cell r="B1137" t="str">
            <v>CALIXTO HERNANDEZ HIRAM ABI DE MC GREGOR</v>
          </cell>
          <cell r="C1137" t="str">
            <v>Sindicalizado</v>
          </cell>
          <cell r="D1137" t="str">
            <v>QUERETARO</v>
          </cell>
        </row>
        <row r="1138">
          <cell r="A1138" t="str">
            <v>07366</v>
          </cell>
          <cell r="B1138" t="str">
            <v>CRUZ GONZALEZ HECTOR ALEJANDRO</v>
          </cell>
          <cell r="C1138" t="str">
            <v>Sindicalizado</v>
          </cell>
          <cell r="D1138" t="str">
            <v>QUERETARO</v>
          </cell>
        </row>
        <row r="1139">
          <cell r="A1139" t="str">
            <v>07367</v>
          </cell>
          <cell r="B1139" t="str">
            <v>SARRACINO PEREZ ANGEL CALIXTO</v>
          </cell>
          <cell r="C1139" t="str">
            <v>Sindicalizado</v>
          </cell>
          <cell r="D1139" t="str">
            <v>QUERETARO</v>
          </cell>
        </row>
        <row r="1140">
          <cell r="A1140" t="str">
            <v>07368</v>
          </cell>
          <cell r="B1140" t="str">
            <v>ALVARADO RAMIREZ LUCINO</v>
          </cell>
          <cell r="C1140" t="str">
            <v>Sindicalizado</v>
          </cell>
          <cell r="D1140" t="str">
            <v>QUERETARO</v>
          </cell>
        </row>
        <row r="1141">
          <cell r="A1141" t="str">
            <v>07369</v>
          </cell>
          <cell r="B1141" t="str">
            <v>JIMENEZ PACHECO JAIME</v>
          </cell>
          <cell r="C1141" t="str">
            <v>Sindicalizado</v>
          </cell>
          <cell r="D1141" t="str">
            <v>QUERETARO</v>
          </cell>
        </row>
        <row r="1142">
          <cell r="A1142" t="str">
            <v>07370</v>
          </cell>
          <cell r="B1142" t="str">
            <v>PEREZ HERNANDEZ LUCIEL</v>
          </cell>
          <cell r="C1142" t="str">
            <v>Sindicalizado</v>
          </cell>
          <cell r="D1142" t="str">
            <v>QUERETARO</v>
          </cell>
        </row>
        <row r="1143">
          <cell r="A1143" t="str">
            <v>07371</v>
          </cell>
          <cell r="B1143" t="str">
            <v>ARAUJO MENDOZA FABIAN</v>
          </cell>
          <cell r="C1143" t="str">
            <v>Sindicalizado</v>
          </cell>
          <cell r="D1143" t="str">
            <v>QUERETARO</v>
          </cell>
        </row>
        <row r="1144">
          <cell r="A1144" t="str">
            <v>07372</v>
          </cell>
          <cell r="B1144" t="str">
            <v>VALLE BARBOSA ALEXIS</v>
          </cell>
          <cell r="C1144" t="str">
            <v>Sindicalizado</v>
          </cell>
          <cell r="D1144" t="str">
            <v>QUERETARO</v>
          </cell>
        </row>
        <row r="1145">
          <cell r="A1145" t="str">
            <v>07373</v>
          </cell>
          <cell r="B1145" t="str">
            <v>VELAZCO COBIX ELIZABETH</v>
          </cell>
          <cell r="C1145" t="str">
            <v>Sindicalizado</v>
          </cell>
          <cell r="D1145" t="str">
            <v>QUERETARO</v>
          </cell>
        </row>
        <row r="1146">
          <cell r="A1146" t="str">
            <v>07374</v>
          </cell>
          <cell r="B1146" t="str">
            <v>GARCIA BARRAGAN MIGUEL ANGEL</v>
          </cell>
          <cell r="C1146" t="str">
            <v>Sindicalizado</v>
          </cell>
          <cell r="D1146" t="str">
            <v>QUERETARO</v>
          </cell>
        </row>
        <row r="1147">
          <cell r="A1147" t="str">
            <v>07375</v>
          </cell>
          <cell r="B1147" t="str">
            <v>HERNANDEZ GUZMAN JOSE</v>
          </cell>
          <cell r="C1147" t="str">
            <v>Sindicalizado</v>
          </cell>
          <cell r="D1147" t="str">
            <v>QUERETARO</v>
          </cell>
        </row>
        <row r="1148">
          <cell r="A1148" t="str">
            <v>07376</v>
          </cell>
          <cell r="B1148" t="str">
            <v>LOPEZ SANCHEZ MARGARITA</v>
          </cell>
          <cell r="C1148" t="str">
            <v>Sindicalizado</v>
          </cell>
          <cell r="D1148" t="str">
            <v>QUERETARO</v>
          </cell>
        </row>
        <row r="1149">
          <cell r="A1149" t="str">
            <v>07377</v>
          </cell>
          <cell r="B1149" t="str">
            <v>RESENDIZ PEREZ DIEGO</v>
          </cell>
          <cell r="C1149" t="str">
            <v>Sindicalizado</v>
          </cell>
          <cell r="D1149" t="str">
            <v>QUERETARO</v>
          </cell>
        </row>
        <row r="1150">
          <cell r="A1150" t="str">
            <v>07378</v>
          </cell>
          <cell r="B1150" t="str">
            <v>SAN JUAN VARGAS SOLEDAD</v>
          </cell>
          <cell r="C1150" t="str">
            <v>Sindicalizado</v>
          </cell>
          <cell r="D1150" t="str">
            <v>QUERETARO</v>
          </cell>
        </row>
        <row r="1151">
          <cell r="A1151" t="str">
            <v>07379</v>
          </cell>
          <cell r="B1151" t="str">
            <v>HERNANDEZ VASQUEZ ALEJANDRO</v>
          </cell>
          <cell r="C1151" t="str">
            <v>Sindicalizado</v>
          </cell>
          <cell r="D1151" t="str">
            <v>QUERETARO</v>
          </cell>
        </row>
        <row r="1152">
          <cell r="A1152" t="str">
            <v>07380</v>
          </cell>
          <cell r="B1152" t="str">
            <v>ANGELES GOMEZ JOSE ISRAEL</v>
          </cell>
          <cell r="C1152" t="str">
            <v>Sindicalizado</v>
          </cell>
          <cell r="D1152" t="str">
            <v>QUERETARO</v>
          </cell>
        </row>
        <row r="1153">
          <cell r="A1153" t="str">
            <v>07381</v>
          </cell>
          <cell r="B1153" t="str">
            <v>ORTIZ VARGAS ANDRES</v>
          </cell>
          <cell r="C1153" t="str">
            <v>Sindicalizado</v>
          </cell>
          <cell r="D1153" t="str">
            <v>QUERETARO</v>
          </cell>
        </row>
        <row r="1154">
          <cell r="A1154" t="str">
            <v>07382</v>
          </cell>
          <cell r="B1154" t="str">
            <v>MENDOZA NAVARRETE JESUS ENRIQUE</v>
          </cell>
          <cell r="C1154" t="str">
            <v>Sindicalizado</v>
          </cell>
          <cell r="D1154" t="str">
            <v>QUERETARO</v>
          </cell>
        </row>
        <row r="1155">
          <cell r="A1155" t="str">
            <v>07383</v>
          </cell>
          <cell r="B1155" t="str">
            <v>DE LEON DE LA CRUZ ABRAHAM</v>
          </cell>
          <cell r="C1155" t="str">
            <v>Sindicalizado</v>
          </cell>
          <cell r="D1155" t="str">
            <v>QUERETARO</v>
          </cell>
        </row>
        <row r="1156">
          <cell r="A1156" t="str">
            <v>07384</v>
          </cell>
          <cell r="B1156" t="str">
            <v>CERVANTES GUZMAN ABRAHAM ULISES</v>
          </cell>
          <cell r="C1156" t="str">
            <v>Sindicalizado</v>
          </cell>
          <cell r="D1156" t="str">
            <v>QUERETARO</v>
          </cell>
        </row>
        <row r="1157">
          <cell r="A1157" t="str">
            <v>07385</v>
          </cell>
          <cell r="B1157" t="str">
            <v>MIGUEL HERNANDEZ CLAUDIA</v>
          </cell>
          <cell r="C1157" t="str">
            <v>Sindicalizado</v>
          </cell>
          <cell r="D1157" t="str">
            <v>QUERETARO</v>
          </cell>
        </row>
        <row r="1158">
          <cell r="A1158" t="str">
            <v>07386</v>
          </cell>
          <cell r="B1158" t="str">
            <v>PATIÑO ROMERO SHEYLA MARIANA</v>
          </cell>
          <cell r="C1158" t="str">
            <v>Sindicalizado</v>
          </cell>
          <cell r="D1158" t="str">
            <v>QUERETARO</v>
          </cell>
        </row>
        <row r="1159">
          <cell r="A1159" t="str">
            <v>07387</v>
          </cell>
          <cell r="B1159" t="str">
            <v>DE JESUS MATA ESTEBAN</v>
          </cell>
          <cell r="C1159" t="str">
            <v>Sindicalizado</v>
          </cell>
          <cell r="D1159" t="str">
            <v>QUERETARO</v>
          </cell>
        </row>
        <row r="1160">
          <cell r="A1160" t="str">
            <v>07388</v>
          </cell>
          <cell r="B1160" t="str">
            <v>FLORES PEREZ MOISES</v>
          </cell>
          <cell r="C1160" t="str">
            <v>Sindicalizado</v>
          </cell>
          <cell r="D1160" t="str">
            <v>QUERETARO</v>
          </cell>
        </row>
        <row r="1161">
          <cell r="A1161" t="str">
            <v>07389</v>
          </cell>
          <cell r="B1161" t="str">
            <v>PEREZ AGUILLON IGNACIO</v>
          </cell>
          <cell r="C1161" t="str">
            <v>Sindicalizado</v>
          </cell>
          <cell r="D1161" t="str">
            <v>QUERETARO</v>
          </cell>
        </row>
        <row r="1162">
          <cell r="A1162" t="str">
            <v>07390</v>
          </cell>
          <cell r="B1162" t="str">
            <v>HERRERA ZABALETA FLORIDALMA</v>
          </cell>
          <cell r="C1162" t="str">
            <v>Sindicalizado</v>
          </cell>
          <cell r="D1162" t="str">
            <v>QUERETARO</v>
          </cell>
        </row>
        <row r="1163">
          <cell r="A1163" t="str">
            <v>07391</v>
          </cell>
          <cell r="B1163" t="str">
            <v>ESQUIVEL MENDIOLA ANDREA GISELLE</v>
          </cell>
          <cell r="C1163" t="str">
            <v>Sindicalizado</v>
          </cell>
          <cell r="D1163" t="str">
            <v>QUERETARO</v>
          </cell>
        </row>
        <row r="1164">
          <cell r="A1164" t="str">
            <v>07392</v>
          </cell>
          <cell r="B1164" t="str">
            <v>ARELLANO TREJO JOSE ALBERTO</v>
          </cell>
          <cell r="C1164" t="str">
            <v>Sindicalizado</v>
          </cell>
          <cell r="D1164" t="str">
            <v>QUERETARO</v>
          </cell>
        </row>
        <row r="1165">
          <cell r="A1165" t="str">
            <v>07393</v>
          </cell>
          <cell r="B1165" t="str">
            <v>ANGELES GARCIA GUSTAVO ADOLFO</v>
          </cell>
          <cell r="C1165" t="str">
            <v>Sindicalizado</v>
          </cell>
          <cell r="D1165" t="str">
            <v>QUERETARO</v>
          </cell>
        </row>
        <row r="1166">
          <cell r="A1166" t="str">
            <v>07394</v>
          </cell>
          <cell r="B1166" t="str">
            <v>RAMIREZ ALVAREZ JUAN</v>
          </cell>
          <cell r="C1166" t="str">
            <v>Sindicalizado</v>
          </cell>
          <cell r="D1166" t="str">
            <v>QUERETARO</v>
          </cell>
        </row>
        <row r="1167">
          <cell r="A1167" t="str">
            <v>07395</v>
          </cell>
          <cell r="B1167" t="str">
            <v>MATA HERNANDEZ YOSEEF JACOB</v>
          </cell>
          <cell r="C1167" t="str">
            <v>Sindicalizado</v>
          </cell>
          <cell r="D1167" t="str">
            <v>QUERETARO</v>
          </cell>
        </row>
        <row r="1168">
          <cell r="A1168" t="str">
            <v>07396</v>
          </cell>
          <cell r="B1168" t="str">
            <v>SANCHEZ ESCOLANO JESUS</v>
          </cell>
          <cell r="C1168" t="str">
            <v>Sindicalizado</v>
          </cell>
          <cell r="D1168" t="str">
            <v>QUERETARO</v>
          </cell>
        </row>
        <row r="1169">
          <cell r="A1169" t="str">
            <v>07397</v>
          </cell>
          <cell r="B1169" t="str">
            <v>CRUZ QUIRINO VICTOR IVAN</v>
          </cell>
          <cell r="C1169" t="str">
            <v>Sindicalizado</v>
          </cell>
          <cell r="D1169" t="str">
            <v>QUERETARO</v>
          </cell>
        </row>
        <row r="1170">
          <cell r="A1170" t="str">
            <v>07398</v>
          </cell>
          <cell r="B1170" t="str">
            <v>TAPIA GUERRERO ANA CLAUDIA</v>
          </cell>
          <cell r="C1170" t="str">
            <v>Sindicalizado</v>
          </cell>
          <cell r="D1170" t="str">
            <v>QUERETARO</v>
          </cell>
        </row>
        <row r="1171">
          <cell r="A1171" t="str">
            <v>07399</v>
          </cell>
          <cell r="B1171" t="str">
            <v>PUCHETA YZA CESAR OMAR</v>
          </cell>
          <cell r="C1171" t="str">
            <v>Sindicalizado</v>
          </cell>
          <cell r="D1171" t="str">
            <v>QUERETARO</v>
          </cell>
        </row>
        <row r="1172">
          <cell r="A1172" t="str">
            <v>07400</v>
          </cell>
          <cell r="B1172" t="str">
            <v>CALDERON PEREZ ESTELA</v>
          </cell>
          <cell r="C1172" t="str">
            <v>Sindicalizado</v>
          </cell>
          <cell r="D1172" t="str">
            <v>QUERETARO</v>
          </cell>
        </row>
        <row r="1173">
          <cell r="A1173" t="str">
            <v>07401</v>
          </cell>
          <cell r="B1173" t="str">
            <v>ARIAS TORRES MARIO URIEL</v>
          </cell>
          <cell r="C1173" t="str">
            <v>Sindicalizado</v>
          </cell>
          <cell r="D1173" t="str">
            <v>QUERETARO</v>
          </cell>
        </row>
        <row r="1174">
          <cell r="A1174" t="str">
            <v>07402</v>
          </cell>
          <cell r="B1174" t="str">
            <v>TOMAS HERNANDEZ OMAR</v>
          </cell>
          <cell r="C1174" t="str">
            <v>Sindicalizado</v>
          </cell>
          <cell r="D1174" t="str">
            <v>QUERETARO</v>
          </cell>
        </row>
        <row r="1175">
          <cell r="A1175" t="str">
            <v>07404</v>
          </cell>
          <cell r="B1175" t="str">
            <v>MARTINEZ SANCHEZ DIEGO ULISES</v>
          </cell>
          <cell r="C1175" t="str">
            <v>Sindicalizado</v>
          </cell>
          <cell r="D1175" t="str">
            <v>QUERETARO</v>
          </cell>
        </row>
        <row r="1176">
          <cell r="A1176" t="str">
            <v>07405</v>
          </cell>
          <cell r="B1176" t="str">
            <v>CASTAÑON BARCENAS JOSUE</v>
          </cell>
          <cell r="C1176" t="str">
            <v>Sindicalizado</v>
          </cell>
          <cell r="D1176" t="str">
            <v>QUERETARO</v>
          </cell>
        </row>
        <row r="1177">
          <cell r="A1177" t="str">
            <v>07406</v>
          </cell>
          <cell r="B1177" t="str">
            <v>RESENDIZ ALVAREZ MAYRA</v>
          </cell>
          <cell r="C1177" t="str">
            <v>Sindicalizado</v>
          </cell>
          <cell r="D1177" t="str">
            <v>QUERETARO</v>
          </cell>
        </row>
        <row r="1178">
          <cell r="A1178" t="str">
            <v>07407</v>
          </cell>
          <cell r="B1178" t="str">
            <v>SEVILLA MANZANO CELI FLORA</v>
          </cell>
          <cell r="C1178" t="str">
            <v>Sindicalizado</v>
          </cell>
          <cell r="D1178" t="str">
            <v>QUERETARO</v>
          </cell>
        </row>
        <row r="1179">
          <cell r="A1179" t="str">
            <v>07408</v>
          </cell>
          <cell r="B1179" t="str">
            <v>ARAUJO MENDOZA HECTOR</v>
          </cell>
          <cell r="C1179" t="str">
            <v>Sindicalizado</v>
          </cell>
          <cell r="D1179" t="str">
            <v>QUERETARO</v>
          </cell>
        </row>
        <row r="1180">
          <cell r="A1180" t="str">
            <v>07409</v>
          </cell>
          <cell r="B1180" t="str">
            <v>SANCHEZ BAUTISTA LUIS ALBERTO</v>
          </cell>
          <cell r="C1180" t="str">
            <v>Sindicalizado</v>
          </cell>
          <cell r="D1180" t="str">
            <v>QUERETARO</v>
          </cell>
        </row>
        <row r="1181">
          <cell r="A1181" t="str">
            <v>07410</v>
          </cell>
          <cell r="B1181" t="str">
            <v>MONCADA TINAJERO CESAR IVAN</v>
          </cell>
          <cell r="C1181" t="str">
            <v>Sindicalizado</v>
          </cell>
          <cell r="D1181" t="str">
            <v>QUERETARO</v>
          </cell>
        </row>
        <row r="1182">
          <cell r="A1182" t="str">
            <v>07411</v>
          </cell>
          <cell r="B1182" t="str">
            <v>RAMIREZ RAMIREZ JOSE ROBERTO</v>
          </cell>
          <cell r="C1182" t="str">
            <v>Sindicalizado</v>
          </cell>
          <cell r="D1182" t="str">
            <v>QUERETARO</v>
          </cell>
        </row>
        <row r="1183">
          <cell r="A1183" t="str">
            <v>07412</v>
          </cell>
          <cell r="B1183" t="str">
            <v>SANCHEZ HERRERA JAVIER</v>
          </cell>
          <cell r="C1183" t="str">
            <v>Sindicalizado</v>
          </cell>
          <cell r="D1183" t="str">
            <v>QUERETARO</v>
          </cell>
        </row>
        <row r="1184">
          <cell r="A1184" t="str">
            <v>07413</v>
          </cell>
          <cell r="B1184" t="str">
            <v>SANCHEZ BAUTISTA LUIS GABRIEL</v>
          </cell>
          <cell r="C1184" t="str">
            <v>Sindicalizado</v>
          </cell>
          <cell r="D1184" t="str">
            <v>QUERETARO</v>
          </cell>
        </row>
        <row r="1185">
          <cell r="A1185" t="str">
            <v>07414</v>
          </cell>
          <cell r="B1185" t="str">
            <v>MUÑOZ AGUILAR JOSE GERARDO</v>
          </cell>
          <cell r="C1185" t="str">
            <v>Sindicalizado</v>
          </cell>
          <cell r="D1185" t="str">
            <v>QUERETARO</v>
          </cell>
        </row>
        <row r="1186">
          <cell r="A1186" t="str">
            <v>07415</v>
          </cell>
          <cell r="B1186" t="str">
            <v>ZEA SALERO JORGE IVAN</v>
          </cell>
          <cell r="C1186" t="str">
            <v>Sindicalizado</v>
          </cell>
          <cell r="D1186" t="str">
            <v>QUERETARO</v>
          </cell>
        </row>
        <row r="1187">
          <cell r="A1187" t="str">
            <v>07416</v>
          </cell>
          <cell r="B1187" t="str">
            <v>AGUILAR GARCIA CRISTIAN</v>
          </cell>
          <cell r="C1187" t="str">
            <v>Sindicalizado</v>
          </cell>
          <cell r="D1187" t="str">
            <v>QUERETARO</v>
          </cell>
        </row>
        <row r="1188">
          <cell r="A1188" t="str">
            <v>07417</v>
          </cell>
          <cell r="B1188" t="str">
            <v>IBARRA DE LOS SANTOS EMMA</v>
          </cell>
          <cell r="C1188" t="str">
            <v>Sindicalizado</v>
          </cell>
          <cell r="D1188" t="str">
            <v>QUERETARO</v>
          </cell>
        </row>
        <row r="1189">
          <cell r="A1189" t="str">
            <v>07418</v>
          </cell>
          <cell r="B1189" t="str">
            <v>GALEANA RAMIREZ MIGUEL ANGEL</v>
          </cell>
          <cell r="C1189" t="str">
            <v>Sindicalizado</v>
          </cell>
          <cell r="D1189" t="str">
            <v>QUERETARO</v>
          </cell>
        </row>
        <row r="1190">
          <cell r="A1190" t="str">
            <v>07419</v>
          </cell>
          <cell r="B1190" t="str">
            <v>ORNELAS AVILES PEDRO MANUEL</v>
          </cell>
          <cell r="C1190" t="str">
            <v>Sindicalizado</v>
          </cell>
          <cell r="D1190" t="str">
            <v>QUERETARO</v>
          </cell>
        </row>
        <row r="1191">
          <cell r="A1191" t="str">
            <v>07420</v>
          </cell>
          <cell r="B1191" t="str">
            <v>PEREZ VARGAS JOSE LUIS</v>
          </cell>
          <cell r="C1191" t="str">
            <v>Sindicalizado</v>
          </cell>
          <cell r="D1191" t="str">
            <v>QUERETARO</v>
          </cell>
        </row>
        <row r="1192">
          <cell r="A1192" t="str">
            <v>07421</v>
          </cell>
          <cell r="B1192" t="str">
            <v>VARGAS DURAN NERI JESUS</v>
          </cell>
          <cell r="C1192" t="str">
            <v>Sindicalizado</v>
          </cell>
          <cell r="D1192" t="str">
            <v>QUERETARO</v>
          </cell>
        </row>
        <row r="1193">
          <cell r="A1193" t="str">
            <v>07422</v>
          </cell>
          <cell r="B1193" t="str">
            <v>CASTRO CRUZ CRISTIAN DE JESUS</v>
          </cell>
          <cell r="C1193" t="str">
            <v>Sindicalizado</v>
          </cell>
          <cell r="D1193" t="str">
            <v>QUERETARO</v>
          </cell>
        </row>
        <row r="1194">
          <cell r="A1194" t="str">
            <v>07423</v>
          </cell>
          <cell r="B1194" t="str">
            <v>DE ALEJO ROJAS JOSE ROBERTO</v>
          </cell>
          <cell r="C1194" t="str">
            <v>Sindicalizado</v>
          </cell>
          <cell r="D1194" t="str">
            <v>QUERETARO</v>
          </cell>
        </row>
        <row r="1195">
          <cell r="A1195" t="str">
            <v>07424</v>
          </cell>
          <cell r="B1195" t="str">
            <v>MORALES MARTINEZ FELIX</v>
          </cell>
          <cell r="C1195" t="str">
            <v>Sindicalizado</v>
          </cell>
          <cell r="D1195" t="str">
            <v>QUERETARO</v>
          </cell>
        </row>
        <row r="1196">
          <cell r="A1196" t="str">
            <v>07425</v>
          </cell>
          <cell r="B1196" t="str">
            <v>GOMEZ SANCHEZ JUAN RUPERTO</v>
          </cell>
          <cell r="C1196" t="str">
            <v>Sindicalizado</v>
          </cell>
          <cell r="D1196" t="str">
            <v>QUERETARO</v>
          </cell>
        </row>
        <row r="1197">
          <cell r="A1197" t="str">
            <v>07426</v>
          </cell>
          <cell r="B1197" t="str">
            <v>SILVERIO BASILIO JOSE MIGUEL</v>
          </cell>
          <cell r="C1197" t="str">
            <v>Sindicalizado</v>
          </cell>
          <cell r="D1197" t="str">
            <v>QUERETARO</v>
          </cell>
        </row>
        <row r="1198">
          <cell r="A1198" t="str">
            <v>07427</v>
          </cell>
          <cell r="B1198" t="str">
            <v>GONZALEZ ALVAREZ JUAN MANUEL</v>
          </cell>
          <cell r="C1198" t="str">
            <v>Sindicalizado</v>
          </cell>
          <cell r="D1198" t="str">
            <v>QUERETARO</v>
          </cell>
        </row>
        <row r="1199">
          <cell r="A1199" t="str">
            <v>07428</v>
          </cell>
          <cell r="B1199" t="str">
            <v>MANCILLA BARBOSA NEFI ALEXIS</v>
          </cell>
          <cell r="C1199" t="str">
            <v>Sindicalizado</v>
          </cell>
          <cell r="D1199" t="str">
            <v>QUERETARO</v>
          </cell>
        </row>
        <row r="1200">
          <cell r="A1200" t="str">
            <v>07429</v>
          </cell>
          <cell r="B1200" t="str">
            <v>HERNANDEZ PEREZ ANDREA NATALY</v>
          </cell>
          <cell r="C1200" t="str">
            <v>Sindicalizado</v>
          </cell>
          <cell r="D1200" t="str">
            <v>QUERETARO</v>
          </cell>
        </row>
        <row r="1201">
          <cell r="A1201" t="str">
            <v>07430</v>
          </cell>
          <cell r="B1201" t="str">
            <v>TORRES URIBE JOSE RAFAEL</v>
          </cell>
          <cell r="C1201" t="str">
            <v>Sindicalizado</v>
          </cell>
          <cell r="D1201" t="str">
            <v>QUERETARO</v>
          </cell>
        </row>
        <row r="1202">
          <cell r="A1202" t="str">
            <v>07431</v>
          </cell>
          <cell r="B1202" t="str">
            <v>PEREZ RIVERA ABISAY ODIN</v>
          </cell>
          <cell r="C1202" t="str">
            <v>Sindicalizado</v>
          </cell>
          <cell r="D1202" t="str">
            <v>QUERETARO</v>
          </cell>
        </row>
        <row r="1203">
          <cell r="A1203" t="str">
            <v>07432</v>
          </cell>
          <cell r="B1203" t="str">
            <v>CABALLERO GARCIA VICTOR DANIEL</v>
          </cell>
          <cell r="C1203" t="str">
            <v>Sindicalizado</v>
          </cell>
          <cell r="D1203" t="str">
            <v>QUERETARO</v>
          </cell>
        </row>
        <row r="1204">
          <cell r="A1204" t="str">
            <v>07433</v>
          </cell>
          <cell r="B1204" t="str">
            <v>HUERTA ROSAS LEONEL OSVALDO</v>
          </cell>
          <cell r="C1204" t="str">
            <v>Sindicalizado</v>
          </cell>
          <cell r="D1204" t="str">
            <v>QUERETARO</v>
          </cell>
        </row>
        <row r="1205">
          <cell r="A1205" t="str">
            <v>07434</v>
          </cell>
          <cell r="B1205" t="str">
            <v>NAVA JIMENEZ EZEQUIEL</v>
          </cell>
          <cell r="C1205" t="str">
            <v>Sindicalizado</v>
          </cell>
          <cell r="D1205" t="str">
            <v>QUERETARO</v>
          </cell>
        </row>
        <row r="1206">
          <cell r="A1206" t="str">
            <v>07435</v>
          </cell>
          <cell r="B1206" t="str">
            <v>RODRIGUEZ DE LA ROSA ADOLFO ANGEL</v>
          </cell>
          <cell r="C1206" t="str">
            <v>Sindicalizado</v>
          </cell>
          <cell r="D1206" t="str">
            <v>QUERETARO</v>
          </cell>
        </row>
        <row r="1207">
          <cell r="A1207" t="str">
            <v>07436</v>
          </cell>
          <cell r="B1207" t="str">
            <v>VALENCIA ROBLES JAIME JESUS</v>
          </cell>
          <cell r="C1207" t="str">
            <v>Sindicalizado</v>
          </cell>
          <cell r="D1207" t="str">
            <v>QUERETARO</v>
          </cell>
        </row>
        <row r="1208">
          <cell r="A1208" t="str">
            <v>07437</v>
          </cell>
          <cell r="B1208" t="str">
            <v>FERNANDO SANTIAGO JOSUE</v>
          </cell>
          <cell r="C1208" t="str">
            <v>Sindicalizado</v>
          </cell>
          <cell r="D1208" t="str">
            <v>QUERETARO</v>
          </cell>
        </row>
        <row r="1209">
          <cell r="A1209" t="str">
            <v>07438</v>
          </cell>
          <cell r="B1209" t="str">
            <v>HERNANDEZ MORENO EUSEBIO</v>
          </cell>
          <cell r="C1209" t="str">
            <v>Sindicalizado</v>
          </cell>
          <cell r="D1209" t="str">
            <v>QUERETARO</v>
          </cell>
        </row>
        <row r="1210">
          <cell r="A1210" t="str">
            <v>07439</v>
          </cell>
          <cell r="B1210" t="str">
            <v>PARRA ACOSTA RAYMUNDO</v>
          </cell>
          <cell r="C1210" t="str">
            <v>Sindicalizado</v>
          </cell>
          <cell r="D1210" t="str">
            <v>QUERETARO</v>
          </cell>
        </row>
        <row r="1211">
          <cell r="A1211" t="str">
            <v>07440</v>
          </cell>
          <cell r="B1211" t="str">
            <v>ELIGIO GOMEZ OCTAVIO</v>
          </cell>
          <cell r="C1211" t="str">
            <v>Sindicalizado</v>
          </cell>
          <cell r="D1211" t="str">
            <v>QUERETARO</v>
          </cell>
        </row>
        <row r="1212">
          <cell r="A1212" t="str">
            <v>07441</v>
          </cell>
          <cell r="B1212" t="str">
            <v>JIMENEZ HERNANDEZ DANIEL</v>
          </cell>
          <cell r="C1212" t="str">
            <v>Sindicalizado</v>
          </cell>
          <cell r="D1212" t="str">
            <v>QUERETARO</v>
          </cell>
        </row>
        <row r="1213">
          <cell r="A1213" t="str">
            <v>07442</v>
          </cell>
          <cell r="B1213" t="str">
            <v>HERNANDEZ MARTINEZ LUIS FELIPE</v>
          </cell>
          <cell r="C1213" t="str">
            <v>Sindicalizado</v>
          </cell>
          <cell r="D1213" t="str">
            <v>QUERETARO</v>
          </cell>
        </row>
        <row r="1214">
          <cell r="A1214" t="str">
            <v>07443</v>
          </cell>
          <cell r="B1214" t="str">
            <v>CRUZ GARRIDO JOSE EDUARDO</v>
          </cell>
          <cell r="C1214" t="str">
            <v>Sindicalizado</v>
          </cell>
          <cell r="D1214" t="str">
            <v>QUERETARO</v>
          </cell>
        </row>
        <row r="1215">
          <cell r="A1215" t="str">
            <v>07444</v>
          </cell>
          <cell r="B1215" t="str">
            <v>TORRES HERNANDEZ MARCOS ERNESTO</v>
          </cell>
          <cell r="C1215" t="str">
            <v>Sindicalizado</v>
          </cell>
          <cell r="D1215" t="str">
            <v>QUERETARO</v>
          </cell>
        </row>
        <row r="1216">
          <cell r="A1216" t="str">
            <v>07445</v>
          </cell>
          <cell r="B1216" t="str">
            <v>JIMENEZ GONZALEZ ISMAEL LAZARO</v>
          </cell>
          <cell r="C1216" t="str">
            <v>Sindicalizado</v>
          </cell>
          <cell r="D1216" t="str">
            <v>QUERETARO</v>
          </cell>
        </row>
        <row r="1217">
          <cell r="A1217" t="str">
            <v>07446</v>
          </cell>
          <cell r="B1217" t="str">
            <v>CRUZ ACOSTA LUIS ANGEL</v>
          </cell>
          <cell r="C1217" t="str">
            <v>Sindicalizado</v>
          </cell>
          <cell r="D1217" t="str">
            <v>QUERETARO</v>
          </cell>
        </row>
        <row r="1218">
          <cell r="A1218" t="str">
            <v>07447</v>
          </cell>
          <cell r="B1218" t="str">
            <v>DIAZ ROQUE JORGE ANTONIO</v>
          </cell>
          <cell r="C1218" t="str">
            <v>Sindicalizado</v>
          </cell>
          <cell r="D1218" t="str">
            <v>QUERETARO</v>
          </cell>
        </row>
        <row r="1219">
          <cell r="A1219" t="str">
            <v>07448</v>
          </cell>
          <cell r="B1219" t="str">
            <v>PEÑA HILARIO YAMIL</v>
          </cell>
          <cell r="C1219" t="str">
            <v>Sindicalizado</v>
          </cell>
          <cell r="D1219" t="str">
            <v>QUERETARO</v>
          </cell>
        </row>
        <row r="1220">
          <cell r="A1220" t="str">
            <v>07449</v>
          </cell>
          <cell r="B1220" t="str">
            <v>CRUZ OLIVERA YAZMIN GABRIELA</v>
          </cell>
          <cell r="C1220" t="str">
            <v>Sindicalizado</v>
          </cell>
          <cell r="D1220" t="str">
            <v>QUERETARO</v>
          </cell>
        </row>
        <row r="1221">
          <cell r="A1221" t="str">
            <v>07450</v>
          </cell>
          <cell r="B1221" t="str">
            <v>LOPEZ JIMENEZ KARLA PAOLA</v>
          </cell>
          <cell r="C1221" t="str">
            <v>Sindicalizado</v>
          </cell>
          <cell r="D1221" t="str">
            <v>QUERETARO</v>
          </cell>
        </row>
        <row r="1222">
          <cell r="A1222" t="str">
            <v>07451</v>
          </cell>
          <cell r="B1222" t="str">
            <v>RAMOS HERNANDEZ DEBANI VIANEY</v>
          </cell>
          <cell r="C1222" t="str">
            <v>Sindicalizado</v>
          </cell>
          <cell r="D1222" t="str">
            <v>QUERETARO</v>
          </cell>
        </row>
        <row r="1223">
          <cell r="A1223" t="str">
            <v>07452</v>
          </cell>
          <cell r="B1223" t="str">
            <v>JIMENEZ RUIZ SAUL</v>
          </cell>
          <cell r="C1223" t="str">
            <v>Sindicalizado</v>
          </cell>
          <cell r="D1223" t="str">
            <v>QUERETARO</v>
          </cell>
        </row>
        <row r="1224">
          <cell r="A1224" t="str">
            <v>07453</v>
          </cell>
          <cell r="B1224" t="str">
            <v>POLO OLMOS MONSERRAT</v>
          </cell>
          <cell r="C1224" t="str">
            <v>Sindicalizado</v>
          </cell>
          <cell r="D1224" t="str">
            <v>QUERETARO</v>
          </cell>
        </row>
        <row r="1225">
          <cell r="A1225" t="str">
            <v>07454</v>
          </cell>
          <cell r="B1225" t="str">
            <v>TORRES HERNANDEZ ANA LAURA</v>
          </cell>
          <cell r="C1225" t="str">
            <v>Sindicalizado</v>
          </cell>
          <cell r="D1225" t="str">
            <v>QUERETARO</v>
          </cell>
        </row>
        <row r="1226">
          <cell r="A1226" t="str">
            <v>07455</v>
          </cell>
          <cell r="B1226" t="str">
            <v>BARRON MARTINEZ JOSE ARMANDO</v>
          </cell>
          <cell r="C1226" t="str">
            <v>Sindicalizado</v>
          </cell>
          <cell r="D1226" t="str">
            <v>QUERETARO</v>
          </cell>
        </row>
        <row r="1227">
          <cell r="A1227" t="str">
            <v>07456</v>
          </cell>
          <cell r="B1227" t="str">
            <v>RAMIREZ GRACIANO RODRIGO BARUC</v>
          </cell>
          <cell r="C1227" t="str">
            <v>Sindicalizado</v>
          </cell>
          <cell r="D1227" t="str">
            <v>QUERETARO</v>
          </cell>
        </row>
        <row r="1228">
          <cell r="A1228" t="str">
            <v>07457</v>
          </cell>
          <cell r="B1228" t="str">
            <v>CORTES DE MARCOS VICTOR ALFONSO</v>
          </cell>
          <cell r="C1228" t="str">
            <v>Sindicalizado</v>
          </cell>
          <cell r="D1228" t="str">
            <v>QUERETARO</v>
          </cell>
        </row>
        <row r="1229">
          <cell r="A1229" t="str">
            <v>07458</v>
          </cell>
          <cell r="B1229" t="str">
            <v>DE LEON DE LA CRUZ APOLINAR</v>
          </cell>
          <cell r="C1229" t="str">
            <v>Sindicalizado</v>
          </cell>
          <cell r="D1229" t="str">
            <v>QUERETARO</v>
          </cell>
        </row>
        <row r="1230">
          <cell r="A1230" t="str">
            <v>07459</v>
          </cell>
          <cell r="B1230" t="str">
            <v>SINECIO LUNA MA CARMINA</v>
          </cell>
          <cell r="C1230" t="str">
            <v>Sindicalizado</v>
          </cell>
          <cell r="D1230" t="str">
            <v>QUERETARO</v>
          </cell>
        </row>
        <row r="1231">
          <cell r="A1231" t="str">
            <v>07460</v>
          </cell>
          <cell r="B1231" t="str">
            <v>BELLO SOTO PEDRO URIEL</v>
          </cell>
          <cell r="C1231" t="str">
            <v>Sindicalizado</v>
          </cell>
          <cell r="D1231" t="str">
            <v>QUERETARO</v>
          </cell>
        </row>
        <row r="1232">
          <cell r="A1232" t="str">
            <v>07461</v>
          </cell>
          <cell r="B1232" t="str">
            <v>MARTINEZ RESENDIZ JOSE LUIS</v>
          </cell>
          <cell r="C1232" t="str">
            <v>Sindicalizado</v>
          </cell>
          <cell r="D1232" t="str">
            <v>QUERETARO</v>
          </cell>
        </row>
        <row r="1233">
          <cell r="A1233" t="str">
            <v>07462</v>
          </cell>
          <cell r="B1233" t="str">
            <v>DIEGO RAMOS LERIN DE JESUS</v>
          </cell>
          <cell r="C1233" t="str">
            <v>Sindicalizado</v>
          </cell>
          <cell r="D1233" t="str">
            <v>QUERETARO</v>
          </cell>
        </row>
        <row r="1234">
          <cell r="A1234" t="str">
            <v>07463</v>
          </cell>
          <cell r="B1234" t="str">
            <v>SALAZAR HERNANDEZ CARLOS ALBERTO</v>
          </cell>
          <cell r="C1234" t="str">
            <v>Sindicalizado</v>
          </cell>
          <cell r="D1234" t="str">
            <v>QUERETARO</v>
          </cell>
        </row>
        <row r="1235">
          <cell r="A1235" t="str">
            <v>07464</v>
          </cell>
          <cell r="B1235" t="str">
            <v>ALDANA GONZALEZ ERICK</v>
          </cell>
          <cell r="C1235" t="str">
            <v>Sindicalizado</v>
          </cell>
          <cell r="D1235" t="str">
            <v>QUERETARO</v>
          </cell>
        </row>
        <row r="1236">
          <cell r="A1236" t="str">
            <v>07465</v>
          </cell>
          <cell r="B1236" t="str">
            <v>CAMPOS TRUJILLO FRANCISCO JAVIER</v>
          </cell>
          <cell r="C1236" t="str">
            <v>Sindicalizado</v>
          </cell>
          <cell r="D1236" t="str">
            <v>QUERETARO</v>
          </cell>
        </row>
        <row r="1237">
          <cell r="A1237" t="str">
            <v>07466</v>
          </cell>
          <cell r="B1237" t="str">
            <v>TORRES ROMERO ALEJANDRO</v>
          </cell>
          <cell r="C1237" t="str">
            <v>Sindicalizado</v>
          </cell>
          <cell r="D1237" t="str">
            <v>QUERETARO</v>
          </cell>
        </row>
        <row r="1238">
          <cell r="A1238" t="str">
            <v>07467</v>
          </cell>
          <cell r="B1238" t="str">
            <v>ESPINOZA ORTA CARLOS DANIEL</v>
          </cell>
          <cell r="C1238" t="str">
            <v>Sindicalizado</v>
          </cell>
          <cell r="D1238" t="str">
            <v>QUERETARO</v>
          </cell>
        </row>
        <row r="1239">
          <cell r="A1239" t="str">
            <v>07468</v>
          </cell>
          <cell r="B1239" t="str">
            <v>URIBE MARTINEZ AIDE GUADALUPE</v>
          </cell>
          <cell r="C1239" t="str">
            <v>Sindicalizado</v>
          </cell>
          <cell r="D1239" t="str">
            <v>QUERETARO</v>
          </cell>
        </row>
        <row r="1240">
          <cell r="A1240" t="str">
            <v>07469</v>
          </cell>
          <cell r="B1240" t="str">
            <v>VALENCIA GONZALEZ JUANA JESSICA</v>
          </cell>
          <cell r="C1240" t="str">
            <v>Sindicalizado</v>
          </cell>
          <cell r="D1240" t="str">
            <v>QUERETARO</v>
          </cell>
        </row>
        <row r="1241">
          <cell r="A1241" t="str">
            <v>07470</v>
          </cell>
          <cell r="B1241" t="str">
            <v>ARROYO DE JESUS MAYCA VALERIA</v>
          </cell>
          <cell r="C1241" t="str">
            <v>Sindicalizado</v>
          </cell>
          <cell r="D1241" t="str">
            <v>QUERETARO</v>
          </cell>
        </row>
        <row r="1242">
          <cell r="A1242" t="str">
            <v>07471</v>
          </cell>
          <cell r="B1242" t="str">
            <v>GALINDO VILLAREJO JAILENE</v>
          </cell>
          <cell r="C1242" t="str">
            <v>Sindicalizado</v>
          </cell>
          <cell r="D1242" t="str">
            <v>QUERETARO</v>
          </cell>
        </row>
        <row r="1243">
          <cell r="A1243" t="str">
            <v>07472</v>
          </cell>
          <cell r="B1243" t="str">
            <v>ARAUJO RESENDIZ FERNANDO JOSUE</v>
          </cell>
          <cell r="C1243" t="str">
            <v>Sindicalizado</v>
          </cell>
          <cell r="D1243" t="str">
            <v>QUERETARO</v>
          </cell>
        </row>
        <row r="1244">
          <cell r="A1244" t="str">
            <v>07473</v>
          </cell>
          <cell r="B1244" t="str">
            <v>MEZA RAMIREZ DAVID BENJAMIN</v>
          </cell>
          <cell r="C1244" t="str">
            <v>Sindicalizado</v>
          </cell>
          <cell r="D1244" t="str">
            <v>QUERETARO</v>
          </cell>
        </row>
        <row r="1245">
          <cell r="A1245" t="str">
            <v>07474</v>
          </cell>
          <cell r="B1245" t="str">
            <v>ARELLANO HERNANDEZ FERNANDO</v>
          </cell>
          <cell r="C1245" t="str">
            <v>Sindicalizado</v>
          </cell>
          <cell r="D1245" t="str">
            <v>QUERETARO</v>
          </cell>
        </row>
        <row r="1246">
          <cell r="A1246" t="str">
            <v>07475</v>
          </cell>
          <cell r="B1246" t="str">
            <v>GUEVARA SANCHEZ CHRISTOPHER</v>
          </cell>
          <cell r="C1246" t="str">
            <v>Sindicalizado</v>
          </cell>
          <cell r="D1246" t="str">
            <v>QUERETARO</v>
          </cell>
        </row>
        <row r="1247">
          <cell r="A1247" t="str">
            <v>07476</v>
          </cell>
          <cell r="B1247" t="str">
            <v>GARCIA PEREZ JUAN DE JESUS</v>
          </cell>
          <cell r="C1247" t="str">
            <v>Sindicalizado</v>
          </cell>
          <cell r="D1247" t="str">
            <v>QUERETARO</v>
          </cell>
        </row>
        <row r="1248">
          <cell r="A1248" t="str">
            <v>07477</v>
          </cell>
          <cell r="B1248" t="str">
            <v>PALACIOS SALDAÑA FLAVIO CESAR</v>
          </cell>
          <cell r="C1248" t="str">
            <v>Sindicalizado</v>
          </cell>
          <cell r="D1248" t="str">
            <v>QUERETARO</v>
          </cell>
        </row>
        <row r="1249">
          <cell r="A1249" t="str">
            <v>07478</v>
          </cell>
          <cell r="B1249" t="str">
            <v>GONZAGA PILAR MARIA GUADALUPE</v>
          </cell>
          <cell r="C1249" t="str">
            <v>Sindicalizado</v>
          </cell>
          <cell r="D1249" t="str">
            <v>QUERETARO</v>
          </cell>
        </row>
        <row r="1250">
          <cell r="A1250" t="str">
            <v>07479</v>
          </cell>
          <cell r="B1250" t="str">
            <v>SALAS GARIBO CRISTOPHER</v>
          </cell>
          <cell r="C1250" t="str">
            <v>Sindicalizado</v>
          </cell>
          <cell r="D1250" t="str">
            <v>QUERETARO</v>
          </cell>
        </row>
        <row r="1251">
          <cell r="A1251" t="str">
            <v>07480</v>
          </cell>
          <cell r="B1251" t="str">
            <v>BECERRA CABRERA CARLOS GUADALUPE</v>
          </cell>
          <cell r="C1251" t="str">
            <v>Sindicalizado</v>
          </cell>
          <cell r="D1251" t="str">
            <v>QUERETARO</v>
          </cell>
        </row>
        <row r="1252">
          <cell r="A1252" t="str">
            <v>07481</v>
          </cell>
          <cell r="B1252" t="str">
            <v>RESENDIZ OLVERA JOSE ALEJANDRO</v>
          </cell>
          <cell r="C1252" t="str">
            <v>Sindicalizado</v>
          </cell>
          <cell r="D1252" t="str">
            <v>QUERETARO</v>
          </cell>
        </row>
        <row r="1253">
          <cell r="A1253" t="str">
            <v>07482</v>
          </cell>
          <cell r="B1253" t="str">
            <v>HERNANDEZ REYES OSVALDO</v>
          </cell>
          <cell r="C1253" t="str">
            <v>Sindicalizado</v>
          </cell>
          <cell r="D1253" t="str">
            <v>QUERETARO</v>
          </cell>
        </row>
        <row r="1254">
          <cell r="A1254" t="str">
            <v>07483</v>
          </cell>
          <cell r="B1254" t="str">
            <v>CORTES ARCINIEGA BRYAN TADEO</v>
          </cell>
          <cell r="C1254" t="str">
            <v>Sindicalizado</v>
          </cell>
          <cell r="D1254" t="str">
            <v>QUERETARO</v>
          </cell>
        </row>
        <row r="1255">
          <cell r="A1255" t="str">
            <v>07484</v>
          </cell>
          <cell r="B1255" t="str">
            <v>PERALTA LEON ERIK DAVID</v>
          </cell>
          <cell r="C1255" t="str">
            <v>Sindicalizado</v>
          </cell>
          <cell r="D1255" t="str">
            <v>QUERETARO</v>
          </cell>
        </row>
        <row r="1256">
          <cell r="A1256" t="str">
            <v>07485</v>
          </cell>
          <cell r="B1256" t="str">
            <v>RODRIGUEZ RESENDIZ MANUEL</v>
          </cell>
          <cell r="C1256" t="str">
            <v>Sindicalizado</v>
          </cell>
          <cell r="D1256" t="str">
            <v>QUERETARO</v>
          </cell>
        </row>
        <row r="1257">
          <cell r="A1257" t="str">
            <v>07486</v>
          </cell>
          <cell r="B1257" t="str">
            <v>LEON PEREZ JOSE CARLOS</v>
          </cell>
          <cell r="C1257" t="str">
            <v>Sindicalizado</v>
          </cell>
          <cell r="D1257" t="str">
            <v>QUERETARO</v>
          </cell>
        </row>
        <row r="1258">
          <cell r="A1258" t="str">
            <v>07487</v>
          </cell>
          <cell r="B1258" t="str">
            <v>ZARATE FRANCO XIMENA NOELY</v>
          </cell>
          <cell r="C1258" t="str">
            <v>Sindicalizado</v>
          </cell>
          <cell r="D1258" t="str">
            <v>QUERETARO</v>
          </cell>
        </row>
        <row r="1259">
          <cell r="A1259" t="str">
            <v>07488</v>
          </cell>
          <cell r="B1259" t="str">
            <v>RESENDIZ MARCIAL HUMBERTO NOE</v>
          </cell>
          <cell r="C1259" t="str">
            <v>Sindicalizado</v>
          </cell>
          <cell r="D1259" t="str">
            <v>QUERETARO</v>
          </cell>
        </row>
        <row r="1260">
          <cell r="A1260" t="str">
            <v>07489</v>
          </cell>
          <cell r="B1260" t="str">
            <v>SANCHEZ NUÑEZ ANGEL ELIAS</v>
          </cell>
          <cell r="C1260" t="str">
            <v>Sindicalizado</v>
          </cell>
          <cell r="D1260" t="str">
            <v>QUERETARO</v>
          </cell>
        </row>
        <row r="1261">
          <cell r="A1261" t="str">
            <v>07490</v>
          </cell>
          <cell r="B1261" t="str">
            <v>SANCHEZ JUAREZ MARITZA ITZEL</v>
          </cell>
          <cell r="C1261" t="str">
            <v>Sindicalizado</v>
          </cell>
          <cell r="D1261" t="str">
            <v>QUERETARO</v>
          </cell>
        </row>
        <row r="1262">
          <cell r="A1262" t="str">
            <v>07491</v>
          </cell>
          <cell r="B1262" t="str">
            <v>SILVA RODRIGUEZ MARIA GUADALUPE</v>
          </cell>
          <cell r="C1262" t="str">
            <v>Sindicalizado</v>
          </cell>
          <cell r="D1262" t="str">
            <v>QUERETARO</v>
          </cell>
        </row>
        <row r="1263">
          <cell r="A1263" t="str">
            <v>07492</v>
          </cell>
          <cell r="B1263" t="str">
            <v>ALVARADO JUAREZ JOCELYN</v>
          </cell>
          <cell r="C1263" t="str">
            <v>Sindicalizado</v>
          </cell>
          <cell r="D1263" t="str">
            <v>QUERETARO</v>
          </cell>
        </row>
        <row r="1264">
          <cell r="A1264" t="str">
            <v>07493</v>
          </cell>
          <cell r="B1264" t="str">
            <v>ROBLEDO ESPARZA MARCO ANTONIO</v>
          </cell>
          <cell r="C1264" t="str">
            <v>Sindicalizado</v>
          </cell>
          <cell r="D1264" t="str">
            <v>QUERETARO</v>
          </cell>
        </row>
        <row r="1265">
          <cell r="A1265" t="str">
            <v>07494</v>
          </cell>
          <cell r="B1265" t="str">
            <v>VAZQUEZ REYES LUIS GENARO</v>
          </cell>
          <cell r="C1265" t="str">
            <v>Sindicalizado</v>
          </cell>
          <cell r="D1265" t="str">
            <v>QUERETARO</v>
          </cell>
        </row>
        <row r="1266">
          <cell r="A1266" t="str">
            <v>07495</v>
          </cell>
          <cell r="B1266" t="str">
            <v>MORENO DE MARCOS BRAYAN ULISES</v>
          </cell>
          <cell r="C1266" t="str">
            <v>Sindicalizado</v>
          </cell>
          <cell r="D1266" t="str">
            <v>QUERETARO</v>
          </cell>
        </row>
        <row r="1267">
          <cell r="A1267" t="str">
            <v>07496</v>
          </cell>
          <cell r="B1267" t="str">
            <v>LOPEZ MORALES LAURA CECILIA</v>
          </cell>
          <cell r="C1267" t="str">
            <v>Sindicalizado</v>
          </cell>
          <cell r="D1267" t="str">
            <v>QUERETARO</v>
          </cell>
        </row>
        <row r="1268">
          <cell r="A1268" t="str">
            <v>07497</v>
          </cell>
          <cell r="B1268" t="str">
            <v>PEREZ VAZQUEZ EDWIN ALEJANDRO</v>
          </cell>
          <cell r="C1268" t="str">
            <v>Sindicalizado</v>
          </cell>
          <cell r="D1268" t="str">
            <v>QUERETARO</v>
          </cell>
        </row>
        <row r="1269">
          <cell r="A1269" t="str">
            <v>07498</v>
          </cell>
          <cell r="B1269" t="str">
            <v>ORTIZ GARCIA FREDY</v>
          </cell>
          <cell r="C1269" t="str">
            <v>Sindicalizado</v>
          </cell>
          <cell r="D1269" t="str">
            <v>QUERETARO</v>
          </cell>
        </row>
        <row r="1270">
          <cell r="A1270" t="str">
            <v>07499</v>
          </cell>
          <cell r="B1270" t="str">
            <v>DE LEON ARAUJO JUAN JOSE</v>
          </cell>
          <cell r="C1270" t="str">
            <v>Sindicalizado</v>
          </cell>
          <cell r="D1270" t="str">
            <v>QUERETARO</v>
          </cell>
        </row>
        <row r="1271">
          <cell r="A1271" t="str">
            <v>07500</v>
          </cell>
          <cell r="B1271" t="str">
            <v>ZABALETA LOPEZ GEORGINA</v>
          </cell>
          <cell r="C1271" t="str">
            <v>Sindicalizado</v>
          </cell>
          <cell r="D1271" t="str">
            <v>QUERETARO</v>
          </cell>
        </row>
        <row r="1272">
          <cell r="A1272" t="str">
            <v>07501</v>
          </cell>
          <cell r="B1272" t="str">
            <v>FRANCO HERNANDEZ LUIS DE JESUS</v>
          </cell>
          <cell r="C1272" t="str">
            <v>Sindicalizado</v>
          </cell>
          <cell r="D1272" t="str">
            <v>QUERETARO</v>
          </cell>
        </row>
        <row r="1273">
          <cell r="A1273" t="str">
            <v>07502</v>
          </cell>
          <cell r="B1273" t="str">
            <v>GONZALEZ CERVANTES URIEL</v>
          </cell>
          <cell r="C1273" t="str">
            <v>Sindicalizado</v>
          </cell>
          <cell r="D1273" t="str">
            <v>QUERETARO</v>
          </cell>
        </row>
        <row r="1274">
          <cell r="A1274" t="str">
            <v>07503</v>
          </cell>
          <cell r="B1274" t="str">
            <v>NIEVES OLVERA JUAN BRIAN</v>
          </cell>
          <cell r="C1274" t="str">
            <v>Sindicalizado</v>
          </cell>
          <cell r="D1274" t="str">
            <v>QUERETARO</v>
          </cell>
        </row>
        <row r="1275">
          <cell r="A1275" t="str">
            <v>07504</v>
          </cell>
          <cell r="B1275" t="str">
            <v>ZEFERINO DE LA CRUZ DANIEL RUBEN</v>
          </cell>
          <cell r="C1275" t="str">
            <v>Sindicalizado</v>
          </cell>
          <cell r="D1275" t="str">
            <v>QUERETARO</v>
          </cell>
        </row>
        <row r="1276">
          <cell r="A1276" t="str">
            <v>07505</v>
          </cell>
          <cell r="B1276" t="str">
            <v>JIMENEZ DE PAZ FIDEL</v>
          </cell>
          <cell r="C1276" t="str">
            <v>Sindicalizado</v>
          </cell>
          <cell r="D1276" t="str">
            <v>QUERETARO</v>
          </cell>
        </row>
        <row r="1277">
          <cell r="A1277" t="str">
            <v>07506</v>
          </cell>
          <cell r="B1277" t="str">
            <v>SANTIAGO ORTEGA SERGIO</v>
          </cell>
          <cell r="C1277" t="str">
            <v>Sindicalizado</v>
          </cell>
          <cell r="D1277" t="str">
            <v>QUERETARO</v>
          </cell>
        </row>
        <row r="1278">
          <cell r="A1278" t="str">
            <v>07507</v>
          </cell>
          <cell r="B1278" t="str">
            <v>SANTIAGO HERRERA RODOLFO</v>
          </cell>
          <cell r="C1278" t="str">
            <v>Sindicalizado</v>
          </cell>
          <cell r="D1278" t="str">
            <v>QUERETARO</v>
          </cell>
        </row>
        <row r="1279">
          <cell r="A1279" t="str">
            <v>07508</v>
          </cell>
          <cell r="B1279" t="str">
            <v>ORTA AVILA JUAN GABRIEL</v>
          </cell>
          <cell r="C1279" t="str">
            <v>Sindicalizado</v>
          </cell>
          <cell r="D1279" t="str">
            <v>QUERETARO</v>
          </cell>
        </row>
        <row r="1280">
          <cell r="A1280" t="str">
            <v>07509</v>
          </cell>
          <cell r="B1280" t="str">
            <v>ORTA AVILA MARIBEL</v>
          </cell>
          <cell r="C1280" t="str">
            <v>Sindicalizado</v>
          </cell>
          <cell r="D1280" t="str">
            <v>QUERETARO</v>
          </cell>
        </row>
        <row r="1281">
          <cell r="A1281" t="str">
            <v>07510</v>
          </cell>
          <cell r="B1281" t="str">
            <v>PATIÑO ROMERO HECTOR</v>
          </cell>
          <cell r="C1281" t="str">
            <v>Sindicalizado</v>
          </cell>
          <cell r="D1281" t="str">
            <v>QUERETARO</v>
          </cell>
        </row>
        <row r="1282">
          <cell r="A1282" t="str">
            <v>07511</v>
          </cell>
          <cell r="B1282" t="str">
            <v>VEGA RAMIREZ MARIA DEL PUEBLITO</v>
          </cell>
          <cell r="C1282" t="str">
            <v>Sindicalizado</v>
          </cell>
          <cell r="D1282" t="str">
            <v>QUERETARO</v>
          </cell>
        </row>
        <row r="1283">
          <cell r="A1283" t="str">
            <v>07512</v>
          </cell>
          <cell r="B1283" t="str">
            <v>HERNANDEZ MARTINEZ FELIPE</v>
          </cell>
          <cell r="C1283" t="str">
            <v>Sindicalizado</v>
          </cell>
          <cell r="D1283" t="str">
            <v>QUERETARO</v>
          </cell>
        </row>
        <row r="1284">
          <cell r="A1284" t="str">
            <v>07513</v>
          </cell>
          <cell r="B1284" t="str">
            <v>PEREZ QUINTANAR SERGIO</v>
          </cell>
          <cell r="C1284" t="str">
            <v>Sindicalizado</v>
          </cell>
          <cell r="D1284" t="str">
            <v>QUERETARO</v>
          </cell>
        </row>
        <row r="1285">
          <cell r="A1285" t="str">
            <v>07514</v>
          </cell>
          <cell r="B1285" t="str">
            <v>TREJO LUNA JOSE</v>
          </cell>
          <cell r="C1285" t="str">
            <v>Sindicalizado</v>
          </cell>
          <cell r="D1285" t="str">
            <v>QUERETARO</v>
          </cell>
        </row>
        <row r="1286">
          <cell r="A1286" t="str">
            <v>07515</v>
          </cell>
          <cell r="B1286" t="str">
            <v>GONZALEZ LOPEZ VICTOR ELIDIO</v>
          </cell>
          <cell r="C1286" t="str">
            <v>Sindicalizado</v>
          </cell>
          <cell r="D1286" t="str">
            <v>QUERETARO</v>
          </cell>
        </row>
        <row r="1287">
          <cell r="A1287" t="str">
            <v>07516</v>
          </cell>
          <cell r="B1287" t="str">
            <v>MENDOZA NIEVES CARLOS JAVIER</v>
          </cell>
          <cell r="C1287" t="str">
            <v>Sindicalizado</v>
          </cell>
          <cell r="D1287" t="str">
            <v>QUERETARO</v>
          </cell>
        </row>
        <row r="1288">
          <cell r="A1288" t="str">
            <v>07517</v>
          </cell>
          <cell r="B1288" t="str">
            <v>MEJIA TEXAS LUIS PABLO</v>
          </cell>
          <cell r="C1288" t="str">
            <v>Sindicalizado</v>
          </cell>
          <cell r="D1288" t="str">
            <v>QUERETARO</v>
          </cell>
        </row>
        <row r="1289">
          <cell r="A1289" t="str">
            <v>07518</v>
          </cell>
          <cell r="B1289" t="str">
            <v>OLVERA HERNANDEZ JESUS ARMANDO</v>
          </cell>
          <cell r="C1289" t="str">
            <v>Sindicalizado</v>
          </cell>
          <cell r="D1289" t="str">
            <v>QUERETARO</v>
          </cell>
        </row>
        <row r="1290">
          <cell r="A1290" t="str">
            <v>07519</v>
          </cell>
          <cell r="B1290" t="str">
            <v>LOPEZ MEJIA JOSE GUADALUPE</v>
          </cell>
          <cell r="C1290" t="str">
            <v>Sindicalizado</v>
          </cell>
          <cell r="D1290" t="str">
            <v>QUERETARO</v>
          </cell>
        </row>
        <row r="1291">
          <cell r="A1291" t="str">
            <v>07520</v>
          </cell>
          <cell r="B1291" t="str">
            <v>DE JESUS BACILIO DULCE MARIA</v>
          </cell>
          <cell r="C1291" t="str">
            <v>Sindicalizado</v>
          </cell>
          <cell r="D1291" t="str">
            <v>QUERETARO</v>
          </cell>
        </row>
        <row r="1292">
          <cell r="A1292" t="str">
            <v>07521</v>
          </cell>
          <cell r="B1292" t="str">
            <v>MEJIA TEXAZ FERNANDO ANGEL</v>
          </cell>
          <cell r="C1292" t="str">
            <v>Sindicalizado</v>
          </cell>
          <cell r="D1292" t="str">
            <v>QUERETARO</v>
          </cell>
        </row>
        <row r="1293">
          <cell r="A1293" t="str">
            <v>07522</v>
          </cell>
          <cell r="B1293" t="str">
            <v>GONZAGA PACHECO JOSE GUADALUPE</v>
          </cell>
          <cell r="C1293" t="str">
            <v>Sindicalizado</v>
          </cell>
          <cell r="D1293" t="str">
            <v>QUERETARO</v>
          </cell>
        </row>
        <row r="1294">
          <cell r="A1294" t="str">
            <v>07523</v>
          </cell>
          <cell r="B1294" t="str">
            <v>CRUZ ANGEL FATIMA DE JESUS</v>
          </cell>
          <cell r="C1294" t="str">
            <v>Sindicalizado</v>
          </cell>
          <cell r="D1294" t="str">
            <v>QUERETARO</v>
          </cell>
        </row>
        <row r="1295">
          <cell r="A1295" t="str">
            <v>07524</v>
          </cell>
          <cell r="B1295" t="str">
            <v>MEJIA SILVERIO FREDY</v>
          </cell>
          <cell r="C1295" t="str">
            <v>Sindicalizado</v>
          </cell>
          <cell r="D1295" t="str">
            <v>QUERETARO</v>
          </cell>
        </row>
        <row r="1296">
          <cell r="A1296" t="str">
            <v>07525</v>
          </cell>
          <cell r="B1296" t="str">
            <v>SALOMON RAMOS LUIS DEMETRIO</v>
          </cell>
          <cell r="C1296" t="str">
            <v>Sindicalizado</v>
          </cell>
          <cell r="D1296" t="str">
            <v>QUERETARO</v>
          </cell>
        </row>
        <row r="1297">
          <cell r="A1297" t="str">
            <v>07526</v>
          </cell>
          <cell r="B1297" t="str">
            <v>ORTA AVILA EDGAR JAVIER</v>
          </cell>
          <cell r="C1297" t="str">
            <v>Sindicalizado</v>
          </cell>
          <cell r="D1297" t="str">
            <v>QUERETARO</v>
          </cell>
        </row>
        <row r="1298">
          <cell r="A1298" t="str">
            <v>07527</v>
          </cell>
          <cell r="B1298" t="str">
            <v>DE JESUS FLORES GUSTAVO ANGEL</v>
          </cell>
          <cell r="C1298" t="str">
            <v>Sindicalizado</v>
          </cell>
          <cell r="D1298" t="str">
            <v>QUERETARO</v>
          </cell>
        </row>
        <row r="1299">
          <cell r="A1299" t="str">
            <v>07528</v>
          </cell>
          <cell r="B1299" t="str">
            <v>MENDOZA DE VICENTE EDUARDO</v>
          </cell>
          <cell r="C1299" t="str">
            <v>Sindicalizado</v>
          </cell>
          <cell r="D1299" t="str">
            <v>QUERETARO</v>
          </cell>
        </row>
        <row r="1300">
          <cell r="A1300" t="str">
            <v>07529</v>
          </cell>
          <cell r="B1300" t="str">
            <v>TREJO HURTADO RAMON</v>
          </cell>
          <cell r="C1300" t="str">
            <v>Sindicalizado</v>
          </cell>
          <cell r="D1300" t="str">
            <v>QUERETARO</v>
          </cell>
        </row>
        <row r="1301">
          <cell r="A1301" t="str">
            <v>07530</v>
          </cell>
          <cell r="B1301" t="str">
            <v>SANCHEZ NUÑEZ CESAR DAVID</v>
          </cell>
          <cell r="C1301" t="str">
            <v>Sindicalizado</v>
          </cell>
          <cell r="D1301" t="str">
            <v>QUERETARO</v>
          </cell>
        </row>
        <row r="1302">
          <cell r="A1302" t="str">
            <v>07531</v>
          </cell>
          <cell r="B1302" t="str">
            <v>RUIZ RAMIREZ LUIS ANTONIO</v>
          </cell>
          <cell r="C1302" t="str">
            <v>Sindicalizado</v>
          </cell>
          <cell r="D1302" t="str">
            <v>QUERETARO</v>
          </cell>
        </row>
        <row r="1303">
          <cell r="A1303" t="str">
            <v>07532</v>
          </cell>
          <cell r="B1303" t="str">
            <v>MARTINEZ RAMIREZ JAVIER</v>
          </cell>
          <cell r="C1303" t="str">
            <v>Sindicalizado</v>
          </cell>
          <cell r="D1303" t="str">
            <v>QUERETARO</v>
          </cell>
        </row>
        <row r="1304">
          <cell r="A1304" t="str">
            <v>07533</v>
          </cell>
          <cell r="B1304" t="str">
            <v>HURTADO TOVAR JOSE RAMON</v>
          </cell>
          <cell r="C1304" t="str">
            <v>Sindicalizado</v>
          </cell>
          <cell r="D1304" t="str">
            <v>QUERETARO</v>
          </cell>
        </row>
        <row r="1305">
          <cell r="A1305" t="str">
            <v>07534</v>
          </cell>
          <cell r="B1305" t="str">
            <v>VELASCO MIXTEGA NEHEMIAS</v>
          </cell>
          <cell r="C1305" t="str">
            <v>Sindicalizado</v>
          </cell>
          <cell r="D1305" t="str">
            <v>QUERETARO</v>
          </cell>
        </row>
        <row r="1306">
          <cell r="A1306" t="str">
            <v>07535</v>
          </cell>
          <cell r="B1306" t="str">
            <v>ZAMORANO GARCIA VANESSA</v>
          </cell>
          <cell r="C1306" t="str">
            <v>Sindicalizado</v>
          </cell>
          <cell r="D1306" t="str">
            <v>QUERETARO</v>
          </cell>
        </row>
        <row r="1307">
          <cell r="A1307" t="str">
            <v>07536</v>
          </cell>
          <cell r="B1307" t="str">
            <v>HIPOLITO BERNARDINO LIZETH</v>
          </cell>
          <cell r="C1307" t="str">
            <v>Sindicalizado</v>
          </cell>
          <cell r="D1307" t="str">
            <v>QUERETARO</v>
          </cell>
        </row>
        <row r="1308">
          <cell r="A1308" t="str">
            <v>07537</v>
          </cell>
          <cell r="B1308" t="str">
            <v>HERNANDEZ MAYORGA DAVID</v>
          </cell>
          <cell r="C1308" t="str">
            <v>Sindicalizado</v>
          </cell>
          <cell r="D1308" t="str">
            <v>QUERETARO</v>
          </cell>
        </row>
        <row r="1309">
          <cell r="A1309" t="str">
            <v>07538</v>
          </cell>
          <cell r="B1309" t="str">
            <v>HERNANDEZ MARTINEZ ALFREDO</v>
          </cell>
          <cell r="C1309" t="str">
            <v>Sindicalizado</v>
          </cell>
          <cell r="D1309" t="str">
            <v>QUERETARO</v>
          </cell>
        </row>
        <row r="1310">
          <cell r="A1310" t="str">
            <v>07539</v>
          </cell>
          <cell r="B1310" t="str">
            <v>ZAMORA SANTOS UZIEL</v>
          </cell>
          <cell r="C1310" t="str">
            <v>Sindicalizado</v>
          </cell>
          <cell r="D1310" t="str">
            <v>QUERETARO</v>
          </cell>
        </row>
        <row r="1311">
          <cell r="A1311" t="str">
            <v>07540</v>
          </cell>
          <cell r="B1311" t="str">
            <v>MARTINEZ COCOTLE REYNA VERONICA</v>
          </cell>
          <cell r="C1311" t="str">
            <v>Sindicalizado</v>
          </cell>
          <cell r="D1311" t="str">
            <v>QUERETARO</v>
          </cell>
        </row>
        <row r="1312">
          <cell r="A1312" t="str">
            <v>07541</v>
          </cell>
          <cell r="B1312" t="str">
            <v>RODRIGUEZ JUAREZ RUBEN RODRIGO</v>
          </cell>
          <cell r="C1312" t="str">
            <v>Sindicalizado</v>
          </cell>
          <cell r="D1312" t="str">
            <v>QUERETARO</v>
          </cell>
        </row>
        <row r="1313">
          <cell r="A1313" t="str">
            <v>07542</v>
          </cell>
          <cell r="B1313" t="str">
            <v>GUTIERREZ ESPINOZA JOSE ADAN</v>
          </cell>
          <cell r="C1313" t="str">
            <v>Sindicalizado</v>
          </cell>
          <cell r="D1313" t="str">
            <v>QUERETARO</v>
          </cell>
        </row>
        <row r="1314">
          <cell r="A1314" t="str">
            <v>07543</v>
          </cell>
          <cell r="B1314" t="str">
            <v>BARRON BOTELLO NOE</v>
          </cell>
          <cell r="C1314" t="str">
            <v>Sindicalizado</v>
          </cell>
          <cell r="D1314" t="str">
            <v>QUERETARO</v>
          </cell>
        </row>
        <row r="1315">
          <cell r="A1315" t="str">
            <v>07544</v>
          </cell>
          <cell r="B1315" t="str">
            <v>BRIZUELA CASILLAS ANGEL GABRIEL</v>
          </cell>
          <cell r="C1315" t="str">
            <v>Sindicalizado</v>
          </cell>
          <cell r="D1315" t="str">
            <v>QUERETARO</v>
          </cell>
        </row>
        <row r="1316">
          <cell r="A1316" t="str">
            <v>07545</v>
          </cell>
          <cell r="B1316" t="str">
            <v>MORALES LOPEZ JOSE MARTIN</v>
          </cell>
          <cell r="C1316" t="str">
            <v>Sindicalizado</v>
          </cell>
          <cell r="D1316" t="str">
            <v>QUERETARO</v>
          </cell>
        </row>
        <row r="1317">
          <cell r="A1317" t="str">
            <v>07546</v>
          </cell>
          <cell r="B1317" t="str">
            <v>OLVERA GOMEZ JORGE GUADALUPE</v>
          </cell>
          <cell r="C1317" t="str">
            <v>Sindicalizado</v>
          </cell>
          <cell r="D1317" t="str">
            <v>QUERETARO</v>
          </cell>
        </row>
        <row r="1318">
          <cell r="A1318" t="str">
            <v>07547</v>
          </cell>
          <cell r="B1318" t="str">
            <v>MARTINEZ VALDEZ MAURICIO</v>
          </cell>
          <cell r="C1318" t="str">
            <v>Sindicalizado</v>
          </cell>
          <cell r="D1318" t="str">
            <v>QUERETARO</v>
          </cell>
        </row>
        <row r="1319">
          <cell r="A1319" t="str">
            <v>07548</v>
          </cell>
          <cell r="B1319" t="str">
            <v>SAUCEÑO DURAN SARAY</v>
          </cell>
          <cell r="C1319" t="str">
            <v>Sindicalizado</v>
          </cell>
          <cell r="D1319" t="str">
            <v>QUERETARO</v>
          </cell>
        </row>
        <row r="1320">
          <cell r="A1320" t="str">
            <v>07549</v>
          </cell>
          <cell r="B1320" t="str">
            <v>LOPEZ CATALAN ROSSEL VIANEY</v>
          </cell>
          <cell r="C1320" t="str">
            <v>Sindicalizado</v>
          </cell>
          <cell r="D1320" t="str">
            <v>QUERETARO</v>
          </cell>
        </row>
        <row r="1321">
          <cell r="A1321" t="str">
            <v>07550</v>
          </cell>
          <cell r="B1321" t="str">
            <v>CASTRO ORTA SERGIO</v>
          </cell>
          <cell r="C1321" t="str">
            <v>Sindicalizado</v>
          </cell>
          <cell r="D1321" t="str">
            <v>QUERETARO</v>
          </cell>
        </row>
        <row r="1322">
          <cell r="A1322" t="str">
            <v>07551</v>
          </cell>
          <cell r="B1322" t="str">
            <v>NIEVES ARTEAGA JUAN CARLOS</v>
          </cell>
          <cell r="C1322" t="str">
            <v>Sindicalizado</v>
          </cell>
          <cell r="D1322" t="str">
            <v>QUERETARO</v>
          </cell>
        </row>
        <row r="1323">
          <cell r="A1323" t="str">
            <v>07552</v>
          </cell>
          <cell r="B1323" t="str">
            <v>FRANCO PICHARDO ALEJANDRA</v>
          </cell>
          <cell r="C1323" t="str">
            <v>Sindicalizado</v>
          </cell>
          <cell r="D1323" t="str">
            <v>QUERETARO</v>
          </cell>
        </row>
        <row r="1324">
          <cell r="A1324" t="str">
            <v>07553</v>
          </cell>
          <cell r="B1324" t="str">
            <v>MORENO BACILIO RIGOBERTO</v>
          </cell>
          <cell r="C1324" t="str">
            <v>Sindicalizado</v>
          </cell>
          <cell r="D1324" t="str">
            <v>QUERETARO</v>
          </cell>
        </row>
        <row r="1325">
          <cell r="A1325" t="str">
            <v>07554</v>
          </cell>
          <cell r="B1325" t="str">
            <v>ORTIZ LOPEZ JAQUELINE</v>
          </cell>
          <cell r="C1325" t="str">
            <v>Sindicalizado</v>
          </cell>
          <cell r="D1325" t="str">
            <v>QUERETARO</v>
          </cell>
        </row>
        <row r="1326">
          <cell r="A1326" t="str">
            <v>07555</v>
          </cell>
          <cell r="B1326" t="str">
            <v>TREJO MORALES YULISA</v>
          </cell>
          <cell r="C1326" t="str">
            <v>Sindicalizado</v>
          </cell>
          <cell r="D1326" t="str">
            <v>QUERETARO</v>
          </cell>
        </row>
        <row r="1327">
          <cell r="A1327" t="str">
            <v>07556</v>
          </cell>
          <cell r="B1327" t="str">
            <v>MARTINEZ HERNANDEZ JESSICA BEATRIZ</v>
          </cell>
          <cell r="C1327" t="str">
            <v>Sindicalizado</v>
          </cell>
          <cell r="D1327" t="str">
            <v>QUERETARO</v>
          </cell>
        </row>
        <row r="1328">
          <cell r="A1328" t="str">
            <v>07557</v>
          </cell>
          <cell r="B1328" t="str">
            <v>HERNANDEZ PINEDA ALEJANDRO</v>
          </cell>
          <cell r="C1328" t="str">
            <v>Sindicalizado</v>
          </cell>
          <cell r="D1328" t="str">
            <v>QUERETARO</v>
          </cell>
        </row>
        <row r="1329">
          <cell r="A1329" t="str">
            <v>07558</v>
          </cell>
          <cell r="B1329" t="str">
            <v>ROJAS TREJO SANTA</v>
          </cell>
          <cell r="C1329" t="str">
            <v>Sindicalizado</v>
          </cell>
          <cell r="D1329" t="str">
            <v>QUERETARO</v>
          </cell>
        </row>
        <row r="1330">
          <cell r="A1330" t="str">
            <v>07559</v>
          </cell>
          <cell r="B1330" t="str">
            <v>GOMEZ MENDOZA RUBEN JUNIOR</v>
          </cell>
          <cell r="C1330" t="str">
            <v>Sindicalizado</v>
          </cell>
          <cell r="D1330" t="str">
            <v>QUERETARO</v>
          </cell>
        </row>
        <row r="1331">
          <cell r="A1331" t="str">
            <v>07560</v>
          </cell>
          <cell r="B1331" t="str">
            <v>LOPEZ ESCANDON JOSE EDUARDO</v>
          </cell>
          <cell r="C1331" t="str">
            <v>Sindicalizado</v>
          </cell>
          <cell r="D1331" t="str">
            <v>QUERETARO</v>
          </cell>
        </row>
        <row r="1332">
          <cell r="A1332" t="str">
            <v>07561</v>
          </cell>
          <cell r="B1332" t="str">
            <v>SANCHEZ HERNANDEZ MONSERRAT</v>
          </cell>
          <cell r="C1332" t="str">
            <v>Sindicalizado</v>
          </cell>
          <cell r="D1332" t="str">
            <v>QUERETARO</v>
          </cell>
        </row>
        <row r="1333">
          <cell r="A1333" t="str">
            <v>07562</v>
          </cell>
          <cell r="B1333" t="str">
            <v>GOMEZ MIGUEL JOSE MANUEL</v>
          </cell>
          <cell r="C1333" t="str">
            <v>Sindicalizado</v>
          </cell>
          <cell r="D1333" t="str">
            <v>QUERETARO</v>
          </cell>
        </row>
        <row r="1334">
          <cell r="A1334" t="str">
            <v>07563</v>
          </cell>
          <cell r="B1334" t="str">
            <v>SANCHEZ SANCHEZ BENITO</v>
          </cell>
          <cell r="C1334" t="str">
            <v>Sindicalizado</v>
          </cell>
          <cell r="D1334" t="str">
            <v>QUERETARO</v>
          </cell>
        </row>
        <row r="1335">
          <cell r="A1335" t="str">
            <v>07564</v>
          </cell>
          <cell r="B1335" t="str">
            <v>GUZMAN HERRERA ADRIAN</v>
          </cell>
          <cell r="C1335" t="str">
            <v>Sindicalizado</v>
          </cell>
          <cell r="D1335" t="str">
            <v>QUERETARO</v>
          </cell>
        </row>
        <row r="1336">
          <cell r="A1336" t="str">
            <v>07565</v>
          </cell>
          <cell r="B1336" t="str">
            <v>RODRIGUEZ RODRIGUEZ YOLANDA</v>
          </cell>
          <cell r="C1336" t="str">
            <v>Sindicalizado</v>
          </cell>
          <cell r="D1336" t="str">
            <v>QUERETARO</v>
          </cell>
        </row>
        <row r="1337">
          <cell r="A1337" t="str">
            <v>07566</v>
          </cell>
          <cell r="B1337" t="str">
            <v>RAMOS NIETO ERICK EDUARDO</v>
          </cell>
          <cell r="C1337" t="str">
            <v>Sindicalizado</v>
          </cell>
          <cell r="D1337" t="str">
            <v>QUERETARO</v>
          </cell>
        </row>
        <row r="1338">
          <cell r="A1338" t="str">
            <v>07567</v>
          </cell>
          <cell r="B1338" t="str">
            <v>LOPEZ PEINADO CARLOS EDUARDO</v>
          </cell>
          <cell r="C1338" t="str">
            <v>Sindicalizado</v>
          </cell>
          <cell r="D1338" t="str">
            <v>QUERETARO</v>
          </cell>
        </row>
        <row r="1339">
          <cell r="A1339" t="str">
            <v>07568</v>
          </cell>
          <cell r="B1339" t="str">
            <v>BOCANEGRA TREJO JAVIER</v>
          </cell>
          <cell r="C1339" t="str">
            <v>Sindicalizado</v>
          </cell>
          <cell r="D1339" t="str">
            <v>QUERETARO</v>
          </cell>
        </row>
        <row r="1340">
          <cell r="A1340" t="str">
            <v>07569</v>
          </cell>
          <cell r="B1340" t="str">
            <v>RAMIREZ MALDONADO LUIS DAVID</v>
          </cell>
          <cell r="C1340" t="str">
            <v>Sindicalizado</v>
          </cell>
          <cell r="D1340" t="str">
            <v>QUERETARO</v>
          </cell>
        </row>
        <row r="1341">
          <cell r="A1341" t="str">
            <v>07570</v>
          </cell>
          <cell r="B1341" t="str">
            <v>MARTINEZ MALDONADO JESUS</v>
          </cell>
          <cell r="C1341" t="str">
            <v>Sindicalizado</v>
          </cell>
          <cell r="D1341" t="str">
            <v>QUERETARO</v>
          </cell>
        </row>
        <row r="1342">
          <cell r="A1342" t="str">
            <v>07571</v>
          </cell>
          <cell r="B1342" t="str">
            <v>RESENDIZ HERNANDEZ JOSE JUAN</v>
          </cell>
          <cell r="C1342" t="str">
            <v>Sindicalizado</v>
          </cell>
          <cell r="D1342" t="str">
            <v>QUERETARO</v>
          </cell>
        </row>
        <row r="1343">
          <cell r="A1343" t="str">
            <v>07572</v>
          </cell>
          <cell r="B1343" t="str">
            <v>MALDONADO SAUCEDO MARIANO</v>
          </cell>
          <cell r="C1343" t="str">
            <v>Sindicalizado</v>
          </cell>
          <cell r="D1343" t="str">
            <v>QUERETARO</v>
          </cell>
        </row>
        <row r="1344">
          <cell r="A1344" t="str">
            <v>07573</v>
          </cell>
          <cell r="B1344" t="str">
            <v>GONZALEZ ALMARAZ GUILLERMO</v>
          </cell>
          <cell r="C1344" t="str">
            <v>Sindicalizado</v>
          </cell>
          <cell r="D1344" t="str">
            <v>QUERETARO</v>
          </cell>
        </row>
        <row r="1345">
          <cell r="A1345" t="str">
            <v>07574</v>
          </cell>
          <cell r="B1345" t="str">
            <v>ARCE ANGEL VANIA RUBI</v>
          </cell>
          <cell r="C1345" t="str">
            <v>Sindicalizado</v>
          </cell>
          <cell r="D1345" t="str">
            <v>QUERETARO</v>
          </cell>
        </row>
        <row r="1346">
          <cell r="A1346" t="str">
            <v>07575</v>
          </cell>
          <cell r="B1346" t="str">
            <v>AVILA OLVERA OSCAR JOEL</v>
          </cell>
          <cell r="C1346" t="str">
            <v>Sindicalizado</v>
          </cell>
          <cell r="D1346" t="str">
            <v>QUERETARO</v>
          </cell>
        </row>
        <row r="1347">
          <cell r="A1347" t="str">
            <v>07576</v>
          </cell>
          <cell r="B1347" t="str">
            <v>MORA MORALES ANA CECILIA</v>
          </cell>
          <cell r="C1347" t="str">
            <v>Sindicalizado</v>
          </cell>
          <cell r="D1347" t="str">
            <v>QUERETARO</v>
          </cell>
        </row>
        <row r="1348">
          <cell r="A1348" t="str">
            <v>07577</v>
          </cell>
          <cell r="B1348" t="str">
            <v>DE JESUS MORALES DELIA</v>
          </cell>
          <cell r="C1348" t="str">
            <v>Sindicalizado</v>
          </cell>
          <cell r="D1348" t="str">
            <v>QUERETARO</v>
          </cell>
        </row>
        <row r="1349">
          <cell r="A1349" t="str">
            <v>07578</v>
          </cell>
          <cell r="B1349" t="str">
            <v>GUZMAN MAYEN MARIA NANCY</v>
          </cell>
          <cell r="C1349" t="str">
            <v>Sindicalizado</v>
          </cell>
          <cell r="D1349" t="str">
            <v>QUERETARO</v>
          </cell>
        </row>
        <row r="1350">
          <cell r="A1350" t="str">
            <v>07579</v>
          </cell>
          <cell r="B1350" t="str">
            <v>BARRON OLVERA CARLA ABIGAIL</v>
          </cell>
          <cell r="C1350" t="str">
            <v>Sindicalizado</v>
          </cell>
          <cell r="D1350" t="str">
            <v>QUERETARO</v>
          </cell>
        </row>
        <row r="1351">
          <cell r="A1351" t="str">
            <v>07580</v>
          </cell>
          <cell r="B1351" t="str">
            <v>BARRON MORALES BRENDA</v>
          </cell>
          <cell r="C1351" t="str">
            <v>Sindicalizado</v>
          </cell>
          <cell r="D1351" t="str">
            <v>QUERETARO</v>
          </cell>
        </row>
        <row r="1352">
          <cell r="A1352" t="str">
            <v>07581</v>
          </cell>
          <cell r="B1352" t="str">
            <v>OSORNIO MALDONADO FERNANDO</v>
          </cell>
          <cell r="C1352" t="str">
            <v>Sindicalizado</v>
          </cell>
          <cell r="D1352" t="str">
            <v>QUERETARO</v>
          </cell>
        </row>
        <row r="1353">
          <cell r="A1353" t="str">
            <v>07583</v>
          </cell>
          <cell r="B1353" t="str">
            <v>MARTINEZ GONZALEZ ARMANDO</v>
          </cell>
          <cell r="C1353" t="str">
            <v>Sindicalizado</v>
          </cell>
          <cell r="D1353" t="str">
            <v>QUERETARO</v>
          </cell>
        </row>
        <row r="1354">
          <cell r="A1354" t="str">
            <v>07584</v>
          </cell>
          <cell r="B1354" t="str">
            <v>RAMIREZ MORA YANETT</v>
          </cell>
          <cell r="C1354" t="str">
            <v>Sindicalizado</v>
          </cell>
          <cell r="D1354" t="str">
            <v>QUERETARO</v>
          </cell>
        </row>
        <row r="1355">
          <cell r="A1355" t="str">
            <v>07585</v>
          </cell>
          <cell r="B1355" t="str">
            <v>MORALES BASILIO GUILLERMO MARIO</v>
          </cell>
          <cell r="C1355" t="str">
            <v>Sindicalizado</v>
          </cell>
          <cell r="D1355" t="str">
            <v>QUERETARO</v>
          </cell>
        </row>
        <row r="1356">
          <cell r="A1356" t="str">
            <v>07586</v>
          </cell>
          <cell r="B1356" t="str">
            <v>HERNANDEZ VALERA RAUL OMAR</v>
          </cell>
          <cell r="C1356" t="str">
            <v>Sindicalizado</v>
          </cell>
          <cell r="D1356" t="str">
            <v>QUERETARO</v>
          </cell>
        </row>
        <row r="1357">
          <cell r="A1357" t="str">
            <v>07587</v>
          </cell>
          <cell r="B1357" t="str">
            <v>REYES MAGAÑA ENRIQUE</v>
          </cell>
          <cell r="C1357" t="str">
            <v>Sindicalizado</v>
          </cell>
          <cell r="D1357" t="str">
            <v>QUERETARO</v>
          </cell>
        </row>
        <row r="1358">
          <cell r="A1358" t="str">
            <v>07588</v>
          </cell>
          <cell r="B1358" t="str">
            <v>MORA RIVERA LUIS ARTEMIO</v>
          </cell>
          <cell r="C1358" t="str">
            <v>Sindicalizado</v>
          </cell>
          <cell r="D1358" t="str">
            <v>QUERETARO</v>
          </cell>
        </row>
        <row r="1359">
          <cell r="A1359" t="str">
            <v>07589</v>
          </cell>
          <cell r="B1359" t="str">
            <v>ARAUJO PEREZ JAQUELINE</v>
          </cell>
          <cell r="C1359" t="str">
            <v>Sindicalizado</v>
          </cell>
          <cell r="D1359" t="str">
            <v>QUERETARO</v>
          </cell>
        </row>
        <row r="1360">
          <cell r="A1360" t="str">
            <v>07590</v>
          </cell>
          <cell r="B1360" t="str">
            <v>HIDALGO JUAREZ MAURICIO</v>
          </cell>
          <cell r="C1360" t="str">
            <v>Sindicalizado</v>
          </cell>
          <cell r="D1360" t="str">
            <v>QUERETARO</v>
          </cell>
        </row>
        <row r="1361">
          <cell r="A1361" t="str">
            <v>07591</v>
          </cell>
          <cell r="B1361" t="str">
            <v>PACHECO OLVERA MARCO ANTONIO</v>
          </cell>
          <cell r="C1361" t="str">
            <v>Sindicalizado</v>
          </cell>
          <cell r="D1361" t="str">
            <v>QUERETARO</v>
          </cell>
        </row>
        <row r="1362">
          <cell r="A1362" t="str">
            <v>07592</v>
          </cell>
          <cell r="B1362" t="str">
            <v>BAUTISTA MENDIOLA LENNY ABNER</v>
          </cell>
          <cell r="C1362" t="str">
            <v>Sindicalizado</v>
          </cell>
          <cell r="D1362" t="str">
            <v>QUERETARO</v>
          </cell>
        </row>
        <row r="1363">
          <cell r="A1363" t="str">
            <v>07594</v>
          </cell>
          <cell r="B1363" t="str">
            <v>MORALES PEREZ SERVANDO ULISES</v>
          </cell>
          <cell r="C1363" t="str">
            <v>Sindicalizado</v>
          </cell>
          <cell r="D1363" t="str">
            <v>QUERETARO</v>
          </cell>
        </row>
        <row r="1364">
          <cell r="A1364" t="str">
            <v>07595</v>
          </cell>
          <cell r="B1364" t="str">
            <v>HERNANDEZ PEREZ CANDELARIA</v>
          </cell>
          <cell r="C1364" t="str">
            <v>Sindicalizado</v>
          </cell>
          <cell r="D1364" t="str">
            <v>QUERETARO</v>
          </cell>
        </row>
        <row r="1365">
          <cell r="A1365" t="str">
            <v>07596</v>
          </cell>
          <cell r="B1365" t="str">
            <v>ELIGIO SANTIAGO ALVARO</v>
          </cell>
          <cell r="C1365" t="str">
            <v>Sindicalizado</v>
          </cell>
          <cell r="D1365" t="str">
            <v>QUERETARO</v>
          </cell>
        </row>
        <row r="1366">
          <cell r="A1366" t="str">
            <v>07597</v>
          </cell>
          <cell r="B1366" t="str">
            <v>LOPEZ CHAVEZ LAURA</v>
          </cell>
          <cell r="C1366" t="str">
            <v>Sindicalizado</v>
          </cell>
          <cell r="D1366" t="str">
            <v>QUERETARO</v>
          </cell>
        </row>
        <row r="1367">
          <cell r="A1367" t="str">
            <v>07598</v>
          </cell>
          <cell r="B1367" t="str">
            <v>SANTIAGO PEREZ LUIS GUSTAVO</v>
          </cell>
          <cell r="C1367" t="str">
            <v>Sindicalizado</v>
          </cell>
          <cell r="D1367" t="str">
            <v>QUERETARO</v>
          </cell>
        </row>
        <row r="1368">
          <cell r="A1368" t="str">
            <v>07599</v>
          </cell>
          <cell r="B1368" t="str">
            <v>MORALES BUENROSTRO ROCIO</v>
          </cell>
          <cell r="C1368" t="str">
            <v>Sindicalizado</v>
          </cell>
          <cell r="D1368" t="str">
            <v>QUERETARO</v>
          </cell>
        </row>
        <row r="1369">
          <cell r="A1369" t="str">
            <v>07600</v>
          </cell>
          <cell r="B1369" t="str">
            <v>MORALES MORA ALBINO</v>
          </cell>
          <cell r="C1369" t="str">
            <v>Sindicalizado</v>
          </cell>
          <cell r="D1369" t="str">
            <v>QUERETARO</v>
          </cell>
        </row>
        <row r="1370">
          <cell r="A1370" t="str">
            <v>07601</v>
          </cell>
          <cell r="B1370" t="str">
            <v>VEGA TOVAR ISMAEL</v>
          </cell>
          <cell r="C1370" t="str">
            <v>Sindicalizado</v>
          </cell>
          <cell r="D1370" t="str">
            <v>QUERETARO</v>
          </cell>
        </row>
        <row r="1371">
          <cell r="A1371" t="str">
            <v>07602</v>
          </cell>
          <cell r="B1371" t="str">
            <v>ARCILA DE VICENTE ALEXANDRA</v>
          </cell>
          <cell r="C1371" t="str">
            <v>Sindicalizado</v>
          </cell>
          <cell r="D1371" t="str">
            <v>QUERETARO</v>
          </cell>
        </row>
        <row r="1372">
          <cell r="A1372" t="str">
            <v>07603</v>
          </cell>
          <cell r="B1372" t="str">
            <v>SIXTOS ENCARNACION RODRIGO</v>
          </cell>
          <cell r="C1372" t="str">
            <v>Sindicalizado</v>
          </cell>
          <cell r="D1372" t="str">
            <v>QUERETARO</v>
          </cell>
        </row>
        <row r="1373">
          <cell r="A1373" t="str">
            <v>07604</v>
          </cell>
          <cell r="B1373" t="str">
            <v>ALEGRIA MEJIA LUIS ANGEL</v>
          </cell>
          <cell r="C1373" t="str">
            <v>Sindicalizado</v>
          </cell>
          <cell r="D1373" t="str">
            <v>QUERETARO</v>
          </cell>
        </row>
        <row r="1374">
          <cell r="A1374" t="str">
            <v>07605</v>
          </cell>
          <cell r="B1374" t="str">
            <v>ARCILA RESENDIZ RICARDO</v>
          </cell>
          <cell r="C1374" t="str">
            <v>Sindicalizado</v>
          </cell>
          <cell r="D1374" t="str">
            <v>QUERETARO</v>
          </cell>
        </row>
        <row r="1375">
          <cell r="A1375" t="str">
            <v>07606</v>
          </cell>
          <cell r="B1375" t="str">
            <v>TREJO GODINEZ JOSE LUIS</v>
          </cell>
          <cell r="C1375" t="str">
            <v>Sindicalizado</v>
          </cell>
          <cell r="D1375" t="str">
            <v>QUERETARO</v>
          </cell>
        </row>
        <row r="1376">
          <cell r="A1376" t="str">
            <v>07607</v>
          </cell>
          <cell r="B1376" t="str">
            <v>HERNANDEZ MARTINEZ LUIS ALDO</v>
          </cell>
          <cell r="C1376" t="str">
            <v>Sindicalizado</v>
          </cell>
          <cell r="D1376" t="str">
            <v>QUERETARO</v>
          </cell>
        </row>
        <row r="1377">
          <cell r="A1377" t="str">
            <v>07608</v>
          </cell>
          <cell r="B1377" t="str">
            <v>JUAREZ ZUÑIGA MARIA GUADALUPE SUSANA</v>
          </cell>
          <cell r="C1377" t="str">
            <v>Sindicalizado</v>
          </cell>
          <cell r="D1377" t="str">
            <v>QUERETARO</v>
          </cell>
        </row>
        <row r="1378">
          <cell r="A1378" t="str">
            <v>07609</v>
          </cell>
          <cell r="B1378" t="str">
            <v>CORONA DE JESUS JUAN CARLOS</v>
          </cell>
          <cell r="C1378" t="str">
            <v>Sindicalizado</v>
          </cell>
          <cell r="D1378" t="str">
            <v>QUERETARO</v>
          </cell>
        </row>
        <row r="1379">
          <cell r="A1379" t="str">
            <v>07610</v>
          </cell>
          <cell r="B1379" t="str">
            <v>SANCHEZ GONZALEZ MISAEL</v>
          </cell>
          <cell r="C1379" t="str">
            <v>Sindicalizado</v>
          </cell>
          <cell r="D1379" t="str">
            <v>QUERETARO</v>
          </cell>
        </row>
        <row r="1380">
          <cell r="A1380" t="str">
            <v>07611</v>
          </cell>
          <cell r="B1380" t="str">
            <v>MARTINEZ GONZALEZ JOSE LUIS</v>
          </cell>
          <cell r="C1380" t="str">
            <v>Sindicalizado</v>
          </cell>
          <cell r="D1380" t="str">
            <v>QUERETARO</v>
          </cell>
        </row>
        <row r="1381">
          <cell r="A1381" t="str">
            <v>07612</v>
          </cell>
          <cell r="B1381" t="str">
            <v>MARTINEZ GONZALEZ ANA BIBIANA</v>
          </cell>
          <cell r="C1381" t="str">
            <v>Sindicalizado</v>
          </cell>
          <cell r="D1381" t="str">
            <v>QUERETARO</v>
          </cell>
        </row>
        <row r="1382">
          <cell r="A1382" t="str">
            <v>07613</v>
          </cell>
          <cell r="B1382" t="str">
            <v>RAYO RESENDIZ MARIA DE LOS ANGELES</v>
          </cell>
          <cell r="C1382" t="str">
            <v>Sindicalizado</v>
          </cell>
          <cell r="D1382" t="str">
            <v>QUERETARO</v>
          </cell>
        </row>
        <row r="1383">
          <cell r="A1383" t="str">
            <v>07614</v>
          </cell>
          <cell r="B1383" t="str">
            <v>VEGA SANCHEZ ANA BELEN</v>
          </cell>
          <cell r="C1383" t="str">
            <v>Sindicalizado</v>
          </cell>
          <cell r="D1383" t="str">
            <v>QUERETARO</v>
          </cell>
        </row>
        <row r="1384">
          <cell r="A1384" t="str">
            <v>07615</v>
          </cell>
          <cell r="B1384" t="str">
            <v>RAMIREZ MARTINEZ JULIO CESAR</v>
          </cell>
          <cell r="C1384" t="str">
            <v>Sindicalizado</v>
          </cell>
          <cell r="D1384" t="str">
            <v>QUERETARO</v>
          </cell>
        </row>
        <row r="1385">
          <cell r="A1385" t="str">
            <v>07616</v>
          </cell>
          <cell r="B1385" t="str">
            <v>SANCHEZ RESENDIZ JESUS</v>
          </cell>
          <cell r="C1385" t="str">
            <v>Sindicalizado</v>
          </cell>
          <cell r="D1385" t="str">
            <v>QUERETARO</v>
          </cell>
        </row>
        <row r="1386">
          <cell r="A1386" t="str">
            <v>07617</v>
          </cell>
          <cell r="B1386" t="str">
            <v>GONZALEZ HERNANDEZ JUAN PABLO</v>
          </cell>
          <cell r="C1386" t="str">
            <v>Sindicalizado</v>
          </cell>
          <cell r="D1386" t="str">
            <v>QUERETARO</v>
          </cell>
        </row>
        <row r="1387">
          <cell r="A1387" t="str">
            <v>07618</v>
          </cell>
          <cell r="B1387" t="str">
            <v>GONZALEZ HERNANDEZ MARIA PAULA</v>
          </cell>
          <cell r="C1387" t="str">
            <v>Sindicalizado</v>
          </cell>
          <cell r="D1387" t="str">
            <v>QUERETARO</v>
          </cell>
        </row>
        <row r="1388">
          <cell r="A1388" t="str">
            <v>07619</v>
          </cell>
          <cell r="B1388" t="str">
            <v>OSORNIO DE JESUS ANTONIO</v>
          </cell>
          <cell r="C1388" t="str">
            <v>Sindicalizado</v>
          </cell>
          <cell r="D1388" t="str">
            <v>QUERETARO</v>
          </cell>
        </row>
        <row r="1389">
          <cell r="A1389" t="str">
            <v>07620</v>
          </cell>
          <cell r="B1389" t="str">
            <v>RAMOS RESENDIZ JOSE MANUEL</v>
          </cell>
          <cell r="C1389" t="str">
            <v>Sindicalizado</v>
          </cell>
          <cell r="D1389" t="str">
            <v>QUERETARO</v>
          </cell>
        </row>
        <row r="1390">
          <cell r="A1390" t="str">
            <v>07622</v>
          </cell>
          <cell r="B1390" t="str">
            <v>GONZALEZ MARTINEZ VICTOR</v>
          </cell>
          <cell r="C1390" t="str">
            <v>Sindicalizado</v>
          </cell>
          <cell r="D1390" t="str">
            <v>QUERETARO</v>
          </cell>
        </row>
        <row r="1391">
          <cell r="A1391" t="str">
            <v>07623</v>
          </cell>
          <cell r="B1391" t="str">
            <v>TAVARES RANGEL ANA GUADALUPE</v>
          </cell>
          <cell r="C1391" t="str">
            <v>Sindicalizado</v>
          </cell>
          <cell r="D1391" t="str">
            <v>QUERETARO</v>
          </cell>
        </row>
        <row r="1392">
          <cell r="A1392" t="str">
            <v>07624</v>
          </cell>
          <cell r="B1392" t="str">
            <v>RAMIREZ RAMIREZ JUAN GABRIEL</v>
          </cell>
          <cell r="C1392" t="str">
            <v>Sindicalizado</v>
          </cell>
          <cell r="D1392" t="str">
            <v>QUERETARO</v>
          </cell>
        </row>
        <row r="1393">
          <cell r="A1393" t="str">
            <v>07625</v>
          </cell>
          <cell r="B1393" t="str">
            <v>LOPEZ REA CARLOS</v>
          </cell>
          <cell r="C1393" t="str">
            <v>Sindicalizado</v>
          </cell>
          <cell r="D1393" t="str">
            <v>QUERETARO</v>
          </cell>
        </row>
        <row r="1394">
          <cell r="A1394" t="str">
            <v>07626</v>
          </cell>
          <cell r="B1394" t="str">
            <v>REYES MORENO JOSE ROLANDO</v>
          </cell>
          <cell r="C1394" t="str">
            <v>Sindicalizado</v>
          </cell>
          <cell r="D1394" t="str">
            <v>QUERETARO</v>
          </cell>
        </row>
        <row r="1395">
          <cell r="A1395" t="str">
            <v>07627</v>
          </cell>
          <cell r="B1395" t="str">
            <v>ANGELES GRANADOS LUIS ALBERTO</v>
          </cell>
          <cell r="C1395" t="str">
            <v>Sindicalizado</v>
          </cell>
          <cell r="D1395" t="str">
            <v>QUERETARO</v>
          </cell>
        </row>
        <row r="1396">
          <cell r="A1396" t="str">
            <v>07628</v>
          </cell>
          <cell r="B1396" t="str">
            <v>DE SANTIAGO BOCANEGRA VICTOR MANUEL</v>
          </cell>
          <cell r="C1396" t="str">
            <v>Sindicalizado</v>
          </cell>
          <cell r="D1396" t="str">
            <v>QUERETARO</v>
          </cell>
        </row>
        <row r="1397">
          <cell r="A1397" t="str">
            <v>07629</v>
          </cell>
          <cell r="B1397" t="str">
            <v>HERNANDEZ ORTIZ FREDY</v>
          </cell>
          <cell r="C1397" t="str">
            <v>Sindicalizado</v>
          </cell>
          <cell r="D1397" t="str">
            <v>QUERETARO</v>
          </cell>
        </row>
        <row r="1398">
          <cell r="A1398" t="str">
            <v>07630</v>
          </cell>
          <cell r="B1398" t="str">
            <v>RINCON MONTOYA OLGA</v>
          </cell>
          <cell r="C1398" t="str">
            <v>Sindicalizado</v>
          </cell>
          <cell r="D1398" t="str">
            <v>QUERETARO</v>
          </cell>
        </row>
        <row r="1399">
          <cell r="A1399" t="str">
            <v>07631</v>
          </cell>
          <cell r="B1399" t="str">
            <v>RINCON RINCON ANA KAREN</v>
          </cell>
          <cell r="C1399" t="str">
            <v>Sindicalizado</v>
          </cell>
          <cell r="D1399" t="str">
            <v>QUERETARO</v>
          </cell>
        </row>
        <row r="1400">
          <cell r="A1400" t="str">
            <v>07632</v>
          </cell>
          <cell r="B1400" t="str">
            <v>MORENO URIBE LEOBARDO</v>
          </cell>
          <cell r="C1400" t="str">
            <v>Sindicalizado</v>
          </cell>
          <cell r="D1400" t="str">
            <v>QUERETARO</v>
          </cell>
        </row>
        <row r="1401">
          <cell r="A1401" t="str">
            <v>07633</v>
          </cell>
          <cell r="B1401" t="str">
            <v>ORTA TEJAS KARLA PAOLA</v>
          </cell>
          <cell r="C1401" t="str">
            <v>Sindicalizado</v>
          </cell>
          <cell r="D1401" t="str">
            <v>QUERETARO</v>
          </cell>
        </row>
        <row r="1402">
          <cell r="A1402" t="str">
            <v>07634</v>
          </cell>
          <cell r="B1402" t="str">
            <v>SANCHEZ GONZALEZ LIZBETH</v>
          </cell>
          <cell r="C1402" t="str">
            <v>Sindicalizado</v>
          </cell>
          <cell r="D1402" t="str">
            <v>QUERETARO</v>
          </cell>
        </row>
        <row r="1403">
          <cell r="A1403" t="str">
            <v>07635</v>
          </cell>
          <cell r="B1403" t="str">
            <v>URIBE ORTEGA FRANCISCO JAVIER</v>
          </cell>
          <cell r="C1403" t="str">
            <v>Sindicalizado</v>
          </cell>
          <cell r="D1403" t="str">
            <v>QUERETARO</v>
          </cell>
        </row>
        <row r="1404">
          <cell r="A1404" t="str">
            <v>07636</v>
          </cell>
          <cell r="B1404" t="str">
            <v>VEGA ELIGIO MARIA GUADALUPE</v>
          </cell>
          <cell r="C1404" t="str">
            <v>Sindicalizado</v>
          </cell>
          <cell r="D1404" t="str">
            <v>QUERETARO</v>
          </cell>
        </row>
        <row r="1405">
          <cell r="A1405" t="str">
            <v>07637</v>
          </cell>
          <cell r="B1405" t="str">
            <v>CHAVEZ PEREZ RUBEN IGNACIO</v>
          </cell>
          <cell r="C1405" t="str">
            <v>Sindicalizado</v>
          </cell>
          <cell r="D1405" t="str">
            <v>QUERETARO</v>
          </cell>
        </row>
        <row r="1406">
          <cell r="A1406" t="str">
            <v>07638</v>
          </cell>
          <cell r="B1406" t="str">
            <v>ARGUELLO ZUÑIGA JONATHAN</v>
          </cell>
          <cell r="C1406" t="str">
            <v>Sindicalizado</v>
          </cell>
          <cell r="D1406" t="str">
            <v>QUERETARO</v>
          </cell>
        </row>
        <row r="1407">
          <cell r="A1407" t="str">
            <v>07639</v>
          </cell>
          <cell r="B1407" t="str">
            <v>ANGEL AVILA ANA MARIA</v>
          </cell>
          <cell r="C1407" t="str">
            <v>Sindicalizado</v>
          </cell>
          <cell r="D1407" t="str">
            <v>QUERETARO</v>
          </cell>
        </row>
        <row r="1408">
          <cell r="A1408" t="str">
            <v>07640</v>
          </cell>
          <cell r="B1408" t="str">
            <v>JIMENEZ RESENDIZ FLAVIO ISRAEL</v>
          </cell>
          <cell r="C1408" t="str">
            <v>Sindicalizado</v>
          </cell>
          <cell r="D1408" t="str">
            <v>QUERETARO</v>
          </cell>
        </row>
        <row r="1409">
          <cell r="A1409" t="str">
            <v>07641</v>
          </cell>
          <cell r="B1409" t="str">
            <v>BARRON VEGA FLOR ANDREA</v>
          </cell>
          <cell r="C1409" t="str">
            <v>Sindicalizado</v>
          </cell>
          <cell r="D1409" t="str">
            <v>QUERETARO</v>
          </cell>
        </row>
        <row r="1410">
          <cell r="A1410" t="str">
            <v>07642</v>
          </cell>
          <cell r="B1410" t="str">
            <v>TREJO MORALES ANA MARIA</v>
          </cell>
          <cell r="C1410" t="str">
            <v>Sindicalizado</v>
          </cell>
          <cell r="D1410" t="str">
            <v>QUERETARO</v>
          </cell>
        </row>
        <row r="1411">
          <cell r="A1411" t="str">
            <v>07643</v>
          </cell>
          <cell r="B1411" t="str">
            <v>RAMIREZ PALACIOS COLOSIO</v>
          </cell>
          <cell r="C1411" t="str">
            <v>Sindicalizado</v>
          </cell>
          <cell r="D1411" t="str">
            <v>QUERETARO</v>
          </cell>
        </row>
        <row r="1412">
          <cell r="A1412" t="str">
            <v>07644</v>
          </cell>
          <cell r="B1412" t="str">
            <v>CARDOZA HERNANDEZ JERRY</v>
          </cell>
          <cell r="C1412" t="str">
            <v>Sindicalizado</v>
          </cell>
          <cell r="D1412" t="str">
            <v>QUERETARO</v>
          </cell>
        </row>
        <row r="1413">
          <cell r="A1413" t="str">
            <v>07645</v>
          </cell>
          <cell r="B1413" t="str">
            <v>MARTINEZ SANCHEZ ABIGAIL</v>
          </cell>
          <cell r="C1413" t="str">
            <v>Sindicalizado</v>
          </cell>
          <cell r="D1413" t="str">
            <v>QUERETARO</v>
          </cell>
        </row>
        <row r="1414">
          <cell r="A1414" t="str">
            <v>07646</v>
          </cell>
          <cell r="B1414" t="str">
            <v>CHAVEZ HERRERA JOSE LUIS</v>
          </cell>
          <cell r="C1414" t="str">
            <v>Sindicalizado</v>
          </cell>
          <cell r="D1414" t="str">
            <v>QUERETARO</v>
          </cell>
        </row>
        <row r="1415">
          <cell r="A1415" t="str">
            <v>07647</v>
          </cell>
          <cell r="B1415" t="str">
            <v>ROBERTO LEOBARDO JAIME</v>
          </cell>
          <cell r="C1415" t="str">
            <v>Sindicalizado</v>
          </cell>
          <cell r="D1415" t="str">
            <v>QUERETARO</v>
          </cell>
        </row>
        <row r="1416">
          <cell r="A1416" t="str">
            <v>07648</v>
          </cell>
          <cell r="B1416" t="str">
            <v>CAYETANO BONILLA JOSE RAFAEL</v>
          </cell>
          <cell r="C1416" t="str">
            <v>Sindicalizado</v>
          </cell>
          <cell r="D1416" t="str">
            <v>QUERETARO</v>
          </cell>
        </row>
        <row r="1417">
          <cell r="A1417" t="str">
            <v>07649</v>
          </cell>
          <cell r="B1417" t="str">
            <v>JARAMILLO FLORES EDUARDO</v>
          </cell>
          <cell r="C1417" t="str">
            <v>Sindicalizado</v>
          </cell>
          <cell r="D1417" t="str">
            <v>QUERETARO</v>
          </cell>
        </row>
        <row r="1418">
          <cell r="A1418" t="str">
            <v>07652</v>
          </cell>
          <cell r="B1418" t="str">
            <v>ANGELES ANGELES MIGUEL ANGEL</v>
          </cell>
          <cell r="C1418" t="str">
            <v>Sindicalizado</v>
          </cell>
          <cell r="D1418" t="str">
            <v>QUERETARO</v>
          </cell>
        </row>
        <row r="1419">
          <cell r="A1419" t="str">
            <v>07653</v>
          </cell>
          <cell r="B1419" t="str">
            <v>MORALES MORALES PAULINA</v>
          </cell>
          <cell r="C1419" t="str">
            <v>Sindicalizado</v>
          </cell>
          <cell r="D1419" t="str">
            <v>QUERETARO</v>
          </cell>
        </row>
        <row r="1420">
          <cell r="A1420" t="str">
            <v>07654</v>
          </cell>
          <cell r="B1420" t="str">
            <v>MORALES MARTINEZ MARTHA ALEJANDRA</v>
          </cell>
          <cell r="C1420" t="str">
            <v>Sindicalizado</v>
          </cell>
          <cell r="D1420" t="str">
            <v>QUERETARO</v>
          </cell>
        </row>
        <row r="1421">
          <cell r="A1421" t="str">
            <v>07655</v>
          </cell>
          <cell r="B1421" t="str">
            <v>HERNANDEZ MORALES MARIA DE LA LUZ</v>
          </cell>
          <cell r="C1421" t="str">
            <v>Sindicalizado</v>
          </cell>
          <cell r="D1421" t="str">
            <v>QUERETARO</v>
          </cell>
        </row>
        <row r="1422">
          <cell r="A1422" t="str">
            <v>07656</v>
          </cell>
          <cell r="B1422" t="str">
            <v>TORRES CASTRO ARROWSMITH VADIR</v>
          </cell>
          <cell r="C1422" t="str">
            <v>Sindicalizado</v>
          </cell>
          <cell r="D1422" t="str">
            <v>QUERETARO</v>
          </cell>
        </row>
        <row r="1423">
          <cell r="A1423" t="str">
            <v>07657</v>
          </cell>
          <cell r="B1423" t="str">
            <v>GALVAN MACIAS RICARDO</v>
          </cell>
          <cell r="C1423" t="str">
            <v>Sindicalizado</v>
          </cell>
          <cell r="D1423" t="str">
            <v>QUERETARO</v>
          </cell>
        </row>
        <row r="1424">
          <cell r="A1424" t="str">
            <v>07658</v>
          </cell>
          <cell r="B1424" t="str">
            <v>ARELLANES ARCANGEL RODRIGO</v>
          </cell>
          <cell r="C1424" t="str">
            <v>Sindicalizado</v>
          </cell>
          <cell r="D1424" t="str">
            <v>QUERETARO</v>
          </cell>
        </row>
        <row r="1425">
          <cell r="A1425" t="str">
            <v>07659</v>
          </cell>
          <cell r="B1425" t="str">
            <v>REYES BAUTISTA JHOVANNY</v>
          </cell>
          <cell r="C1425" t="str">
            <v>Sindicalizado</v>
          </cell>
          <cell r="D1425" t="str">
            <v>QUERETARO</v>
          </cell>
        </row>
        <row r="1426">
          <cell r="A1426" t="str">
            <v>07660</v>
          </cell>
          <cell r="B1426" t="str">
            <v>RAMIREZ RAMIREZ ADRIAN</v>
          </cell>
          <cell r="C1426" t="str">
            <v>Sindicalizado</v>
          </cell>
          <cell r="D1426" t="str">
            <v>QUERETARO</v>
          </cell>
        </row>
        <row r="1427">
          <cell r="A1427" t="str">
            <v>07661</v>
          </cell>
          <cell r="B1427" t="str">
            <v>GOMEZ MEDINA BRAYAN RAFAEL</v>
          </cell>
          <cell r="C1427" t="str">
            <v>Sindicalizado</v>
          </cell>
          <cell r="D1427" t="str">
            <v>QUERETARO</v>
          </cell>
        </row>
        <row r="1428">
          <cell r="A1428" t="str">
            <v>07662</v>
          </cell>
          <cell r="B1428" t="str">
            <v>MARTINEZ VILLAGRAN ERICK ALEJANDRO</v>
          </cell>
          <cell r="C1428" t="str">
            <v>Sindicalizado</v>
          </cell>
          <cell r="D1428" t="str">
            <v>QUERETARO</v>
          </cell>
        </row>
        <row r="1429">
          <cell r="A1429" t="str">
            <v>07663</v>
          </cell>
          <cell r="B1429" t="str">
            <v>HERRERA LERMA JUAN CARLOS</v>
          </cell>
          <cell r="C1429" t="str">
            <v>Sindicalizado</v>
          </cell>
          <cell r="D1429" t="str">
            <v>QUERETARO</v>
          </cell>
        </row>
        <row r="1430">
          <cell r="A1430" t="str">
            <v>07664</v>
          </cell>
          <cell r="B1430" t="str">
            <v>GARCIA BOCANEGRA SAYRA ISABEL</v>
          </cell>
          <cell r="C1430" t="str">
            <v>Sindicalizado</v>
          </cell>
          <cell r="D1430" t="str">
            <v>QUERETARO</v>
          </cell>
        </row>
        <row r="1431">
          <cell r="A1431" t="str">
            <v>07665</v>
          </cell>
          <cell r="B1431" t="str">
            <v>VAZQUEZ RODRIGUEZ JOSE PUEBLO</v>
          </cell>
          <cell r="C1431" t="str">
            <v>Sindicalizado</v>
          </cell>
          <cell r="D1431" t="str">
            <v>QUERETARO</v>
          </cell>
        </row>
        <row r="1432">
          <cell r="A1432" t="str">
            <v>07666</v>
          </cell>
          <cell r="B1432" t="str">
            <v>MORENO DE SANTIAGO JUAN BENJAMIN</v>
          </cell>
          <cell r="C1432" t="str">
            <v>Sindicalizado</v>
          </cell>
          <cell r="D1432" t="str">
            <v>QUERETARO</v>
          </cell>
        </row>
        <row r="1433">
          <cell r="A1433" t="str">
            <v>07667</v>
          </cell>
          <cell r="B1433" t="str">
            <v>SUAREZ NUÑEZ ELVIA INES</v>
          </cell>
          <cell r="C1433" t="str">
            <v>Sindicalizado</v>
          </cell>
          <cell r="D1433" t="str">
            <v>QUERETARO</v>
          </cell>
        </row>
        <row r="1434">
          <cell r="A1434" t="str">
            <v>07668</v>
          </cell>
          <cell r="B1434" t="str">
            <v>MORALES FLORES ROBERTO</v>
          </cell>
          <cell r="C1434" t="str">
            <v>Sindicalizado</v>
          </cell>
          <cell r="D1434" t="str">
            <v>QUERETARO</v>
          </cell>
        </row>
        <row r="1435">
          <cell r="A1435" t="str">
            <v>07669</v>
          </cell>
          <cell r="B1435" t="str">
            <v>TOMAS MORENO EDWIN</v>
          </cell>
          <cell r="C1435" t="str">
            <v>Sindicalizado</v>
          </cell>
          <cell r="D1435" t="str">
            <v>QUERETARO</v>
          </cell>
        </row>
        <row r="1436">
          <cell r="A1436" t="str">
            <v>07670</v>
          </cell>
          <cell r="B1436" t="str">
            <v>OLVERA ARAUJO ROSA ELENA</v>
          </cell>
          <cell r="C1436" t="str">
            <v>Sindicalizado</v>
          </cell>
          <cell r="D1436" t="str">
            <v>QUERETARO</v>
          </cell>
        </row>
        <row r="1437">
          <cell r="A1437" t="str">
            <v>07671</v>
          </cell>
          <cell r="B1437" t="str">
            <v>JIMENEZ OLIVARES IVAN DE JESUS</v>
          </cell>
          <cell r="C1437" t="str">
            <v>Sindicalizado</v>
          </cell>
          <cell r="D1437" t="str">
            <v>QUERETARO</v>
          </cell>
        </row>
        <row r="1438">
          <cell r="A1438" t="str">
            <v>07672</v>
          </cell>
          <cell r="B1438" t="str">
            <v>MORALES ARAUJO GERARDO</v>
          </cell>
          <cell r="C1438" t="str">
            <v>Sindicalizado</v>
          </cell>
          <cell r="D1438" t="str">
            <v>QUERETARO</v>
          </cell>
        </row>
        <row r="1439">
          <cell r="A1439" t="str">
            <v>07673</v>
          </cell>
          <cell r="B1439" t="str">
            <v>GARCIA MARTINEZ RAUL</v>
          </cell>
          <cell r="C1439" t="str">
            <v>Sindicalizado</v>
          </cell>
          <cell r="D1439" t="str">
            <v>QUERETARO</v>
          </cell>
        </row>
        <row r="1440">
          <cell r="A1440" t="str">
            <v>07674</v>
          </cell>
          <cell r="B1440" t="str">
            <v>MORALES FAJARDO ESTEBAN</v>
          </cell>
          <cell r="C1440" t="str">
            <v>Sindicalizado</v>
          </cell>
          <cell r="D1440" t="str">
            <v>QUERETARO</v>
          </cell>
        </row>
        <row r="1441">
          <cell r="A1441" t="str">
            <v>07675</v>
          </cell>
          <cell r="B1441" t="str">
            <v>HERNANDEZ MAXIMO MARIA DEL ROSARIO</v>
          </cell>
          <cell r="C1441" t="str">
            <v>Sindicalizado</v>
          </cell>
          <cell r="D1441" t="str">
            <v>QUERETARO</v>
          </cell>
        </row>
        <row r="1442">
          <cell r="A1442" t="str">
            <v>07676</v>
          </cell>
          <cell r="B1442" t="str">
            <v>FIGUEROA TEXNA GABRIEL</v>
          </cell>
          <cell r="C1442" t="str">
            <v>Sindicalizado</v>
          </cell>
          <cell r="D1442" t="str">
            <v>QUERETARO</v>
          </cell>
        </row>
        <row r="1443">
          <cell r="A1443" t="str">
            <v>07677</v>
          </cell>
          <cell r="B1443" t="str">
            <v>GONZALEZ RAMIREZ RAMON</v>
          </cell>
          <cell r="C1443" t="str">
            <v>Sindicalizado</v>
          </cell>
          <cell r="D1443" t="str">
            <v>QUERETARO</v>
          </cell>
        </row>
        <row r="1444">
          <cell r="A1444" t="str">
            <v>07678</v>
          </cell>
          <cell r="B1444" t="str">
            <v>MORALES MARTINEZ MARIA JUANA</v>
          </cell>
          <cell r="C1444" t="str">
            <v>Sindicalizado</v>
          </cell>
          <cell r="D1444" t="str">
            <v>QUERETARO</v>
          </cell>
        </row>
        <row r="1445">
          <cell r="A1445" t="str">
            <v>07679</v>
          </cell>
          <cell r="B1445" t="str">
            <v>SANTIAGO HERNANDEZ MIGUEL ANGEL</v>
          </cell>
          <cell r="C1445" t="str">
            <v>Sindicalizado</v>
          </cell>
          <cell r="D1445" t="str">
            <v>QUERETARO</v>
          </cell>
        </row>
        <row r="1446">
          <cell r="A1446" t="str">
            <v>07680</v>
          </cell>
          <cell r="B1446" t="str">
            <v>RAMOS RESENDIZ JOSE ALEXANDER</v>
          </cell>
          <cell r="C1446" t="str">
            <v>Sindicalizado</v>
          </cell>
          <cell r="D1446" t="str">
            <v>QUERETARO</v>
          </cell>
        </row>
        <row r="1447">
          <cell r="A1447" t="str">
            <v>07681</v>
          </cell>
          <cell r="B1447" t="str">
            <v>LINARES ALONSO JORGE LUIS</v>
          </cell>
          <cell r="C1447" t="str">
            <v>Sindicalizado</v>
          </cell>
          <cell r="D1447" t="str">
            <v>QUERETARO</v>
          </cell>
        </row>
        <row r="1448">
          <cell r="A1448" t="str">
            <v>07682</v>
          </cell>
          <cell r="B1448" t="str">
            <v>AVILA HERNANDEZ LEONARDO JESUS</v>
          </cell>
          <cell r="C1448" t="str">
            <v>Sindicalizado</v>
          </cell>
          <cell r="D1448" t="str">
            <v>QUERETARO</v>
          </cell>
        </row>
        <row r="1449">
          <cell r="A1449" t="str">
            <v>07683</v>
          </cell>
          <cell r="B1449" t="str">
            <v>BARRAGAN CRUZ NUBIA</v>
          </cell>
          <cell r="C1449" t="str">
            <v>Sindicalizado</v>
          </cell>
          <cell r="D1449" t="str">
            <v>QUERETARO</v>
          </cell>
        </row>
        <row r="1450">
          <cell r="A1450" t="str">
            <v>07684</v>
          </cell>
          <cell r="B1450" t="str">
            <v>AVILA BARRAGAN LITZY MARIA</v>
          </cell>
          <cell r="C1450" t="str">
            <v>Sindicalizado</v>
          </cell>
          <cell r="D1450" t="str">
            <v>QUERETARO</v>
          </cell>
        </row>
        <row r="1451">
          <cell r="A1451" t="str">
            <v>07685</v>
          </cell>
          <cell r="B1451" t="str">
            <v>OLVERA FLORES JOSE RAFAEL</v>
          </cell>
          <cell r="C1451" t="str">
            <v>Sindicalizado</v>
          </cell>
          <cell r="D1451" t="str">
            <v>QUERETARO</v>
          </cell>
        </row>
        <row r="1452">
          <cell r="A1452" t="str">
            <v>07686</v>
          </cell>
          <cell r="B1452" t="str">
            <v>RINCON SANCHEZ SARA LAURA</v>
          </cell>
          <cell r="C1452" t="str">
            <v>Sindicalizado</v>
          </cell>
          <cell r="D1452" t="str">
            <v>QUERETARO</v>
          </cell>
        </row>
        <row r="1453">
          <cell r="A1453" t="str">
            <v>07687</v>
          </cell>
          <cell r="B1453" t="str">
            <v>REYES BAUTISTA MA DE JESUS</v>
          </cell>
          <cell r="C1453" t="str">
            <v>Sindicalizado</v>
          </cell>
          <cell r="D1453" t="str">
            <v>QUERETARO</v>
          </cell>
        </row>
        <row r="1454">
          <cell r="A1454" t="str">
            <v>07688</v>
          </cell>
          <cell r="B1454" t="str">
            <v>RINCON JUAREZ MIRIAM MONSERRAT</v>
          </cell>
          <cell r="C1454" t="str">
            <v>Sindicalizado</v>
          </cell>
          <cell r="D1454" t="str">
            <v>QUERETARO</v>
          </cell>
        </row>
        <row r="1455">
          <cell r="A1455" t="str">
            <v>07689</v>
          </cell>
          <cell r="B1455" t="str">
            <v>RAMOS BOCANEGRA HUGO</v>
          </cell>
          <cell r="C1455" t="str">
            <v>Sindicalizado</v>
          </cell>
          <cell r="D1455" t="str">
            <v>QUERETARO</v>
          </cell>
        </row>
        <row r="1456">
          <cell r="A1456" t="str">
            <v>07690</v>
          </cell>
          <cell r="B1456" t="str">
            <v>CORTES TORRES LUIS FELIPE</v>
          </cell>
          <cell r="C1456" t="str">
            <v>Sindicalizado</v>
          </cell>
          <cell r="D1456" t="str">
            <v>QUERETARO</v>
          </cell>
        </row>
        <row r="1457">
          <cell r="A1457" t="str">
            <v>07691</v>
          </cell>
          <cell r="B1457" t="str">
            <v>ZEA MIGUEL DANIELA GUADALUPE</v>
          </cell>
          <cell r="C1457" t="str">
            <v>Sindicalizado</v>
          </cell>
          <cell r="D1457" t="str">
            <v>QUERETARO</v>
          </cell>
        </row>
        <row r="1458">
          <cell r="A1458" t="str">
            <v>07692</v>
          </cell>
          <cell r="B1458" t="str">
            <v>BONILLA GARCIA CRISTIAN JORGE</v>
          </cell>
          <cell r="C1458" t="str">
            <v>Sindicalizado</v>
          </cell>
          <cell r="D1458" t="str">
            <v>QUERETARO</v>
          </cell>
        </row>
        <row r="1459">
          <cell r="A1459" t="str">
            <v>07693</v>
          </cell>
          <cell r="B1459" t="str">
            <v>DEL ANGEL OTERO MARIANA</v>
          </cell>
          <cell r="C1459" t="str">
            <v>Sindicalizado</v>
          </cell>
          <cell r="D1459" t="str">
            <v>QUERETARO</v>
          </cell>
        </row>
        <row r="1460">
          <cell r="A1460" t="str">
            <v>07694</v>
          </cell>
          <cell r="B1460" t="str">
            <v>DE SANTIAGO HERNANDEZ LUIS ENRIQUE</v>
          </cell>
          <cell r="C1460" t="str">
            <v>Sindicalizado</v>
          </cell>
          <cell r="D1460" t="str">
            <v>QUERETARO</v>
          </cell>
        </row>
        <row r="1461">
          <cell r="A1461" t="str">
            <v>07695</v>
          </cell>
          <cell r="B1461" t="str">
            <v>GUTIERREZ TREJO LUIS ALBERTO</v>
          </cell>
          <cell r="C1461" t="str">
            <v>Sindicalizado</v>
          </cell>
          <cell r="D1461" t="str">
            <v>QUERETARO</v>
          </cell>
        </row>
        <row r="1462">
          <cell r="A1462" t="str">
            <v>07696</v>
          </cell>
          <cell r="B1462" t="str">
            <v>DAGIO MALDONADO EDGAR ABELINO</v>
          </cell>
          <cell r="C1462" t="str">
            <v>Sindicalizado</v>
          </cell>
          <cell r="D1462" t="str">
            <v>QUERETARO</v>
          </cell>
        </row>
        <row r="1463">
          <cell r="A1463" t="str">
            <v>07697</v>
          </cell>
          <cell r="B1463" t="str">
            <v>BOTELLO RAMIREZ SAUL</v>
          </cell>
          <cell r="C1463" t="str">
            <v>Sindicalizado</v>
          </cell>
          <cell r="D1463" t="str">
            <v>QUERETARO</v>
          </cell>
        </row>
        <row r="1464">
          <cell r="A1464" t="str">
            <v>07698</v>
          </cell>
          <cell r="B1464" t="str">
            <v>MORALES ELIGIO ANGELICA</v>
          </cell>
          <cell r="C1464" t="str">
            <v>Sindicalizado</v>
          </cell>
          <cell r="D1464" t="str">
            <v>QUERETARO</v>
          </cell>
        </row>
        <row r="1465">
          <cell r="A1465" t="str">
            <v>07699</v>
          </cell>
          <cell r="B1465" t="str">
            <v>JULIAN JUAREZ JEOVANNY</v>
          </cell>
          <cell r="C1465" t="str">
            <v>Sindicalizado</v>
          </cell>
          <cell r="D1465" t="str">
            <v>QUERETARO</v>
          </cell>
        </row>
        <row r="1466">
          <cell r="A1466" t="str">
            <v>07700</v>
          </cell>
          <cell r="B1466" t="str">
            <v>BOCANEGRA GONZALEZ ALFONSO LEONARDO</v>
          </cell>
          <cell r="C1466" t="str">
            <v>Sindicalizado</v>
          </cell>
          <cell r="D1466" t="str">
            <v>QUERETARO</v>
          </cell>
        </row>
        <row r="1467">
          <cell r="A1467" t="str">
            <v>07701</v>
          </cell>
          <cell r="B1467" t="str">
            <v>TREJO BARCENAS JOSE IGNACIO</v>
          </cell>
          <cell r="C1467" t="str">
            <v>Sindicalizado</v>
          </cell>
          <cell r="D1467" t="str">
            <v>QUERETARO</v>
          </cell>
        </row>
        <row r="1468">
          <cell r="A1468" t="str">
            <v>07702</v>
          </cell>
          <cell r="B1468" t="str">
            <v>MAXIMO MORENO JOSE OMAR</v>
          </cell>
          <cell r="C1468" t="str">
            <v>Sindicalizado</v>
          </cell>
          <cell r="D1468" t="str">
            <v>QUERETARO</v>
          </cell>
        </row>
        <row r="1469">
          <cell r="A1469" t="str">
            <v>07703</v>
          </cell>
          <cell r="B1469" t="str">
            <v>VELAZQUEZ BARCENAS ANTONIA JAQUELIN</v>
          </cell>
          <cell r="C1469" t="str">
            <v>Sindicalizado</v>
          </cell>
          <cell r="D1469" t="str">
            <v>QUERETARO</v>
          </cell>
        </row>
        <row r="1470">
          <cell r="A1470" t="str">
            <v>07704</v>
          </cell>
          <cell r="B1470" t="str">
            <v>URIBE MORALES MARIA JOSE</v>
          </cell>
          <cell r="C1470" t="str">
            <v>Sindicalizado</v>
          </cell>
          <cell r="D1470" t="str">
            <v>QUERETARO</v>
          </cell>
        </row>
        <row r="1471">
          <cell r="A1471" t="str">
            <v>07705</v>
          </cell>
          <cell r="B1471" t="str">
            <v>GONZALEZ HERNANDEZ MARIELA ANAI</v>
          </cell>
          <cell r="C1471" t="str">
            <v>Sindicalizado</v>
          </cell>
          <cell r="D1471" t="str">
            <v>QUERETARO</v>
          </cell>
        </row>
        <row r="1472">
          <cell r="A1472" t="str">
            <v>07706</v>
          </cell>
          <cell r="B1472" t="str">
            <v>CRUZ CORONADO OSCAR JAVIER</v>
          </cell>
          <cell r="C1472" t="str">
            <v>Sindicalizado</v>
          </cell>
          <cell r="D1472" t="str">
            <v>QUERETARO</v>
          </cell>
        </row>
        <row r="1473">
          <cell r="A1473" t="str">
            <v>07707</v>
          </cell>
          <cell r="B1473" t="str">
            <v>TREJO ALVAREZ CRUZ ADALBERTO</v>
          </cell>
          <cell r="C1473" t="str">
            <v>Sindicalizado</v>
          </cell>
          <cell r="D1473" t="str">
            <v>QUERETARO</v>
          </cell>
        </row>
        <row r="1474">
          <cell r="A1474" t="str">
            <v>07708</v>
          </cell>
          <cell r="B1474" t="str">
            <v>MORENO GONZALEZ EDGAR</v>
          </cell>
          <cell r="C1474" t="str">
            <v>Sindicalizado</v>
          </cell>
          <cell r="D1474" t="str">
            <v>QUERETARO</v>
          </cell>
        </row>
        <row r="1475">
          <cell r="A1475" t="str">
            <v>07709</v>
          </cell>
          <cell r="B1475" t="str">
            <v>GUZMAN MARTINEZ JESUS EDUARDO</v>
          </cell>
          <cell r="C1475" t="str">
            <v>Sindicalizado</v>
          </cell>
          <cell r="D1475" t="str">
            <v>QUERETARO</v>
          </cell>
        </row>
        <row r="1476">
          <cell r="A1476" t="str">
            <v>07710</v>
          </cell>
          <cell r="B1476" t="str">
            <v>VILLARREAL ALVAREZ LUIS GERARDO</v>
          </cell>
          <cell r="C1476" t="str">
            <v>Sindicalizado</v>
          </cell>
          <cell r="D1476" t="str">
            <v>QUERETARO</v>
          </cell>
        </row>
        <row r="1477">
          <cell r="A1477" t="str">
            <v>07711</v>
          </cell>
          <cell r="B1477" t="str">
            <v>VELAZQUEZ ALVAREZ JUAN CARLOS</v>
          </cell>
          <cell r="C1477" t="str">
            <v>Sindicalizado</v>
          </cell>
          <cell r="D1477" t="str">
            <v>QUERETARO</v>
          </cell>
        </row>
        <row r="1478">
          <cell r="A1478" t="str">
            <v>07712</v>
          </cell>
          <cell r="B1478" t="str">
            <v>LINDERO ARAUJO PABLO</v>
          </cell>
          <cell r="C1478" t="str">
            <v>Sindicalizado</v>
          </cell>
          <cell r="D1478" t="str">
            <v>QUERETARO</v>
          </cell>
        </row>
        <row r="1479">
          <cell r="A1479" t="str">
            <v>07713</v>
          </cell>
          <cell r="B1479" t="str">
            <v>ALVAREZ ROJAS NELLY</v>
          </cell>
          <cell r="C1479" t="str">
            <v>Sindicalizado</v>
          </cell>
          <cell r="D1479" t="str">
            <v>QUERETARO</v>
          </cell>
        </row>
        <row r="1480">
          <cell r="A1480" t="str">
            <v>07714</v>
          </cell>
          <cell r="B1480" t="str">
            <v>MONTAÑO HERNANDEZ SILVINO</v>
          </cell>
          <cell r="C1480" t="str">
            <v>Sindicalizado</v>
          </cell>
          <cell r="D1480" t="str">
            <v>QUERETARO</v>
          </cell>
        </row>
        <row r="1481">
          <cell r="A1481" t="str">
            <v>07715</v>
          </cell>
          <cell r="B1481" t="str">
            <v>MARTINEZ RINCON JOEL</v>
          </cell>
          <cell r="C1481" t="str">
            <v>Sindicalizado</v>
          </cell>
          <cell r="D1481" t="str">
            <v>QUERETARO</v>
          </cell>
        </row>
        <row r="1482">
          <cell r="A1482" t="str">
            <v>07716</v>
          </cell>
          <cell r="B1482" t="str">
            <v>LOPEZ SANCHEZ VILULFO</v>
          </cell>
          <cell r="C1482" t="str">
            <v>Sindicalizado</v>
          </cell>
          <cell r="D1482" t="str">
            <v>QUERETARO</v>
          </cell>
        </row>
        <row r="1483">
          <cell r="A1483" t="str">
            <v>07717</v>
          </cell>
          <cell r="B1483" t="str">
            <v>LINARES ALONSO CIRO ANTONIO</v>
          </cell>
          <cell r="C1483" t="str">
            <v>Sindicalizado</v>
          </cell>
          <cell r="D1483" t="str">
            <v>QUERETARO</v>
          </cell>
        </row>
        <row r="1484">
          <cell r="A1484" t="str">
            <v>07718</v>
          </cell>
          <cell r="B1484" t="str">
            <v>TREJO GONZALEZ LAZARO</v>
          </cell>
          <cell r="C1484" t="str">
            <v>Sindicalizado</v>
          </cell>
          <cell r="D1484" t="str">
            <v>QUERETARO</v>
          </cell>
        </row>
        <row r="1485">
          <cell r="A1485" t="str">
            <v>07719</v>
          </cell>
          <cell r="B1485" t="str">
            <v>PACHECO PEREZ MAYRA JOAQUINA</v>
          </cell>
          <cell r="C1485" t="str">
            <v>Sindicalizado</v>
          </cell>
          <cell r="D1485" t="str">
            <v>QUERETARO</v>
          </cell>
        </row>
        <row r="1486">
          <cell r="A1486" t="str">
            <v>07720</v>
          </cell>
          <cell r="B1486" t="str">
            <v>ESTUDILLO HERNANDEZ MARIA DEL ROCIO</v>
          </cell>
          <cell r="C1486" t="str">
            <v>Sindicalizado</v>
          </cell>
          <cell r="D1486" t="str">
            <v>QUERETARO</v>
          </cell>
        </row>
        <row r="1487">
          <cell r="A1487" t="str">
            <v>07721</v>
          </cell>
          <cell r="B1487" t="str">
            <v>TOVAR SANCHEZ FERNANDO</v>
          </cell>
          <cell r="C1487" t="str">
            <v>Sindicalizado</v>
          </cell>
          <cell r="D1487" t="str">
            <v>QUERETARO</v>
          </cell>
        </row>
        <row r="1488">
          <cell r="A1488" t="str">
            <v>07722</v>
          </cell>
          <cell r="B1488" t="str">
            <v>DUARTE COLINA BERENICE</v>
          </cell>
          <cell r="C1488" t="str">
            <v>Sindicalizado</v>
          </cell>
          <cell r="D1488" t="str">
            <v>QUERETARO</v>
          </cell>
        </row>
        <row r="1489">
          <cell r="A1489" t="str">
            <v>07723</v>
          </cell>
          <cell r="B1489" t="str">
            <v>GARCIA MEJIA JUAN PABLO</v>
          </cell>
          <cell r="C1489" t="str">
            <v>Sindicalizado</v>
          </cell>
          <cell r="D1489" t="str">
            <v>QUERETARO</v>
          </cell>
        </row>
        <row r="1490">
          <cell r="A1490" t="str">
            <v>07724</v>
          </cell>
          <cell r="B1490" t="str">
            <v>OLVERA GONZALEZ JUAN EDUARDO</v>
          </cell>
          <cell r="C1490" t="str">
            <v>Sindicalizado</v>
          </cell>
          <cell r="D1490" t="str">
            <v>QUERETARO</v>
          </cell>
        </row>
        <row r="1491">
          <cell r="A1491" t="str">
            <v>07725</v>
          </cell>
          <cell r="B1491" t="str">
            <v>PEREZ DE JESUS JOSE ALFREDO</v>
          </cell>
          <cell r="C1491" t="str">
            <v>Sindicalizado</v>
          </cell>
          <cell r="D1491" t="str">
            <v>QUERETARO</v>
          </cell>
        </row>
        <row r="1492">
          <cell r="A1492" t="str">
            <v>07726</v>
          </cell>
          <cell r="B1492" t="str">
            <v>AGUILLON ORTIZ JESUS</v>
          </cell>
          <cell r="C1492" t="str">
            <v>Sindicalizado</v>
          </cell>
          <cell r="D1492" t="str">
            <v>QUERETARO</v>
          </cell>
        </row>
        <row r="1493">
          <cell r="A1493" t="str">
            <v>07727</v>
          </cell>
          <cell r="B1493" t="str">
            <v>MENDOZA CERVANTES SERGIO ALBERTO</v>
          </cell>
          <cell r="C1493" t="str">
            <v>Sindicalizado</v>
          </cell>
          <cell r="D1493" t="str">
            <v>QUERETARO</v>
          </cell>
        </row>
        <row r="1494">
          <cell r="A1494" t="str">
            <v>07728</v>
          </cell>
          <cell r="B1494" t="str">
            <v>SALAS RICAÑO JESUS</v>
          </cell>
          <cell r="C1494" t="str">
            <v>Sindicalizado</v>
          </cell>
          <cell r="D1494" t="str">
            <v>QUERETARO</v>
          </cell>
        </row>
        <row r="1495">
          <cell r="A1495" t="str">
            <v>07729</v>
          </cell>
          <cell r="B1495" t="str">
            <v>HERNANDEZ MARTINEZ LORENA</v>
          </cell>
          <cell r="C1495" t="str">
            <v>Sindicalizado</v>
          </cell>
          <cell r="D1495" t="str">
            <v>QUERETARO</v>
          </cell>
        </row>
        <row r="1496">
          <cell r="A1496" t="str">
            <v>07730</v>
          </cell>
          <cell r="B1496" t="str">
            <v>SAAVEDRA BALTAZAR KARLA AHIDE</v>
          </cell>
          <cell r="C1496" t="str">
            <v>Sindicalizado</v>
          </cell>
          <cell r="D1496" t="str">
            <v>QUERETARO</v>
          </cell>
        </row>
        <row r="1497">
          <cell r="A1497" t="str">
            <v>07731</v>
          </cell>
          <cell r="B1497" t="str">
            <v>PEREZ SANCHEZ LAURA ELIZABETH</v>
          </cell>
          <cell r="C1497" t="str">
            <v>Sindicalizado</v>
          </cell>
          <cell r="D1497" t="str">
            <v>QUERETARO</v>
          </cell>
        </row>
        <row r="1498">
          <cell r="A1498" t="str">
            <v>07732</v>
          </cell>
          <cell r="B1498" t="str">
            <v>ELIGIO GOMEZ EDGAR ALONSO</v>
          </cell>
          <cell r="C1498" t="str">
            <v>Sindicalizado</v>
          </cell>
          <cell r="D1498" t="str">
            <v>QUERETARO</v>
          </cell>
        </row>
        <row r="1499">
          <cell r="A1499" t="str">
            <v>07733</v>
          </cell>
          <cell r="B1499" t="str">
            <v>RINCON RAYO CARLOS ALBERTO</v>
          </cell>
          <cell r="C1499" t="str">
            <v>Sindicalizado</v>
          </cell>
          <cell r="D1499" t="str">
            <v>QUERETARO</v>
          </cell>
        </row>
        <row r="1500">
          <cell r="A1500" t="str">
            <v>07734</v>
          </cell>
          <cell r="B1500" t="str">
            <v>RODRIGUEZ GONZALEZ ALEJANDRO</v>
          </cell>
          <cell r="C1500" t="str">
            <v>Sindicalizado</v>
          </cell>
          <cell r="D1500" t="str">
            <v>QUERETARO</v>
          </cell>
        </row>
        <row r="1501">
          <cell r="A1501" t="str">
            <v>07735</v>
          </cell>
          <cell r="B1501" t="str">
            <v>CALZADA ALCOCER CARLOS ALBERTO</v>
          </cell>
          <cell r="C1501" t="str">
            <v>Sindicalizado</v>
          </cell>
          <cell r="D1501" t="str">
            <v>QUERETARO</v>
          </cell>
        </row>
        <row r="1502">
          <cell r="A1502" t="str">
            <v>07736</v>
          </cell>
          <cell r="B1502" t="str">
            <v>MORA GONZALEZ ALBERTO</v>
          </cell>
          <cell r="C1502" t="str">
            <v>Sindicalizado</v>
          </cell>
          <cell r="D1502" t="str">
            <v>QUERETARO</v>
          </cell>
        </row>
        <row r="1503">
          <cell r="A1503" t="str">
            <v>07737</v>
          </cell>
          <cell r="B1503" t="str">
            <v>AGUILERA ROMERO NEFTALI</v>
          </cell>
          <cell r="C1503" t="str">
            <v>Sindicalizado</v>
          </cell>
          <cell r="D1503" t="str">
            <v>QUERETARO</v>
          </cell>
        </row>
        <row r="1504">
          <cell r="A1504" t="str">
            <v>07738</v>
          </cell>
          <cell r="B1504" t="str">
            <v>MEDINA HERNANDEZ VICTOR MANUEL</v>
          </cell>
          <cell r="C1504" t="str">
            <v>Sindicalizado</v>
          </cell>
          <cell r="D1504" t="str">
            <v>QUERETARO</v>
          </cell>
        </row>
        <row r="1505">
          <cell r="A1505" t="str">
            <v>07739</v>
          </cell>
          <cell r="B1505" t="str">
            <v>LOYOLA RAMIREZ JOSE RODOLFO</v>
          </cell>
          <cell r="C1505" t="str">
            <v>Sindicalizado</v>
          </cell>
          <cell r="D1505" t="str">
            <v>QUERETARO</v>
          </cell>
        </row>
        <row r="1506">
          <cell r="A1506" t="str">
            <v>07740</v>
          </cell>
          <cell r="B1506" t="str">
            <v>HURTADO DE JESUS KEVIN</v>
          </cell>
          <cell r="C1506" t="str">
            <v>Sindicalizado</v>
          </cell>
          <cell r="D1506" t="str">
            <v>QUERETARO</v>
          </cell>
        </row>
        <row r="1507">
          <cell r="A1507" t="str">
            <v>07741</v>
          </cell>
          <cell r="B1507" t="str">
            <v>BERNABE HERNANDEZ ALEJANDRO</v>
          </cell>
          <cell r="C1507" t="str">
            <v>Sindicalizado</v>
          </cell>
          <cell r="D1507" t="str">
            <v>QUERETARO</v>
          </cell>
        </row>
        <row r="1508">
          <cell r="A1508" t="str">
            <v>07742</v>
          </cell>
          <cell r="B1508" t="str">
            <v>BACILIO MORALES KAREN ARELI</v>
          </cell>
          <cell r="C1508" t="str">
            <v>Sindicalizado</v>
          </cell>
          <cell r="D1508" t="str">
            <v>QUERETARO</v>
          </cell>
        </row>
        <row r="1509">
          <cell r="A1509" t="str">
            <v>07743</v>
          </cell>
          <cell r="B1509" t="str">
            <v>RICO VELAZQUEZ VICTOR MANUEL</v>
          </cell>
          <cell r="C1509" t="str">
            <v>Sindicalizado</v>
          </cell>
          <cell r="D1509" t="str">
            <v>QUERETARO</v>
          </cell>
        </row>
        <row r="1510">
          <cell r="A1510" t="str">
            <v>07744</v>
          </cell>
          <cell r="B1510" t="str">
            <v>RESENDIZ ALVAREZ MARIA JUANA</v>
          </cell>
          <cell r="C1510" t="str">
            <v>Sindicalizado</v>
          </cell>
          <cell r="D1510" t="str">
            <v>QUERETARO</v>
          </cell>
        </row>
        <row r="1511">
          <cell r="A1511" t="str">
            <v>07745</v>
          </cell>
          <cell r="B1511" t="str">
            <v>TREJO MORALES VLADIMIR</v>
          </cell>
          <cell r="C1511" t="str">
            <v>Sindicalizado</v>
          </cell>
          <cell r="D1511" t="str">
            <v>QUERETARO</v>
          </cell>
        </row>
        <row r="1512">
          <cell r="A1512" t="str">
            <v>07746</v>
          </cell>
          <cell r="B1512" t="str">
            <v>EUGENIO MARTINEZ JUAN</v>
          </cell>
          <cell r="C1512" t="str">
            <v>Sindicalizado</v>
          </cell>
          <cell r="D1512" t="str">
            <v>QUERETARO</v>
          </cell>
        </row>
        <row r="1513">
          <cell r="A1513" t="str">
            <v>07747</v>
          </cell>
          <cell r="B1513" t="str">
            <v>ARTEAGA TERRAZAS JOSE GUADALUPE</v>
          </cell>
          <cell r="C1513" t="str">
            <v>Sindicalizado</v>
          </cell>
          <cell r="D1513" t="str">
            <v>QUERETARO</v>
          </cell>
        </row>
        <row r="1514">
          <cell r="A1514" t="str">
            <v>07748</v>
          </cell>
          <cell r="B1514" t="str">
            <v>VEGA RESENDIZ ALFREDO</v>
          </cell>
          <cell r="C1514" t="str">
            <v>Sindicalizado</v>
          </cell>
          <cell r="D1514" t="str">
            <v>QUERETARO</v>
          </cell>
        </row>
        <row r="1515">
          <cell r="A1515" t="str">
            <v>07749</v>
          </cell>
          <cell r="B1515" t="str">
            <v>SANTOS ESPINOSA SALVADOR</v>
          </cell>
          <cell r="C1515" t="str">
            <v>Sindicalizado</v>
          </cell>
          <cell r="D1515" t="str">
            <v>QUERETARO</v>
          </cell>
        </row>
        <row r="1516">
          <cell r="A1516" t="str">
            <v>07750</v>
          </cell>
          <cell r="B1516" t="str">
            <v>CUBA HERNANDEZ IRVING DEL ANGEL</v>
          </cell>
          <cell r="C1516" t="str">
            <v>Sindicalizado</v>
          </cell>
          <cell r="D1516" t="str">
            <v>QUERETARO</v>
          </cell>
        </row>
        <row r="1517">
          <cell r="A1517" t="str">
            <v>07751</v>
          </cell>
          <cell r="B1517" t="str">
            <v>MORENO MARTINEZ DANIELA ESMERALDA</v>
          </cell>
          <cell r="C1517" t="str">
            <v>Sindicalizado</v>
          </cell>
          <cell r="D1517" t="str">
            <v>QUERETARO</v>
          </cell>
        </row>
        <row r="1518">
          <cell r="A1518" t="str">
            <v>07752</v>
          </cell>
          <cell r="B1518" t="str">
            <v>HERNANDEZ JIMENEZ LUIS FERNANDO</v>
          </cell>
          <cell r="C1518" t="str">
            <v>Sindicalizado</v>
          </cell>
          <cell r="D1518" t="str">
            <v>QUERETARO</v>
          </cell>
        </row>
        <row r="1519">
          <cell r="A1519" t="str">
            <v>07753</v>
          </cell>
          <cell r="B1519" t="str">
            <v>ALCANTARA GRANADOS VICTOR ALEXIS</v>
          </cell>
          <cell r="C1519" t="str">
            <v>Sindicalizado</v>
          </cell>
          <cell r="D1519" t="str">
            <v>QUERETARO</v>
          </cell>
        </row>
        <row r="1520">
          <cell r="A1520" t="str">
            <v>07754</v>
          </cell>
          <cell r="B1520" t="str">
            <v>MORALES LEDESMA MARIA JAQUELIN</v>
          </cell>
          <cell r="C1520" t="str">
            <v>Sindicalizado</v>
          </cell>
          <cell r="D1520" t="str">
            <v>QUERETARO</v>
          </cell>
        </row>
        <row r="1521">
          <cell r="A1521" t="str">
            <v>07755</v>
          </cell>
          <cell r="B1521" t="str">
            <v>HERNANDEZ MARTINEZ MIGUEL</v>
          </cell>
          <cell r="C1521" t="str">
            <v>Sindicalizado</v>
          </cell>
          <cell r="D1521" t="str">
            <v>QUERETARO</v>
          </cell>
        </row>
        <row r="1522">
          <cell r="A1522" t="str">
            <v>07756</v>
          </cell>
          <cell r="B1522" t="str">
            <v>GAETA GARCIA LUIS ERICK</v>
          </cell>
          <cell r="C1522" t="str">
            <v>Sindicalizado</v>
          </cell>
          <cell r="D1522" t="str">
            <v>QUERETARO</v>
          </cell>
        </row>
        <row r="1523">
          <cell r="A1523" t="str">
            <v>07757</v>
          </cell>
          <cell r="B1523" t="str">
            <v>HERNANDEZ ANGELES SALVADOR</v>
          </cell>
          <cell r="C1523" t="str">
            <v>Sindicalizado</v>
          </cell>
          <cell r="D1523" t="str">
            <v>QUERETARO</v>
          </cell>
        </row>
        <row r="1524">
          <cell r="A1524" t="str">
            <v>07758</v>
          </cell>
          <cell r="B1524" t="str">
            <v>URIBE GONZALEZ AIDA MARIA</v>
          </cell>
          <cell r="C1524" t="str">
            <v>Sindicalizado</v>
          </cell>
          <cell r="D1524" t="str">
            <v>QUERETARO</v>
          </cell>
        </row>
        <row r="1525">
          <cell r="A1525" t="str">
            <v>07759</v>
          </cell>
          <cell r="B1525" t="str">
            <v>RAMIREZ MALDONADO CRISTIAN MARTIN</v>
          </cell>
          <cell r="C1525" t="str">
            <v>Sindicalizado</v>
          </cell>
          <cell r="D1525" t="str">
            <v>QUERETARO</v>
          </cell>
        </row>
        <row r="1526">
          <cell r="A1526" t="str">
            <v>07760</v>
          </cell>
          <cell r="B1526" t="str">
            <v>IRIBE ACOSTA JESUS AXEL</v>
          </cell>
          <cell r="C1526" t="str">
            <v>Sindicalizado</v>
          </cell>
          <cell r="D1526" t="str">
            <v>QUERETARO</v>
          </cell>
        </row>
        <row r="1527">
          <cell r="A1527" t="str">
            <v>07761</v>
          </cell>
          <cell r="B1527" t="str">
            <v>VAZQUEZ DIMAYUGA AARON IVAN</v>
          </cell>
          <cell r="C1527" t="str">
            <v>Sindicalizado</v>
          </cell>
          <cell r="D1527" t="str">
            <v>QUERETARO</v>
          </cell>
        </row>
        <row r="1528">
          <cell r="A1528" t="str">
            <v>07762</v>
          </cell>
          <cell r="B1528" t="str">
            <v>GOMEZ VALENCIA CAROLINA</v>
          </cell>
          <cell r="C1528" t="str">
            <v>Sindicalizado</v>
          </cell>
          <cell r="D1528" t="str">
            <v>QUERETARO</v>
          </cell>
        </row>
        <row r="1529">
          <cell r="A1529" t="str">
            <v>07763</v>
          </cell>
          <cell r="B1529" t="str">
            <v>MONTES YAÑEZ BRYAN MISAEL</v>
          </cell>
          <cell r="C1529" t="str">
            <v>Sindicalizado</v>
          </cell>
          <cell r="D1529" t="str">
            <v>QUERETARO</v>
          </cell>
        </row>
        <row r="1530">
          <cell r="A1530" t="str">
            <v>07764</v>
          </cell>
          <cell r="B1530" t="str">
            <v>PEREZ GONZALEZ DULCE AYERIM</v>
          </cell>
          <cell r="C1530" t="str">
            <v>Sindicalizado</v>
          </cell>
          <cell r="D1530" t="str">
            <v>QUERETARO</v>
          </cell>
        </row>
        <row r="1531">
          <cell r="A1531" t="str">
            <v>07765</v>
          </cell>
          <cell r="B1531" t="str">
            <v>AGUILAR MONTALVO PAULETTE MONZERRAT</v>
          </cell>
          <cell r="C1531" t="str">
            <v>Sindicalizado</v>
          </cell>
          <cell r="D1531" t="str">
            <v>QUERETARO</v>
          </cell>
        </row>
        <row r="1532">
          <cell r="A1532" t="str">
            <v>07766</v>
          </cell>
          <cell r="B1532" t="str">
            <v>VILLEGAS LOPEZ ANDREA NOEMI</v>
          </cell>
          <cell r="C1532" t="str">
            <v>Sindicalizado</v>
          </cell>
          <cell r="D1532" t="str">
            <v>QUERETARO</v>
          </cell>
        </row>
        <row r="1533">
          <cell r="A1533" t="str">
            <v>07767</v>
          </cell>
          <cell r="B1533" t="str">
            <v>RESENDIZ REYES JORGE MISSAEL</v>
          </cell>
          <cell r="C1533" t="str">
            <v>Sindicalizado</v>
          </cell>
          <cell r="D1533" t="str">
            <v>QUERETARO</v>
          </cell>
        </row>
        <row r="1534">
          <cell r="A1534" t="str">
            <v>07768</v>
          </cell>
          <cell r="B1534" t="str">
            <v>VILLALOBOS INTERIANO CARLOS ALBERTO</v>
          </cell>
          <cell r="C1534" t="str">
            <v>Sindicalizado</v>
          </cell>
          <cell r="D1534" t="str">
            <v>QUERETARO</v>
          </cell>
        </row>
        <row r="1535">
          <cell r="A1535" t="str">
            <v>07769</v>
          </cell>
          <cell r="B1535" t="str">
            <v>FABIAN LOPEZ DIEGO</v>
          </cell>
          <cell r="C1535" t="str">
            <v>Sindicalizado</v>
          </cell>
          <cell r="D1535" t="str">
            <v>QUERETARO</v>
          </cell>
        </row>
        <row r="1536">
          <cell r="A1536" t="str">
            <v>07770</v>
          </cell>
          <cell r="B1536" t="str">
            <v>JAIME LOPEZ JOSE GUADALUPE</v>
          </cell>
          <cell r="C1536" t="str">
            <v>Sindicalizado</v>
          </cell>
          <cell r="D1536" t="str">
            <v>QUERETARO</v>
          </cell>
        </row>
        <row r="1537">
          <cell r="A1537" t="str">
            <v>07771</v>
          </cell>
          <cell r="B1537" t="str">
            <v>HERNANDEZ TURRUBIARTES ERICKA JANNETH</v>
          </cell>
          <cell r="C1537" t="str">
            <v>Sindicalizado</v>
          </cell>
          <cell r="D1537" t="str">
            <v>QUERETARO</v>
          </cell>
        </row>
        <row r="1538">
          <cell r="A1538" t="str">
            <v>07773</v>
          </cell>
          <cell r="B1538" t="str">
            <v>PEREZ SANCHEZ NANCI ALEJANDRA</v>
          </cell>
          <cell r="C1538" t="str">
            <v>Sindicalizado</v>
          </cell>
          <cell r="D1538" t="str">
            <v>QUERETARO</v>
          </cell>
        </row>
        <row r="1539">
          <cell r="A1539" t="str">
            <v>07774</v>
          </cell>
          <cell r="B1539" t="str">
            <v>RESENDIZ MORA VANESA</v>
          </cell>
          <cell r="C1539" t="str">
            <v>Sindicalizado</v>
          </cell>
          <cell r="D1539" t="str">
            <v>QUERETARO</v>
          </cell>
        </row>
        <row r="1540">
          <cell r="A1540" t="str">
            <v>07775</v>
          </cell>
          <cell r="B1540" t="str">
            <v>RAMIREZ PEREZ MONSERRATH</v>
          </cell>
          <cell r="C1540" t="str">
            <v>Sindicalizado</v>
          </cell>
          <cell r="D1540" t="str">
            <v>QUERETARO</v>
          </cell>
        </row>
        <row r="1541">
          <cell r="A1541" t="str">
            <v>07776</v>
          </cell>
          <cell r="B1541" t="str">
            <v>CALLES SANTIAGO JORGE LUIS</v>
          </cell>
          <cell r="C1541" t="str">
            <v>Sindicalizado</v>
          </cell>
          <cell r="D1541" t="str">
            <v>QUERETARO</v>
          </cell>
        </row>
        <row r="1542">
          <cell r="A1542" t="str">
            <v>07777</v>
          </cell>
          <cell r="B1542" t="str">
            <v>REYES SANTIAGO CINTIA SARAI</v>
          </cell>
          <cell r="C1542" t="str">
            <v>Sindicalizado</v>
          </cell>
          <cell r="D1542" t="str">
            <v>QUERETARO</v>
          </cell>
        </row>
        <row r="1543">
          <cell r="A1543" t="str">
            <v>07778</v>
          </cell>
          <cell r="B1543" t="str">
            <v>OCAÑA BADILLO JEHU ALAN</v>
          </cell>
          <cell r="C1543" t="str">
            <v>Sindicalizado</v>
          </cell>
          <cell r="D1543" t="str">
            <v>QUERETARO</v>
          </cell>
        </row>
        <row r="1544">
          <cell r="A1544" t="str">
            <v>07779</v>
          </cell>
          <cell r="B1544" t="str">
            <v>MAURICIO DE JESUS DAVID FRANCISCO</v>
          </cell>
          <cell r="C1544" t="str">
            <v>Sindicalizado</v>
          </cell>
          <cell r="D1544" t="str">
            <v>QUERETARO</v>
          </cell>
        </row>
        <row r="1545">
          <cell r="A1545" t="str">
            <v>07780</v>
          </cell>
          <cell r="B1545" t="str">
            <v>HURTADO RESENDIZ ALEJANDRO</v>
          </cell>
          <cell r="C1545" t="str">
            <v>Sindicalizado</v>
          </cell>
          <cell r="D1545" t="str">
            <v>QUERETARO</v>
          </cell>
        </row>
        <row r="1546">
          <cell r="A1546" t="str">
            <v>07781</v>
          </cell>
          <cell r="B1546" t="str">
            <v>BARRERA HINOJOSA JESUS</v>
          </cell>
          <cell r="C1546" t="str">
            <v>Sindicalizado</v>
          </cell>
          <cell r="D1546" t="str">
            <v>QUERETARO</v>
          </cell>
        </row>
        <row r="1547">
          <cell r="A1547" t="str">
            <v>07782</v>
          </cell>
          <cell r="B1547" t="str">
            <v>URIBE MORALES LUIS DAVID</v>
          </cell>
          <cell r="C1547" t="str">
            <v>Sindicalizado</v>
          </cell>
          <cell r="D1547" t="str">
            <v>QUERETARO</v>
          </cell>
        </row>
        <row r="1548">
          <cell r="A1548" t="str">
            <v>07783</v>
          </cell>
          <cell r="B1548" t="str">
            <v>RIVERA PEREZ ALFONSO</v>
          </cell>
          <cell r="C1548" t="str">
            <v>Sindicalizado</v>
          </cell>
          <cell r="D1548" t="str">
            <v>QUERETARO</v>
          </cell>
        </row>
        <row r="1549">
          <cell r="A1549" t="str">
            <v>07784</v>
          </cell>
          <cell r="B1549" t="str">
            <v>SANCHEZ VIVERO LAURA</v>
          </cell>
          <cell r="C1549" t="str">
            <v>Sindicalizado</v>
          </cell>
          <cell r="D1549" t="str">
            <v>QUERETARO</v>
          </cell>
        </row>
        <row r="1550">
          <cell r="A1550" t="str">
            <v>07785</v>
          </cell>
          <cell r="B1550" t="str">
            <v>TORRES CASTRO SIMON</v>
          </cell>
          <cell r="C1550" t="str">
            <v>Sindicalizado</v>
          </cell>
          <cell r="D1550" t="str">
            <v>QUERETARO</v>
          </cell>
        </row>
        <row r="1551">
          <cell r="A1551" t="str">
            <v>07786</v>
          </cell>
          <cell r="B1551" t="str">
            <v>HERNANDEZ SALDIVAR IRVING</v>
          </cell>
          <cell r="C1551" t="str">
            <v>Sindicalizado</v>
          </cell>
          <cell r="D1551" t="str">
            <v>QUERETARO</v>
          </cell>
        </row>
        <row r="1552">
          <cell r="A1552" t="str">
            <v>07787</v>
          </cell>
          <cell r="B1552" t="str">
            <v>VEGA MORALES LUIS DAVID</v>
          </cell>
          <cell r="C1552" t="str">
            <v>Sindicalizado</v>
          </cell>
          <cell r="D1552" t="str">
            <v>QUERETARO</v>
          </cell>
        </row>
        <row r="1553">
          <cell r="A1553" t="str">
            <v>07788</v>
          </cell>
          <cell r="B1553" t="str">
            <v>SEGUNDO SEGUNDO JOSE LUIS</v>
          </cell>
          <cell r="C1553" t="str">
            <v>Sindicalizado</v>
          </cell>
          <cell r="D1553" t="str">
            <v>QUERETARO</v>
          </cell>
        </row>
        <row r="1554">
          <cell r="A1554" t="str">
            <v>07789</v>
          </cell>
          <cell r="B1554" t="str">
            <v>MARTINEZ PIÑA MA LAURA</v>
          </cell>
          <cell r="C1554" t="str">
            <v>Sindicalizado</v>
          </cell>
          <cell r="D1554" t="str">
            <v>QUERETARO</v>
          </cell>
        </row>
        <row r="1555">
          <cell r="A1555" t="str">
            <v>07790</v>
          </cell>
          <cell r="B1555" t="str">
            <v>GUTIERREZ NIEVES JAIME EDUARDO</v>
          </cell>
          <cell r="C1555" t="str">
            <v>Sindicalizado</v>
          </cell>
          <cell r="D1555" t="str">
            <v>QUERETARO</v>
          </cell>
        </row>
        <row r="1556">
          <cell r="A1556" t="str">
            <v>07791</v>
          </cell>
          <cell r="B1556" t="str">
            <v>DE LA CRUZ CRUZ LUIS ANGEL</v>
          </cell>
          <cell r="C1556" t="str">
            <v>Sindicalizado</v>
          </cell>
          <cell r="D1556" t="str">
            <v>QUERETARO</v>
          </cell>
        </row>
        <row r="1557">
          <cell r="A1557" t="str">
            <v>07792</v>
          </cell>
          <cell r="B1557" t="str">
            <v>CORCHADO ZAMORANO FERNANDO</v>
          </cell>
          <cell r="C1557" t="str">
            <v>Sindicalizado</v>
          </cell>
          <cell r="D1557" t="str">
            <v>QUERETARO</v>
          </cell>
        </row>
        <row r="1558">
          <cell r="A1558" t="str">
            <v>07793</v>
          </cell>
          <cell r="B1558" t="str">
            <v>HERNANDEZ GUZMAN JOSE FRANCISCO</v>
          </cell>
          <cell r="C1558" t="str">
            <v>Sindicalizado</v>
          </cell>
          <cell r="D1558" t="str">
            <v>QUERETARO</v>
          </cell>
        </row>
        <row r="1559">
          <cell r="A1559" t="str">
            <v>07794</v>
          </cell>
          <cell r="B1559" t="str">
            <v>ZAYAS SANABRIA DANIEL</v>
          </cell>
          <cell r="C1559" t="str">
            <v>Sindicalizado</v>
          </cell>
          <cell r="D1559" t="str">
            <v>QUERETARO</v>
          </cell>
        </row>
        <row r="1560">
          <cell r="A1560" t="str">
            <v>07795</v>
          </cell>
          <cell r="B1560" t="str">
            <v>HERNANDEZ ROJAS JOSE GUADALUPE</v>
          </cell>
          <cell r="C1560" t="str">
            <v>Sindicalizado</v>
          </cell>
          <cell r="D1560" t="str">
            <v>QUERETARO</v>
          </cell>
        </row>
        <row r="1561">
          <cell r="A1561" t="str">
            <v>07796</v>
          </cell>
          <cell r="B1561" t="str">
            <v>HERNANDEZ ROJAS MARCOS SAUL</v>
          </cell>
          <cell r="C1561" t="str">
            <v>Sindicalizado</v>
          </cell>
          <cell r="D1561" t="str">
            <v>QUERETARO</v>
          </cell>
        </row>
        <row r="1562">
          <cell r="A1562" t="str">
            <v>07797</v>
          </cell>
          <cell r="B1562" t="str">
            <v>GARCIA VILLAGRAN JESUS</v>
          </cell>
          <cell r="C1562" t="str">
            <v>Sindicalizado</v>
          </cell>
          <cell r="D1562" t="str">
            <v>QUERETARO</v>
          </cell>
        </row>
        <row r="1563">
          <cell r="A1563" t="str">
            <v>07798</v>
          </cell>
          <cell r="B1563" t="str">
            <v>ORTEGA FAJARDO ARTURO YUNIOR</v>
          </cell>
          <cell r="C1563" t="str">
            <v>Sindicalizado</v>
          </cell>
          <cell r="D1563" t="str">
            <v>QUERETARO</v>
          </cell>
        </row>
        <row r="1564">
          <cell r="A1564" t="str">
            <v>07799</v>
          </cell>
          <cell r="B1564" t="str">
            <v>VALENCIA VALENCIA ISRAEL</v>
          </cell>
          <cell r="C1564" t="str">
            <v>Sindicalizado</v>
          </cell>
          <cell r="D1564" t="str">
            <v>QUERETARO</v>
          </cell>
        </row>
        <row r="1565">
          <cell r="A1565" t="str">
            <v>07800</v>
          </cell>
          <cell r="B1565" t="str">
            <v>GOMEZ VALERIO JESUS EDUARDO</v>
          </cell>
          <cell r="C1565" t="str">
            <v>Sindicalizado</v>
          </cell>
          <cell r="D1565" t="str">
            <v>QUERETARO</v>
          </cell>
        </row>
        <row r="1566">
          <cell r="A1566" t="str">
            <v>07801</v>
          </cell>
          <cell r="B1566" t="str">
            <v>RIVERA GOMEZ JANETT</v>
          </cell>
          <cell r="C1566" t="str">
            <v>Sindicalizado</v>
          </cell>
          <cell r="D1566" t="str">
            <v>QUERETARO</v>
          </cell>
        </row>
        <row r="1567">
          <cell r="A1567" t="str">
            <v>07802</v>
          </cell>
          <cell r="B1567" t="str">
            <v>HERRERA NIETO ENRIQUE</v>
          </cell>
          <cell r="C1567" t="str">
            <v>Sindicalizado</v>
          </cell>
          <cell r="D1567" t="str">
            <v>QUERETARO</v>
          </cell>
        </row>
        <row r="1568">
          <cell r="A1568" t="str">
            <v>07803</v>
          </cell>
          <cell r="B1568" t="str">
            <v>SANTOS HERNANDEZ LUIS EFREN</v>
          </cell>
          <cell r="C1568" t="str">
            <v>Sindicalizado</v>
          </cell>
          <cell r="D1568" t="str">
            <v>QUERETARO</v>
          </cell>
        </row>
        <row r="1569">
          <cell r="A1569" t="str">
            <v>07804</v>
          </cell>
          <cell r="B1569" t="str">
            <v>JIMENEZ JIMENEZ JOSE ALBERTO</v>
          </cell>
          <cell r="C1569" t="str">
            <v>Sindicalizado</v>
          </cell>
          <cell r="D1569" t="str">
            <v>QUERETARO</v>
          </cell>
        </row>
        <row r="1570">
          <cell r="A1570" t="str">
            <v>07805</v>
          </cell>
          <cell r="B1570" t="str">
            <v>HERNANDEZ ROJAS LUIS ANGEL</v>
          </cell>
          <cell r="C1570" t="str">
            <v>Sindicalizado</v>
          </cell>
          <cell r="D1570" t="str">
            <v>QUERETARO</v>
          </cell>
        </row>
        <row r="1571">
          <cell r="A1571" t="str">
            <v>07806</v>
          </cell>
          <cell r="B1571" t="str">
            <v>HERNANDEZ BARCENAS MARIANA</v>
          </cell>
          <cell r="C1571" t="str">
            <v>Sindicalizado</v>
          </cell>
          <cell r="D1571" t="str">
            <v>QUERETARO</v>
          </cell>
        </row>
        <row r="1572">
          <cell r="A1572" t="str">
            <v>07807</v>
          </cell>
          <cell r="B1572" t="str">
            <v>RESENDIZ RAMIREZ DANIEL</v>
          </cell>
          <cell r="C1572" t="str">
            <v>Sindicalizado</v>
          </cell>
          <cell r="D1572" t="str">
            <v>QUERETARO</v>
          </cell>
        </row>
        <row r="1573">
          <cell r="A1573" t="str">
            <v>07808</v>
          </cell>
          <cell r="B1573" t="str">
            <v>MARTINEZ AGUILLON ROBERTO</v>
          </cell>
          <cell r="C1573" t="str">
            <v>Sindicalizado</v>
          </cell>
          <cell r="D1573" t="str">
            <v>QUERETARO</v>
          </cell>
        </row>
        <row r="1574">
          <cell r="A1574" t="str">
            <v>07809</v>
          </cell>
          <cell r="B1574" t="str">
            <v>PEREZ TOXTLE JOSUE BENJAMIN</v>
          </cell>
          <cell r="C1574" t="str">
            <v>Sindicalizado</v>
          </cell>
          <cell r="D1574" t="str">
            <v>QUERETARO</v>
          </cell>
        </row>
        <row r="1575">
          <cell r="A1575" t="str">
            <v>07810</v>
          </cell>
          <cell r="B1575" t="str">
            <v>MERCADO SALGUERO OMAR</v>
          </cell>
          <cell r="C1575" t="str">
            <v>Sindicalizado</v>
          </cell>
          <cell r="D1575" t="str">
            <v>QUERETARO</v>
          </cell>
        </row>
        <row r="1576">
          <cell r="A1576" t="str">
            <v>07811</v>
          </cell>
          <cell r="B1576" t="str">
            <v>MARTINEZ DE JESUS MARIA DE LA CRUZ</v>
          </cell>
          <cell r="C1576" t="str">
            <v>Sindicalizado</v>
          </cell>
          <cell r="D1576" t="str">
            <v>QUERETARO</v>
          </cell>
        </row>
        <row r="1577">
          <cell r="A1577" t="str">
            <v>07812</v>
          </cell>
          <cell r="B1577" t="str">
            <v>GARCIA LOPEZ GUILLERMO ARTURO</v>
          </cell>
          <cell r="C1577" t="str">
            <v>Sindicalizado</v>
          </cell>
          <cell r="D1577" t="str">
            <v>QUERETARO</v>
          </cell>
        </row>
        <row r="1578">
          <cell r="A1578" t="str">
            <v>07813</v>
          </cell>
          <cell r="B1578" t="str">
            <v>BATISTA GRAJEOLA RAMON ENRIQUE</v>
          </cell>
          <cell r="C1578" t="str">
            <v>Sindicalizado</v>
          </cell>
          <cell r="D1578" t="str">
            <v>QUERETARO</v>
          </cell>
        </row>
        <row r="1579">
          <cell r="A1579" t="str">
            <v>07814</v>
          </cell>
          <cell r="B1579" t="str">
            <v>VEGA GUZMAN CRUZ ERASMO</v>
          </cell>
          <cell r="C1579" t="str">
            <v>Sindicalizado</v>
          </cell>
          <cell r="D1579" t="str">
            <v>QUERETARO</v>
          </cell>
        </row>
        <row r="1580">
          <cell r="A1580" t="str">
            <v>07815</v>
          </cell>
          <cell r="B1580" t="str">
            <v>MORALES GONZALEZ ARMANDO</v>
          </cell>
          <cell r="C1580" t="str">
            <v>Sindicalizado</v>
          </cell>
          <cell r="D1580" t="str">
            <v>QUERETARO</v>
          </cell>
        </row>
        <row r="1581">
          <cell r="A1581" t="str">
            <v>07816</v>
          </cell>
          <cell r="B1581" t="str">
            <v>PEREZ JUAREZ ELIUS</v>
          </cell>
          <cell r="C1581" t="str">
            <v>Sindicalizado</v>
          </cell>
          <cell r="D1581" t="str">
            <v>QUERETARO</v>
          </cell>
        </row>
        <row r="1582">
          <cell r="A1582" t="str">
            <v>07817</v>
          </cell>
          <cell r="B1582" t="str">
            <v>OLVERA ROMERO MARIANA</v>
          </cell>
          <cell r="C1582" t="str">
            <v>Sindicalizado</v>
          </cell>
          <cell r="D1582" t="str">
            <v>QUERETARO</v>
          </cell>
        </row>
        <row r="1583">
          <cell r="A1583" t="str">
            <v>07818</v>
          </cell>
          <cell r="B1583" t="str">
            <v>SANTIAGO SANTIAGO EDUARDO</v>
          </cell>
          <cell r="C1583" t="str">
            <v>Sindicalizado</v>
          </cell>
          <cell r="D1583" t="str">
            <v>QUERETARO</v>
          </cell>
        </row>
        <row r="1584">
          <cell r="A1584" t="str">
            <v>07819</v>
          </cell>
          <cell r="B1584" t="str">
            <v>ARCOS CAMBRANO JOSE MIGUEL</v>
          </cell>
          <cell r="C1584" t="str">
            <v>Sindicalizado</v>
          </cell>
          <cell r="D1584" t="str">
            <v>QUERETARO</v>
          </cell>
        </row>
        <row r="1585">
          <cell r="A1585" t="str">
            <v>07820</v>
          </cell>
          <cell r="B1585" t="str">
            <v>MARTINEZ ARCHILA JOSE CUPERTINO</v>
          </cell>
          <cell r="C1585" t="str">
            <v>Sindicalizado</v>
          </cell>
          <cell r="D1585" t="str">
            <v>QUERETARO</v>
          </cell>
        </row>
        <row r="1586">
          <cell r="A1586" t="str">
            <v>07821</v>
          </cell>
          <cell r="B1586" t="str">
            <v>GUZMAN SOSA FRANCISCO</v>
          </cell>
          <cell r="C1586" t="str">
            <v>Sindicalizado</v>
          </cell>
          <cell r="D1586" t="str">
            <v>QUERETARO</v>
          </cell>
        </row>
        <row r="1587">
          <cell r="A1587" t="str">
            <v>07822</v>
          </cell>
          <cell r="B1587" t="str">
            <v>HERNANDEZ ZEA JOSE ANDRES</v>
          </cell>
          <cell r="C1587" t="str">
            <v>Sindicalizado</v>
          </cell>
          <cell r="D1587" t="str">
            <v>QUERETARO</v>
          </cell>
        </row>
        <row r="1588">
          <cell r="A1588" t="str">
            <v>07823</v>
          </cell>
          <cell r="B1588" t="str">
            <v>HERNANDEZ SANTIAGO LUIS ALEJANDRO</v>
          </cell>
          <cell r="C1588" t="str">
            <v>Sindicalizado</v>
          </cell>
          <cell r="D1588" t="str">
            <v>QUERETARO</v>
          </cell>
        </row>
        <row r="1589">
          <cell r="A1589" t="str">
            <v>07824</v>
          </cell>
          <cell r="B1589" t="str">
            <v>VEGA DE VICENTE JOSE FERNANDO</v>
          </cell>
          <cell r="C1589" t="str">
            <v>Sindicalizado</v>
          </cell>
          <cell r="D1589" t="str">
            <v>QUERETARO</v>
          </cell>
        </row>
        <row r="1590">
          <cell r="A1590" t="str">
            <v>07825</v>
          </cell>
          <cell r="B1590" t="str">
            <v>OROPEZA TRANI GERARDO</v>
          </cell>
          <cell r="C1590" t="str">
            <v>Sindicalizado</v>
          </cell>
          <cell r="D1590" t="str">
            <v>QUERETARO</v>
          </cell>
        </row>
        <row r="1591">
          <cell r="A1591" t="str">
            <v>07826</v>
          </cell>
          <cell r="B1591" t="str">
            <v>PEREZ RODRIGUEZ PLACIDO</v>
          </cell>
          <cell r="C1591" t="str">
            <v>Sindicalizado</v>
          </cell>
          <cell r="D1591" t="str">
            <v>QUERETARO</v>
          </cell>
        </row>
        <row r="1592">
          <cell r="A1592" t="str">
            <v>07827</v>
          </cell>
          <cell r="B1592" t="str">
            <v>ORTIZ SANCHEZ VIRIDIANA</v>
          </cell>
          <cell r="C1592" t="str">
            <v>Sindicalizado</v>
          </cell>
          <cell r="D1592" t="str">
            <v>QUERETARO</v>
          </cell>
        </row>
        <row r="1593">
          <cell r="A1593" t="str">
            <v>07828</v>
          </cell>
          <cell r="B1593" t="str">
            <v>GARCIA MENDEZ FLORENCIO</v>
          </cell>
          <cell r="C1593" t="str">
            <v>Sindicalizado</v>
          </cell>
          <cell r="D1593" t="str">
            <v>QUERETARO</v>
          </cell>
        </row>
        <row r="1594">
          <cell r="A1594" t="str">
            <v>07829</v>
          </cell>
          <cell r="B1594" t="str">
            <v>HERRERA GUERRERO IRMA</v>
          </cell>
          <cell r="C1594" t="str">
            <v>Sindicalizado</v>
          </cell>
          <cell r="D1594" t="str">
            <v>QUERETARO</v>
          </cell>
        </row>
        <row r="1595">
          <cell r="A1595" t="str">
            <v>07830</v>
          </cell>
          <cell r="B1595" t="str">
            <v>GUERRERO HERNANDEZ JOSE JAVIER</v>
          </cell>
          <cell r="C1595" t="str">
            <v>Sindicalizado</v>
          </cell>
          <cell r="D1595" t="str">
            <v>QUERETARO</v>
          </cell>
        </row>
        <row r="1596">
          <cell r="A1596" t="str">
            <v>07831</v>
          </cell>
          <cell r="B1596" t="str">
            <v>RODRIGUEZ REYES PERLA YVONNE</v>
          </cell>
          <cell r="C1596" t="str">
            <v>Sindicalizado</v>
          </cell>
          <cell r="D1596" t="str">
            <v>QUERETARO</v>
          </cell>
        </row>
        <row r="1597">
          <cell r="A1597" t="str">
            <v>07832</v>
          </cell>
          <cell r="B1597" t="str">
            <v>RAMOS MEDRANO SILVIA</v>
          </cell>
          <cell r="C1597" t="str">
            <v>Sindicalizado</v>
          </cell>
          <cell r="D1597" t="str">
            <v>QUERETARO</v>
          </cell>
        </row>
        <row r="1598">
          <cell r="A1598" t="str">
            <v>07833</v>
          </cell>
          <cell r="B1598" t="str">
            <v>ZEA MORALES MARIA ABIGAIL</v>
          </cell>
          <cell r="C1598" t="str">
            <v>Sindicalizado</v>
          </cell>
          <cell r="D1598" t="str">
            <v>QUERETARO</v>
          </cell>
        </row>
        <row r="1599">
          <cell r="A1599" t="str">
            <v>07834</v>
          </cell>
          <cell r="B1599" t="str">
            <v>TREJO OLVERA MARIA FERNANDA</v>
          </cell>
          <cell r="C1599" t="str">
            <v>Sindicalizado</v>
          </cell>
          <cell r="D1599" t="str">
            <v>QUERETARO</v>
          </cell>
        </row>
        <row r="1600">
          <cell r="A1600" t="str">
            <v>07835</v>
          </cell>
          <cell r="B1600" t="str">
            <v>MORALES BALDERAS CARLOS EDGAR</v>
          </cell>
          <cell r="C1600" t="str">
            <v>Sindicalizado</v>
          </cell>
          <cell r="D1600" t="str">
            <v>QUERETARO</v>
          </cell>
        </row>
        <row r="1601">
          <cell r="A1601" t="str">
            <v>07836</v>
          </cell>
          <cell r="B1601" t="str">
            <v>LANDA MARTINEZ JOSUE</v>
          </cell>
          <cell r="C1601" t="str">
            <v>Sindicalizado</v>
          </cell>
          <cell r="D1601" t="str">
            <v>QUERETARO</v>
          </cell>
        </row>
        <row r="1602">
          <cell r="A1602" t="str">
            <v>07837</v>
          </cell>
          <cell r="B1602" t="str">
            <v>SALCEDA OBANDO EDUARDO MARTIN</v>
          </cell>
          <cell r="C1602" t="str">
            <v>Sindicalizado</v>
          </cell>
          <cell r="D1602" t="str">
            <v>QUERETARO</v>
          </cell>
        </row>
        <row r="1603">
          <cell r="A1603" t="str">
            <v>07838</v>
          </cell>
          <cell r="B1603" t="str">
            <v>CRISPIN RESENDIZ BEATRIZ</v>
          </cell>
          <cell r="C1603" t="str">
            <v>Sindicalizado</v>
          </cell>
          <cell r="D1603" t="str">
            <v>QUERETARO</v>
          </cell>
        </row>
        <row r="1604">
          <cell r="A1604" t="str">
            <v>07839</v>
          </cell>
          <cell r="B1604" t="str">
            <v>RESENDIZ CRISPIN JUAN ALBERTO</v>
          </cell>
          <cell r="C1604" t="str">
            <v>Sindicalizado</v>
          </cell>
          <cell r="D1604" t="str">
            <v>QUERETARO</v>
          </cell>
        </row>
        <row r="1605">
          <cell r="A1605" t="str">
            <v>07840</v>
          </cell>
          <cell r="B1605" t="str">
            <v>CRISPIN RESENDIZ VIRGINIA</v>
          </cell>
          <cell r="C1605" t="str">
            <v>Sindicalizado</v>
          </cell>
          <cell r="D1605" t="str">
            <v>QUERETARO</v>
          </cell>
        </row>
        <row r="1606">
          <cell r="A1606" t="str">
            <v>07841</v>
          </cell>
          <cell r="B1606" t="str">
            <v>REYES GUTIERREZ JOSE ROBERTO</v>
          </cell>
          <cell r="C1606" t="str">
            <v>Sindicalizado</v>
          </cell>
          <cell r="D1606" t="str">
            <v>QUERETARO</v>
          </cell>
        </row>
        <row r="1607">
          <cell r="A1607" t="str">
            <v>07842</v>
          </cell>
          <cell r="B1607" t="str">
            <v>BARRON RANGEL SANTIAGO</v>
          </cell>
          <cell r="C1607" t="str">
            <v>Sindicalizado</v>
          </cell>
          <cell r="D1607" t="str">
            <v>QUERETARO</v>
          </cell>
        </row>
        <row r="1608">
          <cell r="A1608" t="str">
            <v>07843</v>
          </cell>
          <cell r="B1608" t="str">
            <v>MORALES CRUZ FATIMA</v>
          </cell>
          <cell r="C1608" t="str">
            <v>Sindicalizado</v>
          </cell>
          <cell r="D1608" t="str">
            <v>QUERETARO</v>
          </cell>
        </row>
        <row r="1609">
          <cell r="A1609" t="str">
            <v>07844</v>
          </cell>
          <cell r="B1609" t="str">
            <v>MAXIMO MORENO MARIA DE JESUS</v>
          </cell>
          <cell r="C1609" t="str">
            <v>Sindicalizado</v>
          </cell>
          <cell r="D1609" t="str">
            <v>QUERETARO</v>
          </cell>
        </row>
        <row r="1610">
          <cell r="A1610" t="str">
            <v>07845</v>
          </cell>
          <cell r="B1610" t="str">
            <v>GALINDO RODRIGUEZ CRISTINA</v>
          </cell>
          <cell r="C1610" t="str">
            <v>Sindicalizado</v>
          </cell>
          <cell r="D1610" t="str">
            <v>QUERETARO</v>
          </cell>
        </row>
        <row r="1611">
          <cell r="A1611" t="str">
            <v>07846</v>
          </cell>
          <cell r="B1611" t="str">
            <v>GONZALEZ LUCIO EMMANUEL</v>
          </cell>
          <cell r="C1611" t="str">
            <v>Sindicalizado</v>
          </cell>
          <cell r="D1611" t="str">
            <v>QUERETARO</v>
          </cell>
        </row>
        <row r="1612">
          <cell r="A1612" t="str">
            <v>07847</v>
          </cell>
          <cell r="B1612" t="str">
            <v>VEGA VEGA ERNESTO</v>
          </cell>
          <cell r="C1612" t="str">
            <v>Sindicalizado</v>
          </cell>
          <cell r="D1612" t="str">
            <v>QUERETARO</v>
          </cell>
        </row>
        <row r="1613">
          <cell r="A1613" t="str">
            <v>07848</v>
          </cell>
          <cell r="B1613" t="str">
            <v>PIÑA QUINTANAR MONICA</v>
          </cell>
          <cell r="C1613" t="str">
            <v>Sindicalizado</v>
          </cell>
          <cell r="D1613" t="str">
            <v>QUERETARO</v>
          </cell>
        </row>
        <row r="1614">
          <cell r="A1614" t="str">
            <v>07849</v>
          </cell>
          <cell r="B1614" t="str">
            <v>MORENO GONZAGA CARLOS ALBERTO</v>
          </cell>
          <cell r="C1614" t="str">
            <v>Sindicalizado</v>
          </cell>
          <cell r="D1614" t="str">
            <v>QUERETARO</v>
          </cell>
        </row>
        <row r="1615">
          <cell r="A1615" t="str">
            <v>07850</v>
          </cell>
          <cell r="B1615" t="str">
            <v>MORALES RODRIGUEZ EFRAIN</v>
          </cell>
          <cell r="C1615" t="str">
            <v>Sindicalizado</v>
          </cell>
          <cell r="D1615" t="str">
            <v>QUERETARO</v>
          </cell>
        </row>
        <row r="1616">
          <cell r="A1616" t="str">
            <v>07851</v>
          </cell>
          <cell r="B1616" t="str">
            <v>ZAMORANO PEREZ RENSO</v>
          </cell>
          <cell r="C1616" t="str">
            <v>Sindicalizado</v>
          </cell>
          <cell r="D1616" t="str">
            <v>QUERETARO</v>
          </cell>
        </row>
        <row r="1617">
          <cell r="A1617" t="str">
            <v>07852</v>
          </cell>
          <cell r="B1617" t="str">
            <v>VELAZQUEZ MORALES HIDALGO</v>
          </cell>
          <cell r="C1617" t="str">
            <v>Sindicalizado</v>
          </cell>
          <cell r="D1617" t="str">
            <v>QUERETARO</v>
          </cell>
        </row>
        <row r="1618">
          <cell r="A1618" t="str">
            <v>07853</v>
          </cell>
          <cell r="B1618" t="str">
            <v>ANGELES VALENCIA J DOLORES</v>
          </cell>
          <cell r="C1618" t="str">
            <v>Sindicalizado</v>
          </cell>
          <cell r="D1618" t="str">
            <v>QUERETARO</v>
          </cell>
        </row>
        <row r="1619">
          <cell r="A1619" t="str">
            <v>07854</v>
          </cell>
          <cell r="B1619" t="str">
            <v>JIMENEZ PADILLA ERIC IVAN</v>
          </cell>
          <cell r="C1619" t="str">
            <v>Sindicalizado</v>
          </cell>
          <cell r="D1619" t="str">
            <v>QUERETARO</v>
          </cell>
        </row>
        <row r="1620">
          <cell r="A1620" t="str">
            <v>07855</v>
          </cell>
          <cell r="B1620" t="str">
            <v>LEAL BOTELLO MARIA GUADALUPE</v>
          </cell>
          <cell r="C1620" t="str">
            <v>Sindicalizado</v>
          </cell>
          <cell r="D1620" t="str">
            <v>QUERETARO</v>
          </cell>
        </row>
        <row r="1621">
          <cell r="A1621" t="str">
            <v>07856</v>
          </cell>
          <cell r="B1621" t="str">
            <v>GUILLEN GOMEZ JOSE ALBERTO</v>
          </cell>
          <cell r="C1621" t="str">
            <v>Sindicalizado</v>
          </cell>
          <cell r="D1621" t="str">
            <v>QUERETARO</v>
          </cell>
        </row>
        <row r="1622">
          <cell r="A1622" t="str">
            <v>07857</v>
          </cell>
          <cell r="B1622" t="str">
            <v>FLORES BARRON JOSE URIEL</v>
          </cell>
          <cell r="C1622" t="str">
            <v>Sindicalizado</v>
          </cell>
          <cell r="D1622" t="str">
            <v>QUERETARO</v>
          </cell>
        </row>
        <row r="1623">
          <cell r="A1623" t="str">
            <v>07858</v>
          </cell>
          <cell r="B1623" t="str">
            <v>BASILIO MORA MARIA JOSE</v>
          </cell>
          <cell r="C1623" t="str">
            <v>Sindicalizado</v>
          </cell>
          <cell r="D1623" t="str">
            <v>QUERETARO</v>
          </cell>
        </row>
        <row r="1624">
          <cell r="A1624" t="str">
            <v>07859</v>
          </cell>
          <cell r="B1624" t="str">
            <v>CHAVEZ RAMIREZ ALONDRA</v>
          </cell>
          <cell r="C1624" t="str">
            <v>Sindicalizado</v>
          </cell>
          <cell r="D1624" t="str">
            <v>QUERETARO</v>
          </cell>
        </row>
        <row r="1625">
          <cell r="A1625" t="str">
            <v>07860</v>
          </cell>
          <cell r="B1625" t="str">
            <v>ORTA OSORNIO DIEGO</v>
          </cell>
          <cell r="C1625" t="str">
            <v>Sindicalizado</v>
          </cell>
          <cell r="D1625" t="str">
            <v>QUERETARO</v>
          </cell>
        </row>
        <row r="1626">
          <cell r="A1626" t="str">
            <v>07861</v>
          </cell>
          <cell r="B1626" t="str">
            <v>ZEA TOMAS JUANA ADRIANA</v>
          </cell>
          <cell r="C1626" t="str">
            <v>Sindicalizado</v>
          </cell>
          <cell r="D1626" t="str">
            <v>QUERETARO</v>
          </cell>
        </row>
        <row r="1627">
          <cell r="A1627" t="str">
            <v>07862</v>
          </cell>
          <cell r="B1627" t="str">
            <v>PIÑA ZEA MARIELA GUADALUPE</v>
          </cell>
          <cell r="C1627" t="str">
            <v>Sindicalizado</v>
          </cell>
          <cell r="D1627" t="str">
            <v>QUERETARO</v>
          </cell>
        </row>
        <row r="1628">
          <cell r="A1628" t="str">
            <v>07863</v>
          </cell>
          <cell r="B1628" t="str">
            <v>MARTINEZ MORALES RICARDO</v>
          </cell>
          <cell r="C1628" t="str">
            <v>Sindicalizado</v>
          </cell>
          <cell r="D1628" t="str">
            <v>QUERETARO</v>
          </cell>
        </row>
        <row r="1629">
          <cell r="A1629" t="str">
            <v>07864</v>
          </cell>
          <cell r="B1629" t="str">
            <v>CORONA DE JESUS JOSE MANUEL</v>
          </cell>
          <cell r="C1629" t="str">
            <v>Sindicalizado</v>
          </cell>
          <cell r="D1629" t="str">
            <v>QUERETARO</v>
          </cell>
        </row>
        <row r="1630">
          <cell r="A1630" t="str">
            <v>07865</v>
          </cell>
          <cell r="B1630" t="str">
            <v>ROSALES CARRETO BRAYAM</v>
          </cell>
          <cell r="C1630" t="str">
            <v>Sindicalizado</v>
          </cell>
          <cell r="D1630" t="str">
            <v>QUERETARO</v>
          </cell>
        </row>
        <row r="1631">
          <cell r="A1631" t="str">
            <v>07866</v>
          </cell>
          <cell r="B1631" t="str">
            <v>MORA HERNANDEZ EFRAIN</v>
          </cell>
          <cell r="C1631" t="str">
            <v>Sindicalizado</v>
          </cell>
          <cell r="D1631" t="str">
            <v>QUERETARO</v>
          </cell>
        </row>
        <row r="1632">
          <cell r="A1632" t="str">
            <v>07867</v>
          </cell>
          <cell r="B1632" t="str">
            <v>CRUZ MARIANO DIEGO ALBERTO</v>
          </cell>
          <cell r="C1632" t="str">
            <v>Sindicalizado</v>
          </cell>
          <cell r="D1632" t="str">
            <v>QUERETARO</v>
          </cell>
        </row>
        <row r="1633">
          <cell r="A1633" t="str">
            <v>07868</v>
          </cell>
          <cell r="B1633" t="str">
            <v>BRAVO GONZALEZ MARTIN</v>
          </cell>
          <cell r="C1633" t="str">
            <v>Sindicalizado</v>
          </cell>
          <cell r="D1633" t="str">
            <v>QUERETARO</v>
          </cell>
        </row>
        <row r="1634">
          <cell r="A1634" t="str">
            <v>07869</v>
          </cell>
          <cell r="B1634" t="str">
            <v>PORRAS AGUILAR OSCAR</v>
          </cell>
          <cell r="C1634" t="str">
            <v>Sindicalizado</v>
          </cell>
          <cell r="D1634" t="str">
            <v>QUERETARO</v>
          </cell>
        </row>
        <row r="1635">
          <cell r="A1635" t="str">
            <v>07870</v>
          </cell>
          <cell r="B1635" t="str">
            <v>BAUTISTA CHAVEZ CARLOS ALFREDO</v>
          </cell>
          <cell r="C1635" t="str">
            <v>Sindicalizado</v>
          </cell>
          <cell r="D1635" t="str">
            <v>QUERETARO</v>
          </cell>
        </row>
        <row r="1636">
          <cell r="A1636" t="str">
            <v>07871</v>
          </cell>
          <cell r="B1636" t="str">
            <v>GALVEZ CRUZ CARLOS</v>
          </cell>
          <cell r="C1636" t="str">
            <v>Sindicalizado</v>
          </cell>
          <cell r="D1636" t="str">
            <v>QUERETARO</v>
          </cell>
        </row>
        <row r="1637">
          <cell r="A1637" t="str">
            <v>07872</v>
          </cell>
          <cell r="B1637" t="str">
            <v>VEGA ESQUIVEL MARIA DEL CARMEN</v>
          </cell>
          <cell r="C1637" t="str">
            <v>Sindicalizado</v>
          </cell>
          <cell r="D1637" t="str">
            <v>QUERETARO</v>
          </cell>
        </row>
        <row r="1638">
          <cell r="A1638" t="str">
            <v>07873</v>
          </cell>
          <cell r="B1638" t="str">
            <v>GARCIA ALVAREZ YESENIA</v>
          </cell>
          <cell r="C1638" t="str">
            <v>Sindicalizado</v>
          </cell>
          <cell r="D1638" t="str">
            <v>QUERETARO</v>
          </cell>
        </row>
        <row r="1639">
          <cell r="A1639" t="str">
            <v>07874</v>
          </cell>
          <cell r="B1639" t="str">
            <v>MORALES GUZMAN DULCE ANDREA</v>
          </cell>
          <cell r="C1639" t="str">
            <v>Sindicalizado</v>
          </cell>
          <cell r="D1639" t="str">
            <v>QUERETARO</v>
          </cell>
        </row>
        <row r="1640">
          <cell r="A1640" t="str">
            <v>07875</v>
          </cell>
          <cell r="B1640" t="str">
            <v>GONZALEZ ALVAREZ MARIA CECILIA</v>
          </cell>
          <cell r="C1640" t="str">
            <v>Sindicalizado</v>
          </cell>
          <cell r="D1640" t="str">
            <v>QUERETARO</v>
          </cell>
        </row>
        <row r="1641">
          <cell r="A1641" t="str">
            <v>07876</v>
          </cell>
          <cell r="B1641" t="str">
            <v>MORALES RODRIGUEZ JONATHAN</v>
          </cell>
          <cell r="C1641" t="str">
            <v>Sindicalizado</v>
          </cell>
          <cell r="D1641" t="str">
            <v>QUERETARO</v>
          </cell>
        </row>
        <row r="1642">
          <cell r="A1642" t="str">
            <v>07877</v>
          </cell>
          <cell r="B1642" t="str">
            <v>MARTINEZ GOMEZ JOSE LUIS</v>
          </cell>
          <cell r="C1642" t="str">
            <v>Sindicalizado</v>
          </cell>
          <cell r="D1642" t="str">
            <v>QUERETARO</v>
          </cell>
        </row>
        <row r="1643">
          <cell r="A1643" t="str">
            <v>07878</v>
          </cell>
          <cell r="B1643" t="str">
            <v>RAMIREZ MORENO MARIA DE LOURDES</v>
          </cell>
          <cell r="C1643" t="str">
            <v>Sindicalizado</v>
          </cell>
          <cell r="D1643" t="str">
            <v>QUERETARO</v>
          </cell>
        </row>
        <row r="1644">
          <cell r="A1644" t="str">
            <v>07879</v>
          </cell>
          <cell r="B1644" t="str">
            <v>RESENDIZ VALERIO RAFAEL</v>
          </cell>
          <cell r="C1644" t="str">
            <v>Sindicalizado</v>
          </cell>
          <cell r="D1644" t="str">
            <v>QUERETARO</v>
          </cell>
        </row>
        <row r="1645">
          <cell r="A1645" t="str">
            <v>07880</v>
          </cell>
          <cell r="B1645" t="str">
            <v>ROMERO MARTINEZ JOSE DOLORES</v>
          </cell>
          <cell r="C1645" t="str">
            <v>Sindicalizado</v>
          </cell>
          <cell r="D1645" t="str">
            <v>QUERETARO</v>
          </cell>
        </row>
        <row r="1646">
          <cell r="A1646" t="str">
            <v>07881</v>
          </cell>
          <cell r="B1646" t="str">
            <v>FEREGRINO TREJO CARLOS</v>
          </cell>
          <cell r="C1646" t="str">
            <v>Sindicalizado</v>
          </cell>
          <cell r="D1646" t="str">
            <v>QUERETARO</v>
          </cell>
        </row>
        <row r="1647">
          <cell r="A1647" t="str">
            <v>07882</v>
          </cell>
          <cell r="B1647" t="str">
            <v>CRUZ ALTAMIRANO ANGELICA</v>
          </cell>
          <cell r="C1647" t="str">
            <v>Sindicalizado</v>
          </cell>
          <cell r="D1647" t="str">
            <v>QUERETARO</v>
          </cell>
        </row>
        <row r="1648">
          <cell r="A1648" t="str">
            <v>07883</v>
          </cell>
          <cell r="B1648" t="str">
            <v>URIBE NIEVES SERGIO</v>
          </cell>
          <cell r="C1648" t="str">
            <v>Sindicalizado</v>
          </cell>
          <cell r="D1648" t="str">
            <v>QUERETARO</v>
          </cell>
        </row>
        <row r="1649">
          <cell r="A1649" t="str">
            <v>07884</v>
          </cell>
          <cell r="B1649" t="str">
            <v>RAMIREZ ANGEL JUAN CARLOS</v>
          </cell>
          <cell r="C1649" t="str">
            <v>Sindicalizado</v>
          </cell>
          <cell r="D1649" t="str">
            <v>QUERETARO</v>
          </cell>
        </row>
        <row r="1650">
          <cell r="A1650" t="str">
            <v>07885</v>
          </cell>
          <cell r="B1650" t="str">
            <v>HERNANDEZ MARTINEZ JOSE MANUEL</v>
          </cell>
          <cell r="C1650" t="str">
            <v>Sindicalizado</v>
          </cell>
          <cell r="D1650" t="str">
            <v>QUERETARO</v>
          </cell>
        </row>
        <row r="1651">
          <cell r="A1651" t="str">
            <v>07886</v>
          </cell>
          <cell r="B1651" t="str">
            <v>ROMERO CAMARGO LUZ MARIA</v>
          </cell>
          <cell r="C1651" t="str">
            <v>Sindicalizado</v>
          </cell>
          <cell r="D1651" t="str">
            <v>QUERETARO</v>
          </cell>
        </row>
        <row r="1652">
          <cell r="A1652" t="str">
            <v>07887</v>
          </cell>
          <cell r="B1652" t="str">
            <v>DE MARCOS MENDOZA MARIA ANEL</v>
          </cell>
          <cell r="C1652" t="str">
            <v>Sindicalizado</v>
          </cell>
          <cell r="D1652" t="str">
            <v>QUERETARO</v>
          </cell>
        </row>
        <row r="1653">
          <cell r="A1653" t="str">
            <v>07888</v>
          </cell>
          <cell r="B1653" t="str">
            <v>MARTINEZ DE JESUS MARIA CONCEPCION</v>
          </cell>
          <cell r="C1653" t="str">
            <v>Sindicalizado</v>
          </cell>
          <cell r="D1653" t="str">
            <v>QUERETARO</v>
          </cell>
        </row>
        <row r="1654">
          <cell r="A1654" t="str">
            <v>07889</v>
          </cell>
          <cell r="B1654" t="str">
            <v>CRUZ SANCHEZ ALFONSO</v>
          </cell>
          <cell r="C1654" t="str">
            <v>Sindicalizado</v>
          </cell>
          <cell r="D1654" t="str">
            <v>QUERETARO</v>
          </cell>
        </row>
        <row r="1655">
          <cell r="A1655" t="str">
            <v>07890</v>
          </cell>
          <cell r="B1655" t="str">
            <v>LEAL MORENO MIRIAM</v>
          </cell>
          <cell r="C1655" t="str">
            <v>Sindicalizado</v>
          </cell>
          <cell r="D1655" t="str">
            <v>QUERETARO</v>
          </cell>
        </row>
        <row r="1656">
          <cell r="A1656" t="str">
            <v>07891</v>
          </cell>
          <cell r="B1656" t="str">
            <v>RODRIGUEZ VALENCIA SUSANA</v>
          </cell>
          <cell r="C1656" t="str">
            <v>Sindicalizado</v>
          </cell>
          <cell r="D1656" t="str">
            <v>QUERETARO</v>
          </cell>
        </row>
        <row r="1657">
          <cell r="A1657" t="str">
            <v>07892</v>
          </cell>
          <cell r="B1657" t="str">
            <v>TREJO GONZALEZ ALEJANDRO</v>
          </cell>
          <cell r="C1657" t="str">
            <v>Sindicalizado</v>
          </cell>
          <cell r="D1657" t="str">
            <v>QUERETARO</v>
          </cell>
        </row>
        <row r="1658">
          <cell r="A1658" t="str">
            <v>07893</v>
          </cell>
          <cell r="B1658" t="str">
            <v>CRUZ PEÑA CHRISTIAN ARTURO</v>
          </cell>
          <cell r="C1658" t="str">
            <v>Sindicalizado</v>
          </cell>
          <cell r="D1658" t="str">
            <v>QUERETARO</v>
          </cell>
        </row>
        <row r="1659">
          <cell r="A1659" t="str">
            <v>07894</v>
          </cell>
          <cell r="B1659" t="str">
            <v>GOMEZ RAMOS JOSE ANTONIO</v>
          </cell>
          <cell r="C1659" t="str">
            <v>Sindicalizado</v>
          </cell>
          <cell r="D1659" t="str">
            <v>QUERETARO</v>
          </cell>
        </row>
        <row r="1660">
          <cell r="A1660" t="str">
            <v>07895</v>
          </cell>
          <cell r="B1660" t="str">
            <v>TERRON CALZADA JUAN JOSE</v>
          </cell>
          <cell r="C1660" t="str">
            <v>Sindicalizado</v>
          </cell>
          <cell r="D1660" t="str">
            <v>QUERETARO</v>
          </cell>
        </row>
        <row r="1661">
          <cell r="A1661" t="str">
            <v>07896</v>
          </cell>
          <cell r="B1661" t="str">
            <v>MONTOYA RANGEL JUAN MANUEL</v>
          </cell>
          <cell r="C1661" t="str">
            <v>Sindicalizado</v>
          </cell>
          <cell r="D1661" t="str">
            <v>QUERETARO</v>
          </cell>
        </row>
        <row r="1662">
          <cell r="A1662" t="str">
            <v>07897</v>
          </cell>
          <cell r="B1662" t="str">
            <v>RESENDIZ VEGA HERNAN</v>
          </cell>
          <cell r="C1662" t="str">
            <v>Sindicalizado</v>
          </cell>
          <cell r="D1662" t="str">
            <v>QUERETARO</v>
          </cell>
        </row>
        <row r="1663">
          <cell r="A1663" t="str">
            <v>07898</v>
          </cell>
          <cell r="B1663" t="str">
            <v>MORA DE JESUS MARIA GUADALUPE JAZMIN</v>
          </cell>
          <cell r="C1663" t="str">
            <v>Sindicalizado</v>
          </cell>
          <cell r="D1663" t="str">
            <v>QUERETARO</v>
          </cell>
        </row>
        <row r="1664">
          <cell r="A1664" t="str">
            <v>07899</v>
          </cell>
          <cell r="B1664" t="str">
            <v>VEGA GUZMAN ALEXIS ANGEL</v>
          </cell>
          <cell r="C1664" t="str">
            <v>Sindicalizado</v>
          </cell>
          <cell r="D1664" t="str">
            <v>QUERETARO</v>
          </cell>
        </row>
        <row r="1665">
          <cell r="A1665" t="str">
            <v>07900</v>
          </cell>
          <cell r="B1665" t="str">
            <v>MORA DE VICENTE VICTOR MANUEL</v>
          </cell>
          <cell r="C1665" t="str">
            <v>Sindicalizado</v>
          </cell>
          <cell r="D1665" t="str">
            <v>QUERETARO</v>
          </cell>
        </row>
        <row r="1666">
          <cell r="A1666" t="str">
            <v>07901</v>
          </cell>
          <cell r="B1666" t="str">
            <v>ALVAREZ TEJAS MARIA AMALIA</v>
          </cell>
          <cell r="C1666" t="str">
            <v>Sindicalizado</v>
          </cell>
          <cell r="D1666" t="str">
            <v>QUERETARO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8DC1B-FC11-4D4B-BA12-23E7422202D5}">
  <dimension ref="A1:CI370"/>
  <sheetViews>
    <sheetView tabSelected="1" zoomScaleNormal="100" workbookViewId="0">
      <pane xSplit="4" ySplit="14" topLeftCell="CD215" activePane="bottomRight" state="frozen"/>
      <selection pane="topRight" activeCell="E1" sqref="E1"/>
      <selection pane="bottomLeft" activeCell="A15" sqref="A15"/>
      <selection pane="bottomRight" activeCell="A271" sqref="A271"/>
    </sheetView>
  </sheetViews>
  <sheetFormatPr baseColWidth="10" defaultRowHeight="15" x14ac:dyDescent="0.25"/>
  <cols>
    <col min="1" max="1" width="4.42578125" bestFit="1" customWidth="1"/>
    <col min="2" max="2" width="5.5703125" bestFit="1" customWidth="1"/>
    <col min="3" max="3" width="10.28515625" bestFit="1" customWidth="1"/>
    <col min="4" max="4" width="47.28515625" bestFit="1" customWidth="1"/>
    <col min="5" max="5" width="15.5703125" bestFit="1" customWidth="1"/>
    <col min="6" max="6" width="21.28515625" bestFit="1" customWidth="1"/>
    <col min="7" max="7" width="19.42578125" bestFit="1" customWidth="1"/>
    <col min="8" max="8" width="14.42578125" bestFit="1" customWidth="1"/>
    <col min="12" max="13" width="13.85546875" customWidth="1"/>
    <col min="14" max="14" width="15" customWidth="1"/>
    <col min="15" max="15" width="16.85546875" customWidth="1"/>
    <col min="16" max="16" width="29.42578125" bestFit="1" customWidth="1"/>
    <col min="17" max="17" width="11.85546875" customWidth="1"/>
    <col min="18" max="18" width="12.28515625" customWidth="1"/>
    <col min="19" max="19" width="11.140625" customWidth="1"/>
    <col min="20" max="20" width="13.28515625" customWidth="1"/>
    <col min="21" max="21" width="2.28515625" customWidth="1"/>
    <col min="22" max="22" width="20.140625" bestFit="1" customWidth="1"/>
    <col min="24" max="24" width="17.85546875" bestFit="1" customWidth="1"/>
    <col min="34" max="34" width="16" bestFit="1" customWidth="1"/>
    <col min="35" max="35" width="18.85546875" bestFit="1" customWidth="1"/>
    <col min="36" max="37" width="12.28515625" bestFit="1" customWidth="1"/>
    <col min="38" max="38" width="12.28515625" customWidth="1"/>
    <col min="47" max="47" width="12.28515625" bestFit="1" customWidth="1"/>
    <col min="49" max="50" width="16.140625" bestFit="1" customWidth="1"/>
    <col min="54" max="54" width="16" bestFit="1" customWidth="1"/>
    <col min="55" max="55" width="18.85546875" bestFit="1" customWidth="1"/>
    <col min="56" max="56" width="16.140625" bestFit="1" customWidth="1"/>
    <col min="60" max="62" width="13.42578125" bestFit="1" customWidth="1"/>
    <col min="63" max="63" width="11.5703125" bestFit="1" customWidth="1"/>
    <col min="67" max="68" width="16" bestFit="1" customWidth="1"/>
    <col min="69" max="69" width="12.28515625" bestFit="1" customWidth="1"/>
    <col min="70" max="70" width="11.5703125" bestFit="1" customWidth="1"/>
    <col min="73" max="73" width="16.140625" bestFit="1" customWidth="1"/>
    <col min="74" max="74" width="15.42578125" bestFit="1" customWidth="1"/>
    <col min="75" max="75" width="12.140625" bestFit="1" customWidth="1"/>
    <col min="79" max="80" width="15" bestFit="1" customWidth="1"/>
    <col min="81" max="81" width="20" bestFit="1" customWidth="1"/>
    <col min="82" max="82" width="20.85546875" customWidth="1"/>
    <col min="83" max="83" width="22.7109375" bestFit="1" customWidth="1"/>
    <col min="85" max="85" width="15.140625" bestFit="1" customWidth="1"/>
    <col min="86" max="86" width="18.5703125" customWidth="1"/>
    <col min="87" max="87" width="15.140625" bestFit="1" customWidth="1"/>
  </cols>
  <sheetData>
    <row r="1" spans="1:87" x14ac:dyDescent="0.25">
      <c r="C1" s="1" t="s">
        <v>0</v>
      </c>
      <c r="D1" s="2"/>
      <c r="E1" s="3"/>
    </row>
    <row r="2" spans="1:87" x14ac:dyDescent="0.25">
      <c r="D2" s="77" t="s">
        <v>1</v>
      </c>
      <c r="E2" s="3"/>
    </row>
    <row r="3" spans="1:87" x14ac:dyDescent="0.25">
      <c r="E3" s="4"/>
    </row>
    <row r="4" spans="1:87" x14ac:dyDescent="0.25">
      <c r="D4" s="5" t="s">
        <v>2</v>
      </c>
      <c r="E4" s="6">
        <v>12000000</v>
      </c>
    </row>
    <row r="5" spans="1:87" x14ac:dyDescent="0.25">
      <c r="D5" s="5" t="s">
        <v>3</v>
      </c>
      <c r="E5" s="6">
        <v>600</v>
      </c>
      <c r="V5">
        <f>+V6*V7</f>
        <v>37471.456438356166</v>
      </c>
    </row>
    <row r="6" spans="1:87" x14ac:dyDescent="0.25">
      <c r="D6" s="5" t="s">
        <v>4</v>
      </c>
      <c r="E6" s="6">
        <v>36681560.970000029</v>
      </c>
      <c r="O6">
        <v>364</v>
      </c>
      <c r="P6">
        <v>365</v>
      </c>
      <c r="V6">
        <f>+O6/P6</f>
        <v>0.99726027397260275</v>
      </c>
    </row>
    <row r="7" spans="1:87" x14ac:dyDescent="0.25">
      <c r="D7" s="5" t="s">
        <v>5</v>
      </c>
      <c r="E7" s="7">
        <v>93628</v>
      </c>
      <c r="O7">
        <v>91.2</v>
      </c>
      <c r="P7">
        <v>412</v>
      </c>
      <c r="V7">
        <f>+O7*P7</f>
        <v>37574.400000000001</v>
      </c>
    </row>
    <row r="8" spans="1:87" x14ac:dyDescent="0.25">
      <c r="E8" s="4"/>
      <c r="P8" s="8">
        <f>+O9/P9</f>
        <v>3.6249262492187529E-3</v>
      </c>
      <c r="V8" s="9">
        <f>+P8*V9</f>
        <v>2755.7958070748186</v>
      </c>
    </row>
    <row r="9" spans="1:87" x14ac:dyDescent="0.25">
      <c r="D9" s="5" t="s">
        <v>6</v>
      </c>
      <c r="E9" s="10">
        <v>0.15161366605529492</v>
      </c>
      <c r="O9" s="9">
        <f>+P21</f>
        <v>37471.456438356166</v>
      </c>
      <c r="P9" s="9">
        <f>+P359</f>
        <v>10337163.810279462</v>
      </c>
      <c r="V9" s="9">
        <f>+V361</f>
        <v>760235</v>
      </c>
    </row>
    <row r="10" spans="1:87" x14ac:dyDescent="0.25">
      <c r="D10" s="5" t="s">
        <v>7</v>
      </c>
      <c r="E10" s="10">
        <v>64.083393856538649</v>
      </c>
    </row>
    <row r="11" spans="1:87" ht="15.75" thickBot="1" x14ac:dyDescent="0.3">
      <c r="P11" s="11"/>
      <c r="AZ11" t="s">
        <v>8</v>
      </c>
      <c r="BB11" s="12">
        <v>760234.99999999907</v>
      </c>
      <c r="BT11" t="s">
        <v>9</v>
      </c>
      <c r="BV11" s="12">
        <v>760234.99999999907</v>
      </c>
      <c r="CG11" t="s">
        <v>9</v>
      </c>
      <c r="CI11" s="12">
        <v>760234.99999999907</v>
      </c>
    </row>
    <row r="12" spans="1:87" ht="15.75" thickBot="1" x14ac:dyDescent="0.3">
      <c r="L12" s="134" t="s">
        <v>10</v>
      </c>
      <c r="M12" s="135"/>
      <c r="N12" s="136"/>
      <c r="O12" s="134" t="s">
        <v>11</v>
      </c>
      <c r="P12" s="136"/>
      <c r="Q12" s="134" t="s">
        <v>12</v>
      </c>
      <c r="R12" s="135"/>
      <c r="S12" s="135"/>
      <c r="T12" s="136"/>
      <c r="V12" s="13" t="s">
        <v>13</v>
      </c>
      <c r="CG12" s="11" t="s">
        <v>14</v>
      </c>
      <c r="CH12" s="11"/>
      <c r="CI12" s="11"/>
    </row>
    <row r="13" spans="1:87" ht="15.75" thickBot="1" x14ac:dyDescent="0.3">
      <c r="B13" s="14" t="s">
        <v>15</v>
      </c>
      <c r="C13" s="14" t="s">
        <v>16</v>
      </c>
      <c r="D13" s="14" t="s">
        <v>17</v>
      </c>
      <c r="E13" s="14" t="s">
        <v>18</v>
      </c>
      <c r="F13" s="14" t="s">
        <v>19</v>
      </c>
      <c r="G13" s="15" t="s">
        <v>20</v>
      </c>
      <c r="H13" s="14" t="s">
        <v>21</v>
      </c>
      <c r="I13" s="16" t="s">
        <v>22</v>
      </c>
      <c r="J13" s="16" t="s">
        <v>23</v>
      </c>
      <c r="K13" s="16" t="s">
        <v>24</v>
      </c>
      <c r="L13" s="16" t="s">
        <v>25</v>
      </c>
      <c r="M13" s="16" t="s">
        <v>26</v>
      </c>
      <c r="N13" s="16" t="s">
        <v>27</v>
      </c>
      <c r="O13" s="17" t="s">
        <v>28</v>
      </c>
      <c r="P13" s="18" t="s">
        <v>29</v>
      </c>
      <c r="Q13" s="16">
        <v>2020</v>
      </c>
      <c r="R13" s="16">
        <v>2021</v>
      </c>
      <c r="S13" s="16">
        <v>2022</v>
      </c>
      <c r="T13" s="16" t="s">
        <v>30</v>
      </c>
      <c r="V13" s="19" t="s">
        <v>31</v>
      </c>
      <c r="Z13" s="127" t="s">
        <v>32</v>
      </c>
      <c r="AA13" s="128"/>
      <c r="AB13" s="128"/>
      <c r="AC13" s="128"/>
      <c r="AD13" s="129"/>
      <c r="AE13" s="20"/>
      <c r="AF13" s="127" t="s">
        <v>33</v>
      </c>
      <c r="AG13" s="128"/>
      <c r="AH13" s="128"/>
      <c r="AI13" s="128"/>
      <c r="AJ13" s="128"/>
      <c r="AK13" s="129"/>
      <c r="AL13" s="20"/>
      <c r="AM13" s="127" t="s">
        <v>34</v>
      </c>
      <c r="AN13" s="128"/>
      <c r="AO13" s="128"/>
      <c r="AP13" s="128"/>
      <c r="AQ13" s="128"/>
      <c r="AR13" s="129"/>
      <c r="AS13" s="20"/>
      <c r="AT13" s="21"/>
      <c r="AU13" s="125" t="s">
        <v>35</v>
      </c>
      <c r="AV13" s="125"/>
      <c r="AW13" s="125"/>
      <c r="AX13" s="125"/>
      <c r="AY13" s="126"/>
      <c r="BA13" s="127" t="s">
        <v>8</v>
      </c>
      <c r="BB13" s="128"/>
      <c r="BC13" s="128"/>
      <c r="BD13" s="129"/>
      <c r="BF13" s="127" t="s">
        <v>36</v>
      </c>
      <c r="BG13" s="128"/>
      <c r="BH13" s="128"/>
      <c r="BI13" s="128"/>
      <c r="BJ13" s="128"/>
      <c r="BK13" s="129"/>
      <c r="BM13" s="127" t="s">
        <v>37</v>
      </c>
      <c r="BN13" s="128"/>
      <c r="BO13" s="128"/>
      <c r="BP13" s="128"/>
      <c r="BQ13" s="128"/>
      <c r="BR13" s="129"/>
      <c r="BT13" s="130" t="s">
        <v>38</v>
      </c>
      <c r="BU13" s="131"/>
      <c r="BV13" s="131"/>
      <c r="BW13" s="131"/>
      <c r="BX13" s="132"/>
      <c r="CD13" s="133" t="s">
        <v>39</v>
      </c>
      <c r="CG13" s="11"/>
      <c r="CH13" s="124" t="s">
        <v>40</v>
      </c>
      <c r="CI13" s="11"/>
    </row>
    <row r="14" spans="1:87" ht="15.75" thickBot="1" x14ac:dyDescent="0.3">
      <c r="C14" s="1"/>
      <c r="D14" s="1"/>
      <c r="F14" s="1"/>
      <c r="G14" s="1"/>
      <c r="Z14" s="21" t="s">
        <v>41</v>
      </c>
      <c r="AA14" s="22" t="s">
        <v>42</v>
      </c>
      <c r="AB14" s="22" t="s">
        <v>43</v>
      </c>
      <c r="AC14" s="22" t="s">
        <v>44</v>
      </c>
      <c r="AD14" s="23" t="s">
        <v>45</v>
      </c>
      <c r="AF14" s="21" t="s">
        <v>41</v>
      </c>
      <c r="AG14" s="22" t="s">
        <v>42</v>
      </c>
      <c r="AH14" s="22" t="s">
        <v>43</v>
      </c>
      <c r="AI14" s="22" t="s">
        <v>46</v>
      </c>
      <c r="AJ14" s="22" t="s">
        <v>44</v>
      </c>
      <c r="AK14" s="23" t="s">
        <v>45</v>
      </c>
      <c r="AM14" s="21" t="s">
        <v>41</v>
      </c>
      <c r="AN14" s="22" t="s">
        <v>42</v>
      </c>
      <c r="AO14" s="22" t="s">
        <v>43</v>
      </c>
      <c r="AP14" s="22" t="s">
        <v>46</v>
      </c>
      <c r="AQ14" s="22" t="s">
        <v>44</v>
      </c>
      <c r="AR14" s="23" t="s">
        <v>45</v>
      </c>
      <c r="AT14" s="21" t="s">
        <v>41</v>
      </c>
      <c r="AU14" s="22" t="s">
        <v>47</v>
      </c>
      <c r="AV14" s="22" t="s">
        <v>48</v>
      </c>
      <c r="AW14" s="22" t="s">
        <v>49</v>
      </c>
      <c r="AX14" s="22" t="s">
        <v>44</v>
      </c>
      <c r="AY14" s="23" t="s">
        <v>45</v>
      </c>
      <c r="BA14" s="21" t="s">
        <v>41</v>
      </c>
      <c r="BB14" s="22" t="s">
        <v>50</v>
      </c>
      <c r="BC14" s="22" t="s">
        <v>8</v>
      </c>
      <c r="BD14" s="23" t="s">
        <v>51</v>
      </c>
      <c r="BF14" s="21" t="s">
        <v>41</v>
      </c>
      <c r="BG14" s="22" t="s">
        <v>42</v>
      </c>
      <c r="BH14" s="22" t="s">
        <v>43</v>
      </c>
      <c r="BI14" s="22"/>
      <c r="BJ14" s="22" t="s">
        <v>44</v>
      </c>
      <c r="BK14" s="23" t="s">
        <v>45</v>
      </c>
      <c r="BM14" s="21" t="s">
        <v>41</v>
      </c>
      <c r="BN14" s="22" t="s">
        <v>42</v>
      </c>
      <c r="BO14" s="22" t="s">
        <v>52</v>
      </c>
      <c r="BP14" s="22" t="s">
        <v>44</v>
      </c>
      <c r="BQ14" s="22"/>
      <c r="BR14" s="23" t="s">
        <v>53</v>
      </c>
      <c r="BT14" s="24" t="s">
        <v>41</v>
      </c>
      <c r="BU14" s="25" t="s">
        <v>54</v>
      </c>
      <c r="BV14" s="25" t="s">
        <v>55</v>
      </c>
      <c r="BW14" s="25" t="s">
        <v>44</v>
      </c>
      <c r="BX14" s="26" t="s">
        <v>45</v>
      </c>
      <c r="BZ14" s="27" t="s">
        <v>41</v>
      </c>
      <c r="CA14" s="27" t="s">
        <v>56</v>
      </c>
      <c r="CB14" s="27" t="s">
        <v>54</v>
      </c>
      <c r="CC14" s="28" t="s">
        <v>57</v>
      </c>
      <c r="CD14" s="133"/>
      <c r="CE14" s="29" t="s">
        <v>58</v>
      </c>
      <c r="CG14" s="11" t="s">
        <v>59</v>
      </c>
      <c r="CH14" s="124"/>
      <c r="CI14" s="11" t="s">
        <v>51</v>
      </c>
    </row>
    <row r="15" spans="1:87" x14ac:dyDescent="0.25">
      <c r="A15">
        <v>1</v>
      </c>
      <c r="B15" s="21">
        <v>1434</v>
      </c>
      <c r="C15" s="22" t="s">
        <v>60</v>
      </c>
      <c r="D15" s="30"/>
      <c r="E15" s="31">
        <v>600</v>
      </c>
      <c r="F15" s="32">
        <v>190728</v>
      </c>
      <c r="G15" s="22">
        <v>365</v>
      </c>
      <c r="H15" s="30" t="str">
        <f>VLOOKUP(C15,'[1]Base 2024'!$A$2:$D$1666,3,FALSE)</f>
        <v>Empleado</v>
      </c>
      <c r="I15" s="30" t="str">
        <f>VLOOKUP(C15,'[1]Base 2024'!$A$2:$D$1666,4,FALSE)</f>
        <v>MEXICO</v>
      </c>
      <c r="J15" s="22" t="s">
        <v>61</v>
      </c>
      <c r="K15" s="23" t="s">
        <v>62</v>
      </c>
      <c r="L15" s="33">
        <f t="shared" ref="L15:L78" si="0">F15*$E$9</f>
        <v>28916.971299394289</v>
      </c>
      <c r="M15" s="34">
        <f t="shared" ref="M15:M78" si="1">G15*$E$10</f>
        <v>23390.438757636606</v>
      </c>
      <c r="N15" s="35">
        <f t="shared" ref="N15:N78" si="2">L15+M15</f>
        <v>52307.410057030895</v>
      </c>
      <c r="O15" s="36">
        <f t="shared" ref="O15:O78" si="3">E15*91.2</f>
        <v>54720</v>
      </c>
      <c r="P15" s="37">
        <f t="shared" ref="P15:P78" si="4">(O15*G15)/365</f>
        <v>54720</v>
      </c>
      <c r="Q15" s="38">
        <v>20865.936571437916</v>
      </c>
      <c r="R15" s="39">
        <v>33588.949999999997</v>
      </c>
      <c r="S15" s="39">
        <v>39955.42</v>
      </c>
      <c r="T15" s="35">
        <f t="shared" ref="T15:T78" si="5">(Q15+R15+S15)/3</f>
        <v>31470.102190479305</v>
      </c>
      <c r="V15" s="40">
        <f t="shared" ref="V15:V78" si="6">(P15/$P$359)*$V$361</f>
        <v>4024.320400014572</v>
      </c>
      <c r="X15" s="9"/>
      <c r="Z15" s="41" t="s">
        <v>60</v>
      </c>
      <c r="AA15" s="9" t="s">
        <v>63</v>
      </c>
      <c r="AB15" s="42">
        <v>600</v>
      </c>
      <c r="AC15" s="42">
        <f>+E15</f>
        <v>600</v>
      </c>
      <c r="AD15" s="43">
        <f>+AB15-AC15</f>
        <v>0</v>
      </c>
      <c r="AE15" s="9"/>
      <c r="AF15" s="41" t="s">
        <v>60</v>
      </c>
      <c r="AG15" t="s">
        <v>64</v>
      </c>
      <c r="AH15" s="42">
        <v>54720</v>
      </c>
      <c r="AI15" s="42">
        <v>54720</v>
      </c>
      <c r="AJ15" s="42">
        <f>+O15</f>
        <v>54720</v>
      </c>
      <c r="AK15" s="43">
        <f>+AH15-AJ15</f>
        <v>0</v>
      </c>
      <c r="AL15" s="42"/>
      <c r="AM15" s="41" t="s">
        <v>60</v>
      </c>
      <c r="AN15" t="s">
        <v>65</v>
      </c>
      <c r="AO15">
        <v>365</v>
      </c>
      <c r="AP15" s="44">
        <v>365</v>
      </c>
      <c r="AQ15">
        <f>+G15</f>
        <v>365</v>
      </c>
      <c r="AR15" s="45">
        <f>+AO15-AQ15</f>
        <v>0</v>
      </c>
      <c r="AT15" s="41" t="s">
        <v>60</v>
      </c>
      <c r="AU15" s="46">
        <f>+AH15</f>
        <v>54720</v>
      </c>
      <c r="AV15">
        <f>+AO15/365</f>
        <v>1</v>
      </c>
      <c r="AW15" s="42">
        <f>ROUND(AU15*AV15,2)</f>
        <v>54720</v>
      </c>
      <c r="AX15" s="42">
        <f>+P15</f>
        <v>54720</v>
      </c>
      <c r="AY15" s="43">
        <f>+AW15-AX15</f>
        <v>0</v>
      </c>
      <c r="BA15" s="41" t="str">
        <f>+AT15</f>
        <v>00016</v>
      </c>
      <c r="BB15" s="42">
        <f>+AW15</f>
        <v>54720</v>
      </c>
      <c r="BC15" s="42">
        <f>ROUND(+BB15/$BB$358*$BB$11,2)</f>
        <v>4025.24</v>
      </c>
      <c r="BD15" s="47">
        <f>SUM(BB15:BC15)</f>
        <v>58745.24</v>
      </c>
      <c r="BF15" s="41" t="s">
        <v>60</v>
      </c>
      <c r="BG15" t="s">
        <v>66</v>
      </c>
      <c r="BH15" s="42">
        <v>4024.32</v>
      </c>
      <c r="BI15" s="42">
        <v>4024.3204000000001</v>
      </c>
      <c r="BJ15" s="42">
        <f>+V15</f>
        <v>4024.320400014572</v>
      </c>
      <c r="BK15" s="43">
        <f>+BH15-BJ15</f>
        <v>-4.0001457182370359E-4</v>
      </c>
      <c r="BM15" s="41" t="s">
        <v>60</v>
      </c>
      <c r="BN15" t="s">
        <v>67</v>
      </c>
      <c r="BO15" s="42">
        <v>58744.32</v>
      </c>
      <c r="BP15" s="42">
        <v>58744.32</v>
      </c>
      <c r="BQ15" s="42">
        <f>+X15</f>
        <v>0</v>
      </c>
      <c r="BR15" s="43">
        <f>+BO15-BQ15</f>
        <v>58744.32</v>
      </c>
      <c r="BT15" s="48" t="s">
        <v>60</v>
      </c>
      <c r="BU15" s="49">
        <f>+AW15</f>
        <v>54720</v>
      </c>
      <c r="BV15" s="50">
        <f>ROUND(BU15/$BU$358*$BV$11,2)</f>
        <v>4025.24</v>
      </c>
      <c r="BW15" s="51">
        <f>+V15</f>
        <v>4024.320400014572</v>
      </c>
      <c r="BX15" s="52">
        <f>+BV15-BW15</f>
        <v>0.91959998542779431</v>
      </c>
      <c r="BZ15" s="41" t="s">
        <v>60</v>
      </c>
      <c r="CA15" s="42">
        <f>+N15</f>
        <v>52307.410057030895</v>
      </c>
      <c r="CB15" s="42">
        <f>+P15</f>
        <v>54720</v>
      </c>
      <c r="CC15" s="42">
        <f>+T15</f>
        <v>31470.102190479305</v>
      </c>
      <c r="CD15" s="42">
        <f>IF(CA15&gt;CB15,CA15,CB15)</f>
        <v>54720</v>
      </c>
      <c r="CE15" s="43">
        <f>IF(CD15&gt;CA15,CA15,CD15)</f>
        <v>52307.410057030895</v>
      </c>
      <c r="CG15" s="53">
        <f>+CE15</f>
        <v>52307.410057030895</v>
      </c>
      <c r="CH15" s="11">
        <f>ROUND(+CG15/$CG$358*$CI$11,2)</f>
        <v>3872.63</v>
      </c>
      <c r="CI15" s="53">
        <f>+CG15+CH15</f>
        <v>56180.040057030892</v>
      </c>
    </row>
    <row r="16" spans="1:87" x14ac:dyDescent="0.25">
      <c r="A16">
        <v>2</v>
      </c>
      <c r="B16" s="54">
        <v>1438</v>
      </c>
      <c r="C16" t="s">
        <v>68</v>
      </c>
      <c r="D16" s="1"/>
      <c r="E16" s="55">
        <v>600</v>
      </c>
      <c r="F16" s="56">
        <v>190728</v>
      </c>
      <c r="G16">
        <v>365</v>
      </c>
      <c r="H16" s="1" t="str">
        <f>VLOOKUP(C16,'[1]Base 2024'!$A$2:$D$1666,3,FALSE)</f>
        <v>Empleado</v>
      </c>
      <c r="I16" s="1" t="str">
        <f>VLOOKUP(C16,'[1]Base 2024'!$A$2:$D$1666,4,FALSE)</f>
        <v>MEXICO</v>
      </c>
      <c r="J16" t="s">
        <v>61</v>
      </c>
      <c r="K16" s="45" t="s">
        <v>62</v>
      </c>
      <c r="L16" s="57">
        <f t="shared" si="0"/>
        <v>28916.971299394289</v>
      </c>
      <c r="M16" s="9">
        <f t="shared" si="1"/>
        <v>23390.438757636606</v>
      </c>
      <c r="N16" s="58">
        <f t="shared" si="2"/>
        <v>52307.410057030895</v>
      </c>
      <c r="O16" s="59">
        <f t="shared" si="3"/>
        <v>54720</v>
      </c>
      <c r="P16" s="60">
        <f t="shared" si="4"/>
        <v>54720</v>
      </c>
      <c r="Q16" s="61">
        <v>20792.485126935258</v>
      </c>
      <c r="R16" s="62">
        <v>33588.949999999997</v>
      </c>
      <c r="S16" s="62">
        <v>39955.42</v>
      </c>
      <c r="T16" s="58">
        <f t="shared" si="5"/>
        <v>31445.618375645088</v>
      </c>
      <c r="V16" s="63">
        <f t="shared" si="6"/>
        <v>4024.320400014572</v>
      </c>
      <c r="X16" s="9"/>
      <c r="Z16" s="41" t="s">
        <v>68</v>
      </c>
      <c r="AA16" t="s">
        <v>63</v>
      </c>
      <c r="AB16" s="42">
        <v>600</v>
      </c>
      <c r="AC16" s="42">
        <f t="shared" ref="AC16:AC79" si="7">+E16</f>
        <v>600</v>
      </c>
      <c r="AD16" s="43">
        <f t="shared" ref="AD16:AD79" si="8">+AB16-AC16</f>
        <v>0</v>
      </c>
      <c r="AE16" s="9"/>
      <c r="AF16" s="41" t="s">
        <v>68</v>
      </c>
      <c r="AG16" t="s">
        <v>64</v>
      </c>
      <c r="AH16" s="42">
        <v>54720</v>
      </c>
      <c r="AI16" s="42">
        <v>109440</v>
      </c>
      <c r="AJ16" s="42">
        <f t="shared" ref="AJ16:AJ79" si="9">+O16</f>
        <v>54720</v>
      </c>
      <c r="AK16" s="43">
        <f t="shared" ref="AK16:AK79" si="10">+AH16-AJ16</f>
        <v>0</v>
      </c>
      <c r="AL16" s="42"/>
      <c r="AM16" s="41" t="s">
        <v>68</v>
      </c>
      <c r="AN16" t="s">
        <v>65</v>
      </c>
      <c r="AO16">
        <v>365</v>
      </c>
      <c r="AP16" s="44">
        <v>730</v>
      </c>
      <c r="AQ16">
        <f t="shared" ref="AQ16:AQ79" si="11">+G16</f>
        <v>365</v>
      </c>
      <c r="AR16" s="45">
        <f t="shared" ref="AR16:AR79" si="12">+AO16-AQ16</f>
        <v>0</v>
      </c>
      <c r="AT16" s="41" t="s">
        <v>68</v>
      </c>
      <c r="AU16" s="46">
        <f t="shared" ref="AU16:AU79" si="13">+AH16</f>
        <v>54720</v>
      </c>
      <c r="AV16">
        <f t="shared" ref="AV16:AV79" si="14">+AO16/365</f>
        <v>1</v>
      </c>
      <c r="AW16" s="42">
        <f t="shared" ref="AW16:AW79" si="15">ROUND(AU16*AV16,2)</f>
        <v>54720</v>
      </c>
      <c r="AX16" s="42">
        <f t="shared" ref="AX16:AX79" si="16">+P16</f>
        <v>54720</v>
      </c>
      <c r="AY16" s="43">
        <f t="shared" ref="AY16:AY79" si="17">+AW16-AX16</f>
        <v>0</v>
      </c>
      <c r="BA16" s="41" t="str">
        <f t="shared" ref="BA16:BA79" si="18">+AT16</f>
        <v>00104</v>
      </c>
      <c r="BB16" s="42">
        <f t="shared" ref="BB16:BB79" si="19">+AW16</f>
        <v>54720</v>
      </c>
      <c r="BC16" s="42">
        <f t="shared" ref="BC16:BC79" si="20">ROUND(+BB16/$BB$358*$BB$11,2)</f>
        <v>4025.24</v>
      </c>
      <c r="BD16" s="47">
        <f t="shared" ref="BD16:BD79" si="21">SUM(BB16:BC16)</f>
        <v>58745.24</v>
      </c>
      <c r="BF16" s="41" t="s">
        <v>68</v>
      </c>
      <c r="BG16" t="s">
        <v>66</v>
      </c>
      <c r="BH16" s="42">
        <v>4024.32</v>
      </c>
      <c r="BI16" s="42">
        <v>8048.6408000000001</v>
      </c>
      <c r="BJ16" s="42">
        <f t="shared" ref="BJ16:BJ79" si="22">+V16</f>
        <v>4024.320400014572</v>
      </c>
      <c r="BK16" s="43">
        <f t="shared" ref="BK16:BK79" si="23">+BH16-BJ16</f>
        <v>-4.0001457182370359E-4</v>
      </c>
      <c r="BM16" s="41" t="s">
        <v>68</v>
      </c>
      <c r="BN16" t="s">
        <v>67</v>
      </c>
      <c r="BO16" s="42">
        <v>58744.32</v>
      </c>
      <c r="BP16" s="42">
        <v>117488.64</v>
      </c>
      <c r="BQ16" s="42">
        <f t="shared" ref="BQ16:BQ79" si="24">+X16</f>
        <v>0</v>
      </c>
      <c r="BR16" s="43">
        <f t="shared" ref="BR16:BR79" si="25">+BO16-BQ16</f>
        <v>58744.32</v>
      </c>
      <c r="BT16" s="48" t="s">
        <v>68</v>
      </c>
      <c r="BU16" s="49">
        <f t="shared" ref="BU16:BU79" si="26">+AW16</f>
        <v>54720</v>
      </c>
      <c r="BV16" s="50">
        <f t="shared" ref="BV16:BV79" si="27">ROUND(BU16/$BU$358*$BV$11,2)</f>
        <v>4025.24</v>
      </c>
      <c r="BW16" s="51">
        <f t="shared" ref="BW16:BW79" si="28">+V16</f>
        <v>4024.320400014572</v>
      </c>
      <c r="BX16" s="52">
        <f t="shared" ref="BX16:BX79" si="29">+BV16-BW16</f>
        <v>0.91959998542779431</v>
      </c>
      <c r="BZ16" s="41" t="s">
        <v>68</v>
      </c>
      <c r="CA16" s="42">
        <f t="shared" ref="CA16:CA79" si="30">+N16</f>
        <v>52307.410057030895</v>
      </c>
      <c r="CB16" s="42">
        <f t="shared" ref="CB16:CB79" si="31">+P16</f>
        <v>54720</v>
      </c>
      <c r="CC16" s="42">
        <f t="shared" ref="CC16:CC79" si="32">+T16</f>
        <v>31445.618375645088</v>
      </c>
      <c r="CD16" s="42">
        <f>IF(CC16&gt;CB16,CC16,CB16)</f>
        <v>54720</v>
      </c>
      <c r="CE16" s="43">
        <f>IF(CD16&gt;CA16,CA16,CD16)</f>
        <v>52307.410057030895</v>
      </c>
      <c r="CG16" s="53">
        <f t="shared" ref="CG16:CG79" si="33">+CE16</f>
        <v>52307.410057030895</v>
      </c>
      <c r="CH16" s="11">
        <f t="shared" ref="CH16:CH79" si="34">ROUND(+CG16/$CG$358*$CI$11,2)</f>
        <v>3872.63</v>
      </c>
      <c r="CI16" s="53">
        <f t="shared" ref="CI16:CI79" si="35">+CG16+CH16</f>
        <v>56180.040057030892</v>
      </c>
    </row>
    <row r="17" spans="1:87" x14ac:dyDescent="0.25">
      <c r="A17">
        <v>3</v>
      </c>
      <c r="B17" s="54">
        <v>1439</v>
      </c>
      <c r="C17" t="s">
        <v>69</v>
      </c>
      <c r="D17" s="1"/>
      <c r="E17" s="62">
        <v>408</v>
      </c>
      <c r="F17" s="64">
        <v>148212.26999999999</v>
      </c>
      <c r="G17">
        <v>365</v>
      </c>
      <c r="H17" s="1" t="str">
        <f>VLOOKUP(C17,'[1]Base 2024'!$A$2:$D$1666,3,FALSE)</f>
        <v>Empleado</v>
      </c>
      <c r="I17" s="1" t="str">
        <f>VLOOKUP(C17,'[1]Base 2024'!$A$2:$D$1666,4,FALSE)</f>
        <v>MEXICO</v>
      </c>
      <c r="J17" t="s">
        <v>61</v>
      </c>
      <c r="K17" s="45" t="s">
        <v>62</v>
      </c>
      <c r="L17" s="57">
        <f t="shared" si="0"/>
        <v>22471.005609077205</v>
      </c>
      <c r="M17" s="9">
        <f t="shared" si="1"/>
        <v>23390.438757636606</v>
      </c>
      <c r="N17" s="58">
        <f t="shared" si="2"/>
        <v>45861.444366713811</v>
      </c>
      <c r="O17" s="59">
        <f t="shared" si="3"/>
        <v>37209.599999999999</v>
      </c>
      <c r="P17" s="60">
        <f t="shared" si="4"/>
        <v>37209.599999999999</v>
      </c>
      <c r="Q17" s="61">
        <v>18790.315464614148</v>
      </c>
      <c r="R17" s="62">
        <v>30119.06</v>
      </c>
      <c r="S17" s="62">
        <v>36641.97</v>
      </c>
      <c r="T17" s="58">
        <f t="shared" si="5"/>
        <v>28517.115154871382</v>
      </c>
      <c r="V17" s="63">
        <f t="shared" si="6"/>
        <v>2736.5378720099088</v>
      </c>
      <c r="X17" s="9"/>
      <c r="Z17" s="41" t="s">
        <v>69</v>
      </c>
      <c r="AA17" t="s">
        <v>63</v>
      </c>
      <c r="AB17" s="42">
        <v>408</v>
      </c>
      <c r="AC17" s="42">
        <f t="shared" si="7"/>
        <v>408</v>
      </c>
      <c r="AD17" s="43">
        <f t="shared" si="8"/>
        <v>0</v>
      </c>
      <c r="AE17" s="9"/>
      <c r="AF17" s="41" t="s">
        <v>69</v>
      </c>
      <c r="AG17" t="s">
        <v>64</v>
      </c>
      <c r="AH17" s="42">
        <v>37209.599999999999</v>
      </c>
      <c r="AI17" s="42">
        <v>146649.60000000001</v>
      </c>
      <c r="AJ17" s="42">
        <f t="shared" si="9"/>
        <v>37209.599999999999</v>
      </c>
      <c r="AK17" s="43">
        <f t="shared" si="10"/>
        <v>0</v>
      </c>
      <c r="AL17" s="42"/>
      <c r="AM17" s="41" t="s">
        <v>69</v>
      </c>
      <c r="AN17" t="s">
        <v>65</v>
      </c>
      <c r="AO17">
        <v>365</v>
      </c>
      <c r="AP17" s="44">
        <v>1095</v>
      </c>
      <c r="AQ17">
        <f t="shared" si="11"/>
        <v>365</v>
      </c>
      <c r="AR17" s="45">
        <f t="shared" si="12"/>
        <v>0</v>
      </c>
      <c r="AT17" s="41" t="s">
        <v>69</v>
      </c>
      <c r="AU17" s="46">
        <f t="shared" si="13"/>
        <v>37209.599999999999</v>
      </c>
      <c r="AV17">
        <f t="shared" si="14"/>
        <v>1</v>
      </c>
      <c r="AW17" s="42">
        <f t="shared" si="15"/>
        <v>37209.599999999999</v>
      </c>
      <c r="AX17" s="42">
        <f t="shared" si="16"/>
        <v>37209.599999999999</v>
      </c>
      <c r="AY17" s="43">
        <f t="shared" si="17"/>
        <v>0</v>
      </c>
      <c r="BA17" s="41" t="str">
        <f t="shared" si="18"/>
        <v>00112</v>
      </c>
      <c r="BB17" s="42">
        <f t="shared" si="19"/>
        <v>37209.599999999999</v>
      </c>
      <c r="BC17" s="42">
        <f t="shared" si="20"/>
        <v>2737.16</v>
      </c>
      <c r="BD17" s="47">
        <f t="shared" si="21"/>
        <v>39946.759999999995</v>
      </c>
      <c r="BF17" s="41" t="s">
        <v>69</v>
      </c>
      <c r="BG17" t="s">
        <v>66</v>
      </c>
      <c r="BH17" s="42">
        <v>2736.54</v>
      </c>
      <c r="BI17" s="42">
        <v>10785.1787</v>
      </c>
      <c r="BJ17" s="42">
        <f t="shared" si="22"/>
        <v>2736.5378720099088</v>
      </c>
      <c r="BK17" s="43">
        <f t="shared" si="23"/>
        <v>2.1279900911395089E-3</v>
      </c>
      <c r="BM17" s="41" t="s">
        <v>69</v>
      </c>
      <c r="BN17" t="s">
        <v>67</v>
      </c>
      <c r="BO17" s="42">
        <v>39946.14</v>
      </c>
      <c r="BP17" s="42">
        <v>157434.78</v>
      </c>
      <c r="BQ17" s="42">
        <f t="shared" si="24"/>
        <v>0</v>
      </c>
      <c r="BR17" s="43">
        <f t="shared" si="25"/>
        <v>39946.14</v>
      </c>
      <c r="BT17" s="48" t="s">
        <v>69</v>
      </c>
      <c r="BU17" s="49">
        <f t="shared" si="26"/>
        <v>37209.599999999999</v>
      </c>
      <c r="BV17" s="50">
        <f t="shared" si="27"/>
        <v>2737.16</v>
      </c>
      <c r="BW17" s="51">
        <f t="shared" si="28"/>
        <v>2736.5378720099088</v>
      </c>
      <c r="BX17" s="52">
        <f t="shared" si="29"/>
        <v>0.62212799009103037</v>
      </c>
      <c r="BZ17" s="41" t="s">
        <v>69</v>
      </c>
      <c r="CA17" s="42">
        <f t="shared" si="30"/>
        <v>45861.444366713811</v>
      </c>
      <c r="CB17" s="42">
        <f t="shared" si="31"/>
        <v>37209.599999999999</v>
      </c>
      <c r="CC17" s="42">
        <f t="shared" si="32"/>
        <v>28517.115154871382</v>
      </c>
      <c r="CD17" s="42">
        <f t="shared" ref="CD17:CD80" si="36">IF(CC17&gt;CB17,CC17,CB17)</f>
        <v>37209.599999999999</v>
      </c>
      <c r="CE17" s="43">
        <f t="shared" ref="CE17:CE80" si="37">IF(CD17&gt;CA17,CA17,CD17)</f>
        <v>37209.599999999999</v>
      </c>
      <c r="CG17" s="53">
        <f t="shared" si="33"/>
        <v>37209.599999999999</v>
      </c>
      <c r="CH17" s="11">
        <f t="shared" si="34"/>
        <v>2754.85</v>
      </c>
      <c r="CI17" s="53">
        <f t="shared" si="35"/>
        <v>39964.449999999997</v>
      </c>
    </row>
    <row r="18" spans="1:87" x14ac:dyDescent="0.25">
      <c r="A18">
        <v>4</v>
      </c>
      <c r="B18" s="54">
        <v>1443</v>
      </c>
      <c r="C18" t="s">
        <v>70</v>
      </c>
      <c r="D18" s="1"/>
      <c r="E18" s="55">
        <v>600</v>
      </c>
      <c r="F18" s="56">
        <v>190728</v>
      </c>
      <c r="G18">
        <v>365</v>
      </c>
      <c r="H18" s="1" t="str">
        <f>VLOOKUP(C18,'[1]Base 2024'!$A$2:$D$1666,3,FALSE)</f>
        <v>Empleado</v>
      </c>
      <c r="I18" s="1" t="str">
        <f>VLOOKUP(C18,'[1]Base 2024'!$A$2:$D$1666,4,FALSE)</f>
        <v>MEXICO</v>
      </c>
      <c r="J18" t="s">
        <v>61</v>
      </c>
      <c r="K18" s="45" t="s">
        <v>62</v>
      </c>
      <c r="L18" s="57">
        <f t="shared" si="0"/>
        <v>28916.971299394289</v>
      </c>
      <c r="M18" s="9">
        <f t="shared" si="1"/>
        <v>23390.438757636606</v>
      </c>
      <c r="N18" s="58">
        <f t="shared" si="2"/>
        <v>52307.410057030895</v>
      </c>
      <c r="O18" s="59">
        <f t="shared" si="3"/>
        <v>54720</v>
      </c>
      <c r="P18" s="60">
        <f t="shared" si="4"/>
        <v>54720</v>
      </c>
      <c r="Q18" s="61">
        <v>20865.936571437916</v>
      </c>
      <c r="R18" s="62">
        <v>33588.949999999997</v>
      </c>
      <c r="S18" s="62">
        <v>39955.42</v>
      </c>
      <c r="T18" s="58">
        <f t="shared" si="5"/>
        <v>31470.102190479305</v>
      </c>
      <c r="V18" s="63">
        <f t="shared" si="6"/>
        <v>4024.320400014572</v>
      </c>
      <c r="X18" s="9"/>
      <c r="Z18" s="41" t="s">
        <v>70</v>
      </c>
      <c r="AA18" t="s">
        <v>63</v>
      </c>
      <c r="AB18" s="42">
        <v>600</v>
      </c>
      <c r="AC18" s="42">
        <f t="shared" si="7"/>
        <v>600</v>
      </c>
      <c r="AD18" s="43">
        <f t="shared" si="8"/>
        <v>0</v>
      </c>
      <c r="AE18" s="9"/>
      <c r="AF18" s="41" t="s">
        <v>70</v>
      </c>
      <c r="AG18" t="s">
        <v>64</v>
      </c>
      <c r="AH18" s="42">
        <v>54720</v>
      </c>
      <c r="AI18" s="42">
        <v>201369.60000000001</v>
      </c>
      <c r="AJ18" s="42">
        <f t="shared" si="9"/>
        <v>54720</v>
      </c>
      <c r="AK18" s="43">
        <f t="shared" si="10"/>
        <v>0</v>
      </c>
      <c r="AL18" s="42"/>
      <c r="AM18" s="41" t="s">
        <v>70</v>
      </c>
      <c r="AN18" t="s">
        <v>65</v>
      </c>
      <c r="AO18">
        <v>365</v>
      </c>
      <c r="AP18" s="44">
        <v>1460</v>
      </c>
      <c r="AQ18">
        <f t="shared" si="11"/>
        <v>365</v>
      </c>
      <c r="AR18" s="45">
        <f t="shared" si="12"/>
        <v>0</v>
      </c>
      <c r="AT18" s="41" t="s">
        <v>70</v>
      </c>
      <c r="AU18" s="46">
        <f t="shared" si="13"/>
        <v>54720</v>
      </c>
      <c r="AV18">
        <f t="shared" si="14"/>
        <v>1</v>
      </c>
      <c r="AW18" s="42">
        <f t="shared" si="15"/>
        <v>54720</v>
      </c>
      <c r="AX18" s="42">
        <f t="shared" si="16"/>
        <v>54720</v>
      </c>
      <c r="AY18" s="43">
        <f t="shared" si="17"/>
        <v>0</v>
      </c>
      <c r="BA18" s="41" t="str">
        <f t="shared" si="18"/>
        <v>00173</v>
      </c>
      <c r="BB18" s="42">
        <f t="shared" si="19"/>
        <v>54720</v>
      </c>
      <c r="BC18" s="42">
        <f t="shared" si="20"/>
        <v>4025.24</v>
      </c>
      <c r="BD18" s="47">
        <f t="shared" si="21"/>
        <v>58745.24</v>
      </c>
      <c r="BF18" s="41" t="s">
        <v>70</v>
      </c>
      <c r="BG18" t="s">
        <v>66</v>
      </c>
      <c r="BH18" s="42">
        <v>4024.32</v>
      </c>
      <c r="BI18" s="42">
        <v>14809.499100000001</v>
      </c>
      <c r="BJ18" s="42">
        <f t="shared" si="22"/>
        <v>4024.320400014572</v>
      </c>
      <c r="BK18" s="43">
        <f t="shared" si="23"/>
        <v>-4.0001457182370359E-4</v>
      </c>
      <c r="BM18" s="41" t="s">
        <v>70</v>
      </c>
      <c r="BN18" t="s">
        <v>67</v>
      </c>
      <c r="BO18" s="42">
        <v>58744.32</v>
      </c>
      <c r="BP18" s="42">
        <v>216179.1</v>
      </c>
      <c r="BQ18" s="42">
        <f t="shared" si="24"/>
        <v>0</v>
      </c>
      <c r="BR18" s="43">
        <f t="shared" si="25"/>
        <v>58744.32</v>
      </c>
      <c r="BT18" s="48" t="s">
        <v>70</v>
      </c>
      <c r="BU18" s="49">
        <f t="shared" si="26"/>
        <v>54720</v>
      </c>
      <c r="BV18" s="50">
        <f t="shared" si="27"/>
        <v>4025.24</v>
      </c>
      <c r="BW18" s="51">
        <f t="shared" si="28"/>
        <v>4024.320400014572</v>
      </c>
      <c r="BX18" s="52">
        <f t="shared" si="29"/>
        <v>0.91959998542779431</v>
      </c>
      <c r="BZ18" s="41" t="s">
        <v>70</v>
      </c>
      <c r="CA18" s="42">
        <f t="shared" si="30"/>
        <v>52307.410057030895</v>
      </c>
      <c r="CB18" s="42">
        <f t="shared" si="31"/>
        <v>54720</v>
      </c>
      <c r="CC18" s="42">
        <f t="shared" si="32"/>
        <v>31470.102190479305</v>
      </c>
      <c r="CD18" s="42">
        <f t="shared" si="36"/>
        <v>54720</v>
      </c>
      <c r="CE18" s="43">
        <f t="shared" si="37"/>
        <v>52307.410057030895</v>
      </c>
      <c r="CG18" s="53">
        <f t="shared" si="33"/>
        <v>52307.410057030895</v>
      </c>
      <c r="CH18" s="11">
        <f t="shared" si="34"/>
        <v>3872.63</v>
      </c>
      <c r="CI18" s="53">
        <f t="shared" si="35"/>
        <v>56180.040057030892</v>
      </c>
    </row>
    <row r="19" spans="1:87" x14ac:dyDescent="0.25">
      <c r="A19">
        <v>5</v>
      </c>
      <c r="B19" s="54">
        <v>1444</v>
      </c>
      <c r="C19" t="s">
        <v>71</v>
      </c>
      <c r="D19" s="1"/>
      <c r="E19" s="55">
        <v>600</v>
      </c>
      <c r="F19" s="56">
        <v>190728</v>
      </c>
      <c r="G19">
        <v>365</v>
      </c>
      <c r="H19" s="1" t="str">
        <f>VLOOKUP(C19,'[1]Base 2024'!$A$2:$D$1666,3,FALSE)</f>
        <v>Empleado</v>
      </c>
      <c r="I19" s="1" t="str">
        <f>VLOOKUP(C19,'[1]Base 2024'!$A$2:$D$1666,4,FALSE)</f>
        <v>MEXICO</v>
      </c>
      <c r="J19" t="s">
        <v>61</v>
      </c>
      <c r="K19" s="45" t="s">
        <v>62</v>
      </c>
      <c r="L19" s="57">
        <f t="shared" si="0"/>
        <v>28916.971299394289</v>
      </c>
      <c r="M19" s="9">
        <f t="shared" si="1"/>
        <v>23390.438757636606</v>
      </c>
      <c r="N19" s="58">
        <f t="shared" si="2"/>
        <v>52307.410057030895</v>
      </c>
      <c r="O19" s="59">
        <f t="shared" si="3"/>
        <v>54720</v>
      </c>
      <c r="P19" s="60">
        <f t="shared" si="4"/>
        <v>54720</v>
      </c>
      <c r="Q19" s="61">
        <v>20865.936571437916</v>
      </c>
      <c r="R19" s="62">
        <v>33588.949999999997</v>
      </c>
      <c r="S19" s="62">
        <v>39955.42</v>
      </c>
      <c r="T19" s="58">
        <f t="shared" si="5"/>
        <v>31470.102190479305</v>
      </c>
      <c r="V19" s="63">
        <f t="shared" si="6"/>
        <v>4024.320400014572</v>
      </c>
      <c r="X19" s="9"/>
      <c r="Z19" s="41" t="s">
        <v>71</v>
      </c>
      <c r="AA19" t="s">
        <v>63</v>
      </c>
      <c r="AB19" s="42">
        <v>600</v>
      </c>
      <c r="AC19" s="42">
        <f t="shared" si="7"/>
        <v>600</v>
      </c>
      <c r="AD19" s="43">
        <f t="shared" si="8"/>
        <v>0</v>
      </c>
      <c r="AE19" s="9"/>
      <c r="AF19" s="41" t="s">
        <v>71</v>
      </c>
      <c r="AG19" t="s">
        <v>64</v>
      </c>
      <c r="AH19" s="42">
        <v>54720</v>
      </c>
      <c r="AI19" s="42">
        <v>256089.60000000001</v>
      </c>
      <c r="AJ19" s="42">
        <f t="shared" si="9"/>
        <v>54720</v>
      </c>
      <c r="AK19" s="43">
        <f t="shared" si="10"/>
        <v>0</v>
      </c>
      <c r="AL19" s="42"/>
      <c r="AM19" s="41" t="s">
        <v>71</v>
      </c>
      <c r="AN19" t="s">
        <v>65</v>
      </c>
      <c r="AO19">
        <v>365</v>
      </c>
      <c r="AP19" s="44">
        <v>1825</v>
      </c>
      <c r="AQ19">
        <f t="shared" si="11"/>
        <v>365</v>
      </c>
      <c r="AR19" s="45">
        <f t="shared" si="12"/>
        <v>0</v>
      </c>
      <c r="AT19" s="41" t="s">
        <v>71</v>
      </c>
      <c r="AU19" s="46">
        <f t="shared" si="13"/>
        <v>54720</v>
      </c>
      <c r="AV19">
        <f t="shared" si="14"/>
        <v>1</v>
      </c>
      <c r="AW19" s="42">
        <f t="shared" si="15"/>
        <v>54720</v>
      </c>
      <c r="AX19" s="42">
        <f t="shared" si="16"/>
        <v>54720</v>
      </c>
      <c r="AY19" s="43">
        <f t="shared" si="17"/>
        <v>0</v>
      </c>
      <c r="BA19" s="41" t="str">
        <f t="shared" si="18"/>
        <v>00175</v>
      </c>
      <c r="BB19" s="42">
        <f t="shared" si="19"/>
        <v>54720</v>
      </c>
      <c r="BC19" s="42">
        <f t="shared" si="20"/>
        <v>4025.24</v>
      </c>
      <c r="BD19" s="47">
        <f t="shared" si="21"/>
        <v>58745.24</v>
      </c>
      <c r="BF19" s="41" t="s">
        <v>71</v>
      </c>
      <c r="BG19" t="s">
        <v>66</v>
      </c>
      <c r="BH19" s="42">
        <v>4024.32</v>
      </c>
      <c r="BI19" s="42">
        <v>18833.819500000001</v>
      </c>
      <c r="BJ19" s="42">
        <f t="shared" si="22"/>
        <v>4024.320400014572</v>
      </c>
      <c r="BK19" s="43">
        <f t="shared" si="23"/>
        <v>-4.0001457182370359E-4</v>
      </c>
      <c r="BM19" s="41" t="s">
        <v>71</v>
      </c>
      <c r="BN19" t="s">
        <v>67</v>
      </c>
      <c r="BO19" s="42">
        <v>58744.32</v>
      </c>
      <c r="BP19" s="42">
        <v>274923.42</v>
      </c>
      <c r="BQ19" s="42">
        <f t="shared" si="24"/>
        <v>0</v>
      </c>
      <c r="BR19" s="43">
        <f t="shared" si="25"/>
        <v>58744.32</v>
      </c>
      <c r="BT19" s="48" t="s">
        <v>71</v>
      </c>
      <c r="BU19" s="49">
        <f t="shared" si="26"/>
        <v>54720</v>
      </c>
      <c r="BV19" s="50">
        <f t="shared" si="27"/>
        <v>4025.24</v>
      </c>
      <c r="BW19" s="51">
        <f t="shared" si="28"/>
        <v>4024.320400014572</v>
      </c>
      <c r="BX19" s="52">
        <f t="shared" si="29"/>
        <v>0.91959998542779431</v>
      </c>
      <c r="BZ19" s="41" t="s">
        <v>71</v>
      </c>
      <c r="CA19" s="42">
        <f t="shared" si="30"/>
        <v>52307.410057030895</v>
      </c>
      <c r="CB19" s="42">
        <f t="shared" si="31"/>
        <v>54720</v>
      </c>
      <c r="CC19" s="42">
        <f t="shared" si="32"/>
        <v>31470.102190479305</v>
      </c>
      <c r="CD19" s="42">
        <f t="shared" si="36"/>
        <v>54720</v>
      </c>
      <c r="CE19" s="43">
        <f t="shared" si="37"/>
        <v>52307.410057030895</v>
      </c>
      <c r="CG19" s="53">
        <f t="shared" si="33"/>
        <v>52307.410057030895</v>
      </c>
      <c r="CH19" s="11">
        <f t="shared" si="34"/>
        <v>3872.63</v>
      </c>
      <c r="CI19" s="53">
        <f t="shared" si="35"/>
        <v>56180.040057030892</v>
      </c>
    </row>
    <row r="20" spans="1:87" x14ac:dyDescent="0.25">
      <c r="A20">
        <v>6</v>
      </c>
      <c r="B20" s="54">
        <v>1446</v>
      </c>
      <c r="C20" t="s">
        <v>72</v>
      </c>
      <c r="D20" s="1"/>
      <c r="E20" s="55">
        <v>600</v>
      </c>
      <c r="F20" s="56">
        <v>190728</v>
      </c>
      <c r="G20">
        <v>365</v>
      </c>
      <c r="H20" s="1" t="str">
        <f>VLOOKUP(C20,'[1]Base 2024'!$A$2:$D$1666,3,FALSE)</f>
        <v>Empleado</v>
      </c>
      <c r="I20" s="1" t="str">
        <f>VLOOKUP(C20,'[1]Base 2024'!$A$2:$D$1666,4,FALSE)</f>
        <v>MEXICO</v>
      </c>
      <c r="J20" t="s">
        <v>61</v>
      </c>
      <c r="K20" s="45" t="s">
        <v>62</v>
      </c>
      <c r="L20" s="57">
        <f t="shared" si="0"/>
        <v>28916.971299394289</v>
      </c>
      <c r="M20" s="9">
        <f t="shared" si="1"/>
        <v>23390.438757636606</v>
      </c>
      <c r="N20" s="58">
        <f t="shared" si="2"/>
        <v>52307.410057030895</v>
      </c>
      <c r="O20" s="59">
        <f t="shared" si="3"/>
        <v>54720</v>
      </c>
      <c r="P20" s="60">
        <f t="shared" si="4"/>
        <v>54720</v>
      </c>
      <c r="Q20" s="61">
        <v>20865.936571437916</v>
      </c>
      <c r="R20" s="62">
        <v>33588.949999999997</v>
      </c>
      <c r="S20" s="62">
        <v>39955.42</v>
      </c>
      <c r="T20" s="58">
        <f t="shared" si="5"/>
        <v>31470.102190479305</v>
      </c>
      <c r="V20" s="63">
        <f t="shared" si="6"/>
        <v>4024.320400014572</v>
      </c>
      <c r="X20" s="9"/>
      <c r="Z20" s="41" t="s">
        <v>72</v>
      </c>
      <c r="AA20" t="s">
        <v>63</v>
      </c>
      <c r="AB20" s="42">
        <v>600</v>
      </c>
      <c r="AC20" s="42">
        <f t="shared" si="7"/>
        <v>600</v>
      </c>
      <c r="AD20" s="43">
        <f t="shared" si="8"/>
        <v>0</v>
      </c>
      <c r="AE20" s="9"/>
      <c r="AF20" s="41" t="s">
        <v>72</v>
      </c>
      <c r="AG20" t="s">
        <v>64</v>
      </c>
      <c r="AH20" s="42">
        <v>54720</v>
      </c>
      <c r="AI20" s="42">
        <v>310809.59999999998</v>
      </c>
      <c r="AJ20" s="42">
        <f t="shared" si="9"/>
        <v>54720</v>
      </c>
      <c r="AK20" s="43">
        <f t="shared" si="10"/>
        <v>0</v>
      </c>
      <c r="AL20" s="42"/>
      <c r="AM20" s="41" t="s">
        <v>72</v>
      </c>
      <c r="AN20" t="s">
        <v>65</v>
      </c>
      <c r="AO20">
        <v>365</v>
      </c>
      <c r="AP20" s="44">
        <v>2190</v>
      </c>
      <c r="AQ20">
        <f t="shared" si="11"/>
        <v>365</v>
      </c>
      <c r="AR20" s="45">
        <f t="shared" si="12"/>
        <v>0</v>
      </c>
      <c r="AT20" s="41" t="s">
        <v>72</v>
      </c>
      <c r="AU20" s="46">
        <f t="shared" si="13"/>
        <v>54720</v>
      </c>
      <c r="AV20">
        <f t="shared" si="14"/>
        <v>1</v>
      </c>
      <c r="AW20" s="42">
        <f t="shared" si="15"/>
        <v>54720</v>
      </c>
      <c r="AX20" s="42">
        <f t="shared" si="16"/>
        <v>54720</v>
      </c>
      <c r="AY20" s="43">
        <f t="shared" si="17"/>
        <v>0</v>
      </c>
      <c r="BA20" s="41" t="str">
        <f t="shared" si="18"/>
        <v>00186</v>
      </c>
      <c r="BB20" s="42">
        <f t="shared" si="19"/>
        <v>54720</v>
      </c>
      <c r="BC20" s="42">
        <f t="shared" si="20"/>
        <v>4025.24</v>
      </c>
      <c r="BD20" s="47">
        <f t="shared" si="21"/>
        <v>58745.24</v>
      </c>
      <c r="BF20" s="41" t="s">
        <v>72</v>
      </c>
      <c r="BG20" t="s">
        <v>66</v>
      </c>
      <c r="BH20" s="42">
        <v>4024.32</v>
      </c>
      <c r="BI20" s="42">
        <v>22858.139899999998</v>
      </c>
      <c r="BJ20" s="42">
        <f t="shared" si="22"/>
        <v>4024.320400014572</v>
      </c>
      <c r="BK20" s="43">
        <f t="shared" si="23"/>
        <v>-4.0001457182370359E-4</v>
      </c>
      <c r="BM20" s="41" t="s">
        <v>72</v>
      </c>
      <c r="BN20" t="s">
        <v>67</v>
      </c>
      <c r="BO20" s="42">
        <v>58744.32</v>
      </c>
      <c r="BP20" s="42">
        <v>333667.74</v>
      </c>
      <c r="BQ20" s="42">
        <f t="shared" si="24"/>
        <v>0</v>
      </c>
      <c r="BR20" s="43">
        <f t="shared" si="25"/>
        <v>58744.32</v>
      </c>
      <c r="BT20" s="48" t="s">
        <v>72</v>
      </c>
      <c r="BU20" s="49">
        <f t="shared" si="26"/>
        <v>54720</v>
      </c>
      <c r="BV20" s="50">
        <f t="shared" si="27"/>
        <v>4025.24</v>
      </c>
      <c r="BW20" s="51">
        <f t="shared" si="28"/>
        <v>4024.320400014572</v>
      </c>
      <c r="BX20" s="52">
        <f t="shared" si="29"/>
        <v>0.91959998542779431</v>
      </c>
      <c r="BZ20" s="41" t="s">
        <v>72</v>
      </c>
      <c r="CA20" s="42">
        <f t="shared" si="30"/>
        <v>52307.410057030895</v>
      </c>
      <c r="CB20" s="42">
        <f t="shared" si="31"/>
        <v>54720</v>
      </c>
      <c r="CC20" s="42">
        <f t="shared" si="32"/>
        <v>31470.102190479305</v>
      </c>
      <c r="CD20" s="42">
        <f t="shared" si="36"/>
        <v>54720</v>
      </c>
      <c r="CE20" s="43">
        <f t="shared" si="37"/>
        <v>52307.410057030895</v>
      </c>
      <c r="CG20" s="53">
        <f t="shared" si="33"/>
        <v>52307.410057030895</v>
      </c>
      <c r="CH20" s="11">
        <f t="shared" si="34"/>
        <v>3872.63</v>
      </c>
      <c r="CI20" s="53">
        <f t="shared" si="35"/>
        <v>56180.040057030892</v>
      </c>
    </row>
    <row r="21" spans="1:87" x14ac:dyDescent="0.25">
      <c r="A21">
        <v>7</v>
      </c>
      <c r="B21" s="54">
        <v>1</v>
      </c>
      <c r="C21" t="s">
        <v>73</v>
      </c>
      <c r="D21" s="1"/>
      <c r="E21" s="62">
        <v>412</v>
      </c>
      <c r="F21" s="64">
        <v>149510.5</v>
      </c>
      <c r="G21">
        <v>364</v>
      </c>
      <c r="H21" s="1" t="str">
        <f>VLOOKUP(C21,'[1]Base 2024'!$A$2:$D$1666,3,FALSE)</f>
        <v>Sindicalizado</v>
      </c>
      <c r="I21" s="1" t="str">
        <f>VLOOKUP(C21,'[1]Base 2024'!$A$2:$D$1666,4,FALSE)</f>
        <v>MEXICO</v>
      </c>
      <c r="J21" t="s">
        <v>74</v>
      </c>
      <c r="K21" s="45" t="s">
        <v>62</v>
      </c>
      <c r="L21" s="57">
        <f t="shared" si="0"/>
        <v>22667.835018760172</v>
      </c>
      <c r="M21" s="9">
        <f t="shared" si="1"/>
        <v>23326.355363780069</v>
      </c>
      <c r="N21" s="58">
        <f t="shared" si="2"/>
        <v>45994.190382540241</v>
      </c>
      <c r="O21" s="59">
        <f t="shared" si="3"/>
        <v>37574.400000000001</v>
      </c>
      <c r="P21" s="65">
        <f t="shared" si="4"/>
        <v>37471.456438356166</v>
      </c>
      <c r="Q21" s="61">
        <v>16798.662431358807</v>
      </c>
      <c r="R21" s="62">
        <v>26691.17</v>
      </c>
      <c r="S21" s="62">
        <v>34628.03</v>
      </c>
      <c r="T21" s="58">
        <f t="shared" si="5"/>
        <v>26039.287477119604</v>
      </c>
      <c r="V21" s="63">
        <f t="shared" si="6"/>
        <v>2755.7958070748186</v>
      </c>
      <c r="X21" s="9"/>
      <c r="Z21" s="41" t="s">
        <v>73</v>
      </c>
      <c r="AA21" t="s">
        <v>63</v>
      </c>
      <c r="AB21" s="42">
        <v>412</v>
      </c>
      <c r="AC21" s="42">
        <f t="shared" si="7"/>
        <v>412</v>
      </c>
      <c r="AD21" s="43">
        <f t="shared" si="8"/>
        <v>0</v>
      </c>
      <c r="AE21" s="9"/>
      <c r="AF21" s="41" t="s">
        <v>73</v>
      </c>
      <c r="AG21" t="s">
        <v>64</v>
      </c>
      <c r="AH21" s="42">
        <v>37574.400000000001</v>
      </c>
      <c r="AI21" s="42">
        <v>348384</v>
      </c>
      <c r="AJ21" s="42">
        <f t="shared" si="9"/>
        <v>37574.400000000001</v>
      </c>
      <c r="AK21" s="43">
        <f t="shared" si="10"/>
        <v>0</v>
      </c>
      <c r="AL21" s="42"/>
      <c r="AM21" s="41" t="s">
        <v>73</v>
      </c>
      <c r="AN21" t="s">
        <v>65</v>
      </c>
      <c r="AO21">
        <v>364</v>
      </c>
      <c r="AP21" s="44">
        <v>2554</v>
      </c>
      <c r="AQ21">
        <f t="shared" si="11"/>
        <v>364</v>
      </c>
      <c r="AR21" s="45">
        <f t="shared" si="12"/>
        <v>0</v>
      </c>
      <c r="AT21" s="41" t="s">
        <v>73</v>
      </c>
      <c r="AU21" s="46">
        <f t="shared" si="13"/>
        <v>37574.400000000001</v>
      </c>
      <c r="AV21">
        <f t="shared" si="14"/>
        <v>0.99726027397260275</v>
      </c>
      <c r="AW21" s="42">
        <f t="shared" si="15"/>
        <v>37471.46</v>
      </c>
      <c r="AX21" s="42">
        <f t="shared" si="16"/>
        <v>37471.456438356166</v>
      </c>
      <c r="AY21" s="43">
        <f t="shared" si="17"/>
        <v>3.5616438326542266E-3</v>
      </c>
      <c r="BA21" s="41" t="str">
        <f t="shared" si="18"/>
        <v>00205</v>
      </c>
      <c r="BB21" s="42">
        <f t="shared" si="19"/>
        <v>37471.46</v>
      </c>
      <c r="BC21" s="42">
        <f t="shared" si="20"/>
        <v>2756.42</v>
      </c>
      <c r="BD21" s="47">
        <f t="shared" si="21"/>
        <v>40227.879999999997</v>
      </c>
      <c r="BF21" s="41" t="s">
        <v>73</v>
      </c>
      <c r="BG21" t="s">
        <v>66</v>
      </c>
      <c r="BH21" s="42">
        <v>2755.8</v>
      </c>
      <c r="BI21" s="42">
        <v>25613.935700000002</v>
      </c>
      <c r="BJ21" s="42">
        <f t="shared" si="22"/>
        <v>2755.7958070748186</v>
      </c>
      <c r="BK21" s="43">
        <f t="shared" si="23"/>
        <v>4.1929251815417956E-3</v>
      </c>
      <c r="BM21" s="41" t="s">
        <v>73</v>
      </c>
      <c r="BN21" t="s">
        <v>67</v>
      </c>
      <c r="BO21" s="42">
        <v>40227.26</v>
      </c>
      <c r="BP21" s="42">
        <v>373895</v>
      </c>
      <c r="BQ21" s="42">
        <f t="shared" si="24"/>
        <v>0</v>
      </c>
      <c r="BR21" s="43">
        <f t="shared" si="25"/>
        <v>40227.26</v>
      </c>
      <c r="BT21" s="48" t="s">
        <v>73</v>
      </c>
      <c r="BU21" s="49">
        <f t="shared" si="26"/>
        <v>37471.46</v>
      </c>
      <c r="BV21" s="50">
        <f t="shared" si="27"/>
        <v>2756.42</v>
      </c>
      <c r="BW21" s="51">
        <f t="shared" si="28"/>
        <v>2755.7958070748186</v>
      </c>
      <c r="BX21" s="52">
        <f t="shared" si="29"/>
        <v>0.62419292518143266</v>
      </c>
      <c r="BZ21" s="41" t="s">
        <v>73</v>
      </c>
      <c r="CA21" s="42">
        <f t="shared" si="30"/>
        <v>45994.190382540241</v>
      </c>
      <c r="CB21" s="42">
        <f t="shared" si="31"/>
        <v>37471.456438356166</v>
      </c>
      <c r="CC21" s="42">
        <f t="shared" si="32"/>
        <v>26039.287477119604</v>
      </c>
      <c r="CD21" s="42">
        <f t="shared" si="36"/>
        <v>37471.456438356166</v>
      </c>
      <c r="CE21" s="43">
        <f t="shared" si="37"/>
        <v>37471.456438356166</v>
      </c>
      <c r="CG21" s="53">
        <f t="shared" si="33"/>
        <v>37471.456438356166</v>
      </c>
      <c r="CH21" s="11">
        <f t="shared" si="34"/>
        <v>2774.24</v>
      </c>
      <c r="CI21" s="53">
        <f t="shared" si="35"/>
        <v>40245.696438356164</v>
      </c>
    </row>
    <row r="22" spans="1:87" x14ac:dyDescent="0.25">
      <c r="A22">
        <v>8</v>
      </c>
      <c r="B22" s="54">
        <v>4</v>
      </c>
      <c r="C22" t="s">
        <v>75</v>
      </c>
      <c r="D22" s="1"/>
      <c r="E22" s="62">
        <v>262</v>
      </c>
      <c r="F22" s="64">
        <v>95079.8</v>
      </c>
      <c r="G22">
        <v>364</v>
      </c>
      <c r="H22" s="1" t="str">
        <f>VLOOKUP(C22,'[1]Base 2024'!$A$2:$D$1666,3,FALSE)</f>
        <v>Sindicalizado</v>
      </c>
      <c r="I22" s="1" t="str">
        <f>VLOOKUP(C22,'[1]Base 2024'!$A$2:$D$1666,4,FALSE)</f>
        <v>MEXICO</v>
      </c>
      <c r="J22" t="s">
        <v>74</v>
      </c>
      <c r="K22" s="45" t="s">
        <v>62</v>
      </c>
      <c r="L22" s="57">
        <f t="shared" si="0"/>
        <v>14415.397045804229</v>
      </c>
      <c r="M22" s="9">
        <f t="shared" si="1"/>
        <v>23326.355363780069</v>
      </c>
      <c r="N22" s="58">
        <f t="shared" si="2"/>
        <v>37741.752409584296</v>
      </c>
      <c r="O22" s="59">
        <f t="shared" si="3"/>
        <v>23894.400000000001</v>
      </c>
      <c r="P22" s="60">
        <f t="shared" si="4"/>
        <v>23828.935890410958</v>
      </c>
      <c r="Q22" s="61">
        <v>14138.1504998993</v>
      </c>
      <c r="R22" s="62">
        <v>22615</v>
      </c>
      <c r="S22" s="62">
        <v>22769.11</v>
      </c>
      <c r="T22" s="58">
        <f t="shared" si="5"/>
        <v>19840.753499966435</v>
      </c>
      <c r="V22" s="63">
        <f t="shared" si="6"/>
        <v>1752.4720909068019</v>
      </c>
      <c r="X22" s="9"/>
      <c r="Z22" s="41" t="s">
        <v>75</v>
      </c>
      <c r="AA22" t="s">
        <v>63</v>
      </c>
      <c r="AB22" s="42">
        <v>262</v>
      </c>
      <c r="AC22" s="42">
        <f t="shared" si="7"/>
        <v>262</v>
      </c>
      <c r="AD22" s="43">
        <f t="shared" si="8"/>
        <v>0</v>
      </c>
      <c r="AE22" s="9"/>
      <c r="AF22" s="41" t="s">
        <v>75</v>
      </c>
      <c r="AG22" t="s">
        <v>64</v>
      </c>
      <c r="AH22" s="42">
        <v>23894.400000000001</v>
      </c>
      <c r="AI22" s="42">
        <v>372278.4</v>
      </c>
      <c r="AJ22" s="42">
        <f t="shared" si="9"/>
        <v>23894.400000000001</v>
      </c>
      <c r="AK22" s="43">
        <f t="shared" si="10"/>
        <v>0</v>
      </c>
      <c r="AL22" s="42"/>
      <c r="AM22" s="41" t="s">
        <v>75</v>
      </c>
      <c r="AN22" t="s">
        <v>65</v>
      </c>
      <c r="AO22">
        <v>364</v>
      </c>
      <c r="AP22" s="44">
        <v>2918</v>
      </c>
      <c r="AQ22">
        <f t="shared" si="11"/>
        <v>364</v>
      </c>
      <c r="AR22" s="45">
        <f t="shared" si="12"/>
        <v>0</v>
      </c>
      <c r="AT22" s="41" t="s">
        <v>75</v>
      </c>
      <c r="AU22" s="46">
        <f t="shared" si="13"/>
        <v>23894.400000000001</v>
      </c>
      <c r="AV22">
        <f t="shared" si="14"/>
        <v>0.99726027397260275</v>
      </c>
      <c r="AW22" s="42">
        <f t="shared" si="15"/>
        <v>23828.94</v>
      </c>
      <c r="AX22" s="42">
        <f t="shared" si="16"/>
        <v>23828.935890410958</v>
      </c>
      <c r="AY22" s="43">
        <f t="shared" si="17"/>
        <v>4.109589041036088E-3</v>
      </c>
      <c r="BA22" s="41" t="str">
        <f t="shared" si="18"/>
        <v>00543</v>
      </c>
      <c r="BB22" s="42">
        <f t="shared" si="19"/>
        <v>23828.94</v>
      </c>
      <c r="BC22" s="42">
        <f t="shared" si="20"/>
        <v>1752.87</v>
      </c>
      <c r="BD22" s="47">
        <f t="shared" si="21"/>
        <v>25581.809999999998</v>
      </c>
      <c r="BF22" s="41" t="s">
        <v>75</v>
      </c>
      <c r="BG22" t="s">
        <v>66</v>
      </c>
      <c r="BH22" s="42">
        <v>1752.47</v>
      </c>
      <c r="BI22" s="42">
        <v>27366.407800000001</v>
      </c>
      <c r="BJ22" s="42">
        <f t="shared" si="22"/>
        <v>1752.4720909068019</v>
      </c>
      <c r="BK22" s="43">
        <f t="shared" si="23"/>
        <v>-2.0909068018681864E-3</v>
      </c>
      <c r="BM22" s="41" t="s">
        <v>75</v>
      </c>
      <c r="BN22" t="s">
        <v>67</v>
      </c>
      <c r="BO22" s="42">
        <v>25581.41</v>
      </c>
      <c r="BP22" s="42">
        <v>399476.41</v>
      </c>
      <c r="BQ22" s="42">
        <f t="shared" si="24"/>
        <v>0</v>
      </c>
      <c r="BR22" s="43">
        <f t="shared" si="25"/>
        <v>25581.41</v>
      </c>
      <c r="BT22" s="48" t="s">
        <v>75</v>
      </c>
      <c r="BU22" s="49">
        <f t="shared" si="26"/>
        <v>23828.94</v>
      </c>
      <c r="BV22" s="50">
        <f t="shared" si="27"/>
        <v>1752.87</v>
      </c>
      <c r="BW22" s="51">
        <f t="shared" si="28"/>
        <v>1752.4720909068019</v>
      </c>
      <c r="BX22" s="52">
        <f t="shared" si="29"/>
        <v>0.39790909319799539</v>
      </c>
      <c r="BZ22" s="41" t="s">
        <v>75</v>
      </c>
      <c r="CA22" s="42">
        <f t="shared" si="30"/>
        <v>37741.752409584296</v>
      </c>
      <c r="CB22" s="42">
        <f t="shared" si="31"/>
        <v>23828.935890410958</v>
      </c>
      <c r="CC22" s="42">
        <f t="shared" si="32"/>
        <v>19840.753499966435</v>
      </c>
      <c r="CD22" s="42">
        <f t="shared" si="36"/>
        <v>23828.935890410958</v>
      </c>
      <c r="CE22" s="43">
        <f t="shared" si="37"/>
        <v>23828.935890410958</v>
      </c>
      <c r="CG22" s="53">
        <f t="shared" si="33"/>
        <v>23828.935890410958</v>
      </c>
      <c r="CH22" s="11">
        <f t="shared" si="34"/>
        <v>1764.2</v>
      </c>
      <c r="CI22" s="53">
        <f t="shared" si="35"/>
        <v>25593.135890410958</v>
      </c>
    </row>
    <row r="23" spans="1:87" x14ac:dyDescent="0.25">
      <c r="A23">
        <v>9</v>
      </c>
      <c r="B23" s="54">
        <v>1448</v>
      </c>
      <c r="C23" t="s">
        <v>76</v>
      </c>
      <c r="D23" s="1"/>
      <c r="E23" s="62">
        <v>600</v>
      </c>
      <c r="F23" s="64">
        <v>57694</v>
      </c>
      <c r="G23">
        <v>91</v>
      </c>
      <c r="H23" s="1" t="str">
        <f>VLOOKUP(C23,'[1]Base 2024'!$A$2:$D$1666,3,FALSE)</f>
        <v>Empleado</v>
      </c>
      <c r="I23" s="1" t="str">
        <f>VLOOKUP(C23,'[1]Base 2024'!$A$2:$D$1666,4,FALSE)</f>
        <v>MEXICO</v>
      </c>
      <c r="J23" t="s">
        <v>61</v>
      </c>
      <c r="K23" s="45" t="s">
        <v>77</v>
      </c>
      <c r="L23" s="57">
        <f t="shared" si="0"/>
        <v>8747.1988493941844</v>
      </c>
      <c r="M23" s="9">
        <f t="shared" si="1"/>
        <v>5831.5888409450172</v>
      </c>
      <c r="N23" s="58">
        <f t="shared" si="2"/>
        <v>14578.787690339203</v>
      </c>
      <c r="O23" s="59">
        <f t="shared" si="3"/>
        <v>54720</v>
      </c>
      <c r="P23" s="60">
        <f t="shared" si="4"/>
        <v>13642.520547945205</v>
      </c>
      <c r="Q23" s="61">
        <v>20865.936571437916</v>
      </c>
      <c r="R23" s="62">
        <v>33588.949999999997</v>
      </c>
      <c r="S23" s="62">
        <v>39955.42</v>
      </c>
      <c r="T23" s="58">
        <f t="shared" si="5"/>
        <v>31470.102190479305</v>
      </c>
      <c r="V23" s="63">
        <f t="shared" si="6"/>
        <v>1003.3237161680164</v>
      </c>
      <c r="X23" s="9"/>
      <c r="Z23" s="41" t="s">
        <v>76</v>
      </c>
      <c r="AA23" t="s">
        <v>63</v>
      </c>
      <c r="AB23" s="42">
        <v>600</v>
      </c>
      <c r="AC23" s="42">
        <f t="shared" si="7"/>
        <v>600</v>
      </c>
      <c r="AD23" s="43">
        <f t="shared" si="8"/>
        <v>0</v>
      </c>
      <c r="AE23" s="9"/>
      <c r="AF23" s="41" t="s">
        <v>76</v>
      </c>
      <c r="AG23" t="s">
        <v>64</v>
      </c>
      <c r="AH23" s="42">
        <v>54720</v>
      </c>
      <c r="AI23" s="42">
        <v>426998.4</v>
      </c>
      <c r="AJ23" s="42">
        <f t="shared" si="9"/>
        <v>54720</v>
      </c>
      <c r="AK23" s="43">
        <f t="shared" si="10"/>
        <v>0</v>
      </c>
      <c r="AL23" s="42"/>
      <c r="AM23" s="41" t="s">
        <v>76</v>
      </c>
      <c r="AN23" t="s">
        <v>65</v>
      </c>
      <c r="AO23">
        <v>91</v>
      </c>
      <c r="AP23" s="44">
        <v>3009</v>
      </c>
      <c r="AQ23">
        <f t="shared" si="11"/>
        <v>91</v>
      </c>
      <c r="AR23" s="45">
        <f t="shared" si="12"/>
        <v>0</v>
      </c>
      <c r="AT23" s="41" t="s">
        <v>76</v>
      </c>
      <c r="AU23" s="46">
        <f t="shared" si="13"/>
        <v>54720</v>
      </c>
      <c r="AV23">
        <f t="shared" si="14"/>
        <v>0.24931506849315069</v>
      </c>
      <c r="AW23" s="42">
        <f t="shared" si="15"/>
        <v>13642.52</v>
      </c>
      <c r="AX23" s="42">
        <f t="shared" si="16"/>
        <v>13642.520547945205</v>
      </c>
      <c r="AY23" s="43">
        <f t="shared" si="17"/>
        <v>-5.4794520474388264E-4</v>
      </c>
      <c r="BA23" s="41" t="str">
        <f t="shared" si="18"/>
        <v>00701</v>
      </c>
      <c r="BB23" s="42">
        <f t="shared" si="19"/>
        <v>13642.52</v>
      </c>
      <c r="BC23" s="42">
        <f t="shared" si="20"/>
        <v>1003.55</v>
      </c>
      <c r="BD23" s="47">
        <f t="shared" si="21"/>
        <v>14646.07</v>
      </c>
      <c r="BF23" s="41" t="s">
        <v>76</v>
      </c>
      <c r="BG23" t="s">
        <v>66</v>
      </c>
      <c r="BH23" s="42">
        <v>1003.32</v>
      </c>
      <c r="BI23" s="42">
        <v>28369.731500000002</v>
      </c>
      <c r="BJ23" s="42">
        <f t="shared" si="22"/>
        <v>1003.3237161680164</v>
      </c>
      <c r="BK23" s="43">
        <f t="shared" si="23"/>
        <v>-3.7161680163535493E-3</v>
      </c>
      <c r="BM23" s="41" t="s">
        <v>76</v>
      </c>
      <c r="BN23" t="s">
        <v>67</v>
      </c>
      <c r="BO23" s="42">
        <v>14645.84</v>
      </c>
      <c r="BP23" s="42">
        <v>414122.25</v>
      </c>
      <c r="BQ23" s="42">
        <f t="shared" si="24"/>
        <v>0</v>
      </c>
      <c r="BR23" s="43">
        <f t="shared" si="25"/>
        <v>14645.84</v>
      </c>
      <c r="BT23" s="48" t="s">
        <v>76</v>
      </c>
      <c r="BU23" s="49">
        <f t="shared" si="26"/>
        <v>13642.52</v>
      </c>
      <c r="BV23" s="50">
        <f t="shared" si="27"/>
        <v>1003.55</v>
      </c>
      <c r="BW23" s="51">
        <f t="shared" si="28"/>
        <v>1003.3237161680164</v>
      </c>
      <c r="BX23" s="52">
        <f t="shared" si="29"/>
        <v>0.22628383198355095</v>
      </c>
      <c r="BZ23" s="41" t="s">
        <v>76</v>
      </c>
      <c r="CA23" s="42">
        <f t="shared" si="30"/>
        <v>14578.787690339203</v>
      </c>
      <c r="CB23" s="42">
        <f t="shared" si="31"/>
        <v>13642.520547945205</v>
      </c>
      <c r="CC23" s="42">
        <f t="shared" si="32"/>
        <v>31470.102190479305</v>
      </c>
      <c r="CD23" s="42">
        <f t="shared" si="36"/>
        <v>31470.102190479305</v>
      </c>
      <c r="CE23" s="43">
        <f t="shared" si="37"/>
        <v>14578.787690339203</v>
      </c>
      <c r="CG23" s="53">
        <f t="shared" si="33"/>
        <v>14578.787690339203</v>
      </c>
      <c r="CH23" s="11">
        <f t="shared" si="34"/>
        <v>1079.3599999999999</v>
      </c>
      <c r="CI23" s="53">
        <f t="shared" si="35"/>
        <v>15658.147690339203</v>
      </c>
    </row>
    <row r="24" spans="1:87" x14ac:dyDescent="0.25">
      <c r="A24">
        <v>10</v>
      </c>
      <c r="B24" s="54">
        <v>7</v>
      </c>
      <c r="C24" t="s">
        <v>78</v>
      </c>
      <c r="D24" s="1"/>
      <c r="E24" s="62">
        <v>324</v>
      </c>
      <c r="F24" s="64">
        <v>47952</v>
      </c>
      <c r="G24">
        <v>148</v>
      </c>
      <c r="H24" s="1" t="str">
        <f>VLOOKUP(C24,'[1]Base 2024'!$A$2:$D$1666,3,FALSE)</f>
        <v>Sindicalizado</v>
      </c>
      <c r="I24" s="1" t="str">
        <f>VLOOKUP(C24,'[1]Base 2024'!$A$2:$D$1666,4,FALSE)</f>
        <v>MEXICO</v>
      </c>
      <c r="J24" t="s">
        <v>74</v>
      </c>
      <c r="K24" s="45" t="s">
        <v>77</v>
      </c>
      <c r="L24" s="57">
        <f t="shared" si="0"/>
        <v>7270.1785146835018</v>
      </c>
      <c r="M24" s="9">
        <f t="shared" si="1"/>
        <v>9484.3422907677195</v>
      </c>
      <c r="N24" s="58">
        <f t="shared" si="2"/>
        <v>16754.520805451222</v>
      </c>
      <c r="O24" s="59">
        <f t="shared" si="3"/>
        <v>29548.799999999999</v>
      </c>
      <c r="P24" s="60">
        <f t="shared" si="4"/>
        <v>11981.43123287671</v>
      </c>
      <c r="Q24" s="61">
        <v>15723.806929406011</v>
      </c>
      <c r="R24" s="62">
        <v>24976.69</v>
      </c>
      <c r="S24" s="62">
        <v>28461.39</v>
      </c>
      <c r="T24" s="58">
        <f t="shared" si="5"/>
        <v>23053.962309802006</v>
      </c>
      <c r="V24" s="63">
        <f t="shared" si="6"/>
        <v>881.16078457305343</v>
      </c>
      <c r="X24" s="9"/>
      <c r="Z24" s="41" t="s">
        <v>78</v>
      </c>
      <c r="AA24" t="s">
        <v>63</v>
      </c>
      <c r="AB24" s="42">
        <v>324</v>
      </c>
      <c r="AC24" s="42">
        <f t="shared" si="7"/>
        <v>324</v>
      </c>
      <c r="AD24" s="43">
        <f t="shared" si="8"/>
        <v>0</v>
      </c>
      <c r="AE24" s="9"/>
      <c r="AF24" s="41" t="s">
        <v>78</v>
      </c>
      <c r="AG24" t="s">
        <v>64</v>
      </c>
      <c r="AH24" s="42">
        <v>29548.799999999999</v>
      </c>
      <c r="AI24" s="42">
        <v>456547.2</v>
      </c>
      <c r="AJ24" s="42">
        <f t="shared" si="9"/>
        <v>29548.799999999999</v>
      </c>
      <c r="AK24" s="43">
        <f t="shared" si="10"/>
        <v>0</v>
      </c>
      <c r="AL24" s="42"/>
      <c r="AM24" s="41" t="s">
        <v>78</v>
      </c>
      <c r="AN24" t="s">
        <v>65</v>
      </c>
      <c r="AO24">
        <v>148</v>
      </c>
      <c r="AP24" s="44">
        <v>3157</v>
      </c>
      <c r="AQ24">
        <f t="shared" si="11"/>
        <v>148</v>
      </c>
      <c r="AR24" s="45">
        <f t="shared" si="12"/>
        <v>0</v>
      </c>
      <c r="AT24" s="41" t="s">
        <v>78</v>
      </c>
      <c r="AU24" s="46">
        <f t="shared" si="13"/>
        <v>29548.799999999999</v>
      </c>
      <c r="AV24">
        <f t="shared" si="14"/>
        <v>0.40547945205479452</v>
      </c>
      <c r="AW24" s="42">
        <f t="shared" si="15"/>
        <v>11981.43</v>
      </c>
      <c r="AX24" s="42">
        <f t="shared" si="16"/>
        <v>11981.43123287671</v>
      </c>
      <c r="AY24" s="43">
        <f t="shared" si="17"/>
        <v>-1.2328767097642412E-3</v>
      </c>
      <c r="BA24" s="41" t="str">
        <f t="shared" si="18"/>
        <v>00713</v>
      </c>
      <c r="BB24" s="42">
        <f t="shared" si="19"/>
        <v>11981.43</v>
      </c>
      <c r="BC24" s="42">
        <f t="shared" si="20"/>
        <v>881.36</v>
      </c>
      <c r="BD24" s="47">
        <f t="shared" si="21"/>
        <v>12862.79</v>
      </c>
      <c r="BF24" s="41" t="s">
        <v>78</v>
      </c>
      <c r="BG24" t="s">
        <v>66</v>
      </c>
      <c r="BH24" s="42">
        <v>881.16</v>
      </c>
      <c r="BI24" s="42">
        <v>29250.8923</v>
      </c>
      <c r="BJ24" s="42">
        <f t="shared" si="22"/>
        <v>881.16078457305343</v>
      </c>
      <c r="BK24" s="43">
        <f t="shared" si="23"/>
        <v>-7.8457305346546491E-4</v>
      </c>
      <c r="BM24" s="41" t="s">
        <v>78</v>
      </c>
      <c r="BN24" t="s">
        <v>67</v>
      </c>
      <c r="BO24" s="42">
        <v>12862.59</v>
      </c>
      <c r="BP24" s="42">
        <v>426984.84</v>
      </c>
      <c r="BQ24" s="42">
        <f t="shared" si="24"/>
        <v>0</v>
      </c>
      <c r="BR24" s="43">
        <f t="shared" si="25"/>
        <v>12862.59</v>
      </c>
      <c r="BT24" s="48" t="s">
        <v>78</v>
      </c>
      <c r="BU24" s="49">
        <f t="shared" si="26"/>
        <v>11981.43</v>
      </c>
      <c r="BV24" s="50">
        <f t="shared" si="27"/>
        <v>881.36</v>
      </c>
      <c r="BW24" s="51">
        <f t="shared" si="28"/>
        <v>881.16078457305343</v>
      </c>
      <c r="BX24" s="52">
        <f t="shared" si="29"/>
        <v>0.19921542694658001</v>
      </c>
      <c r="BZ24" s="41" t="s">
        <v>78</v>
      </c>
      <c r="CA24" s="42">
        <f t="shared" si="30"/>
        <v>16754.520805451222</v>
      </c>
      <c r="CB24" s="42">
        <f t="shared" si="31"/>
        <v>11981.43123287671</v>
      </c>
      <c r="CC24" s="42">
        <f t="shared" si="32"/>
        <v>23053.962309802006</v>
      </c>
      <c r="CD24" s="42">
        <f t="shared" si="36"/>
        <v>23053.962309802006</v>
      </c>
      <c r="CE24" s="43">
        <f t="shared" si="37"/>
        <v>16754.520805451222</v>
      </c>
      <c r="CG24" s="53">
        <f t="shared" si="33"/>
        <v>16754.520805451222</v>
      </c>
      <c r="CH24" s="11">
        <f t="shared" si="34"/>
        <v>1240.44</v>
      </c>
      <c r="CI24" s="53">
        <f t="shared" si="35"/>
        <v>17994.960805451221</v>
      </c>
    </row>
    <row r="25" spans="1:87" x14ac:dyDescent="0.25">
      <c r="A25">
        <v>11</v>
      </c>
      <c r="B25" s="54">
        <v>10</v>
      </c>
      <c r="C25" t="s">
        <v>79</v>
      </c>
      <c r="D25" s="1"/>
      <c r="E25" s="62">
        <v>328</v>
      </c>
      <c r="F25" s="64">
        <v>118572</v>
      </c>
      <c r="G25">
        <v>363</v>
      </c>
      <c r="H25" s="1" t="str">
        <f>VLOOKUP(C25,'[1]Base 2024'!$A$2:$D$1666,3,FALSE)</f>
        <v>Sindicalizado</v>
      </c>
      <c r="I25" s="1" t="str">
        <f>VLOOKUP(C25,'[1]Base 2024'!$A$2:$D$1666,4,FALSE)</f>
        <v>MEXICO</v>
      </c>
      <c r="J25" t="s">
        <v>74</v>
      </c>
      <c r="K25" s="45" t="s">
        <v>62</v>
      </c>
      <c r="L25" s="57">
        <f t="shared" si="0"/>
        <v>17977.135611508427</v>
      </c>
      <c r="M25" s="9">
        <f t="shared" si="1"/>
        <v>23262.271969923531</v>
      </c>
      <c r="N25" s="58">
        <f t="shared" si="2"/>
        <v>41239.407581431959</v>
      </c>
      <c r="O25" s="59">
        <f t="shared" si="3"/>
        <v>29913.600000000002</v>
      </c>
      <c r="P25" s="60">
        <f t="shared" si="4"/>
        <v>29749.6898630137</v>
      </c>
      <c r="Q25" s="61">
        <v>13903.098354878683</v>
      </c>
      <c r="R25" s="62">
        <v>11822.7</v>
      </c>
      <c r="S25" s="62">
        <v>27038.32</v>
      </c>
      <c r="T25" s="58">
        <f t="shared" si="5"/>
        <v>17588.039451626228</v>
      </c>
      <c r="V25" s="63">
        <f t="shared" si="6"/>
        <v>2187.9072333668264</v>
      </c>
      <c r="X25" s="9"/>
      <c r="Z25" s="41" t="s">
        <v>79</v>
      </c>
      <c r="AA25" t="s">
        <v>63</v>
      </c>
      <c r="AB25" s="42">
        <v>328</v>
      </c>
      <c r="AC25" s="42">
        <f t="shared" si="7"/>
        <v>328</v>
      </c>
      <c r="AD25" s="43">
        <f t="shared" si="8"/>
        <v>0</v>
      </c>
      <c r="AE25" s="9"/>
      <c r="AF25" s="41" t="s">
        <v>79</v>
      </c>
      <c r="AG25" t="s">
        <v>64</v>
      </c>
      <c r="AH25" s="42">
        <v>29913.599999999999</v>
      </c>
      <c r="AI25" s="42">
        <v>486460.8</v>
      </c>
      <c r="AJ25" s="42">
        <f t="shared" si="9"/>
        <v>29913.600000000002</v>
      </c>
      <c r="AK25" s="43">
        <f t="shared" si="10"/>
        <v>0</v>
      </c>
      <c r="AL25" s="42"/>
      <c r="AM25" s="41" t="s">
        <v>79</v>
      </c>
      <c r="AN25" t="s">
        <v>65</v>
      </c>
      <c r="AO25">
        <v>363</v>
      </c>
      <c r="AP25" s="44">
        <v>3520</v>
      </c>
      <c r="AQ25">
        <f t="shared" si="11"/>
        <v>363</v>
      </c>
      <c r="AR25" s="45">
        <f t="shared" si="12"/>
        <v>0</v>
      </c>
      <c r="AT25" s="41" t="s">
        <v>79</v>
      </c>
      <c r="AU25" s="46">
        <f t="shared" si="13"/>
        <v>29913.599999999999</v>
      </c>
      <c r="AV25">
        <f t="shared" si="14"/>
        <v>0.9945205479452055</v>
      </c>
      <c r="AW25" s="42">
        <f t="shared" si="15"/>
        <v>29749.69</v>
      </c>
      <c r="AX25" s="42">
        <f t="shared" si="16"/>
        <v>29749.6898630137</v>
      </c>
      <c r="AY25" s="43">
        <f t="shared" si="17"/>
        <v>1.3698629845748655E-4</v>
      </c>
      <c r="BA25" s="41" t="str">
        <f t="shared" si="18"/>
        <v>00725</v>
      </c>
      <c r="BB25" s="42">
        <f t="shared" si="19"/>
        <v>29749.69</v>
      </c>
      <c r="BC25" s="42">
        <f t="shared" si="20"/>
        <v>2188.4</v>
      </c>
      <c r="BD25" s="47">
        <f t="shared" si="21"/>
        <v>31938.09</v>
      </c>
      <c r="BF25" s="41" t="s">
        <v>79</v>
      </c>
      <c r="BG25" t="s">
        <v>66</v>
      </c>
      <c r="BH25" s="42">
        <v>2187.91</v>
      </c>
      <c r="BI25" s="42">
        <v>31438.799500000001</v>
      </c>
      <c r="BJ25" s="42">
        <f t="shared" si="22"/>
        <v>2187.9072333668264</v>
      </c>
      <c r="BK25" s="43">
        <f t="shared" si="23"/>
        <v>2.7666331734508276E-3</v>
      </c>
      <c r="BM25" s="41" t="s">
        <v>79</v>
      </c>
      <c r="BN25" t="s">
        <v>67</v>
      </c>
      <c r="BO25" s="42">
        <v>31937.599999999999</v>
      </c>
      <c r="BP25" s="42">
        <v>458922.44</v>
      </c>
      <c r="BQ25" s="42">
        <f t="shared" si="24"/>
        <v>0</v>
      </c>
      <c r="BR25" s="43">
        <f t="shared" si="25"/>
        <v>31937.599999999999</v>
      </c>
      <c r="BT25" s="48" t="s">
        <v>79</v>
      </c>
      <c r="BU25" s="49">
        <f t="shared" si="26"/>
        <v>29749.69</v>
      </c>
      <c r="BV25" s="50">
        <f t="shared" si="27"/>
        <v>2188.4</v>
      </c>
      <c r="BW25" s="51">
        <f t="shared" si="28"/>
        <v>2187.9072333668264</v>
      </c>
      <c r="BX25" s="52">
        <f t="shared" si="29"/>
        <v>0.4927666331736873</v>
      </c>
      <c r="BZ25" s="41" t="s">
        <v>79</v>
      </c>
      <c r="CA25" s="42">
        <f t="shared" si="30"/>
        <v>41239.407581431959</v>
      </c>
      <c r="CB25" s="42">
        <f t="shared" si="31"/>
        <v>29749.6898630137</v>
      </c>
      <c r="CC25" s="42">
        <f t="shared" si="32"/>
        <v>17588.039451626228</v>
      </c>
      <c r="CD25" s="42">
        <f t="shared" si="36"/>
        <v>29749.6898630137</v>
      </c>
      <c r="CE25" s="43">
        <f t="shared" si="37"/>
        <v>29749.6898630137</v>
      </c>
      <c r="CG25" s="53">
        <f t="shared" si="33"/>
        <v>29749.6898630137</v>
      </c>
      <c r="CH25" s="11">
        <f t="shared" si="34"/>
        <v>2202.5500000000002</v>
      </c>
      <c r="CI25" s="53">
        <f t="shared" si="35"/>
        <v>31952.2398630137</v>
      </c>
    </row>
    <row r="26" spans="1:87" x14ac:dyDescent="0.25">
      <c r="A26">
        <v>12</v>
      </c>
      <c r="B26" s="54">
        <v>16</v>
      </c>
      <c r="C26" t="s">
        <v>80</v>
      </c>
      <c r="D26" s="1"/>
      <c r="E26" s="62">
        <v>256</v>
      </c>
      <c r="F26" s="64">
        <v>92898</v>
      </c>
      <c r="G26">
        <v>364</v>
      </c>
      <c r="H26" s="1" t="str">
        <f>VLOOKUP(C26,'[1]Base 2024'!$A$2:$D$1666,3,FALSE)</f>
        <v>Sindicalizado</v>
      </c>
      <c r="I26" s="1" t="str">
        <f>VLOOKUP(C26,'[1]Base 2024'!$A$2:$D$1666,4,FALSE)</f>
        <v>MEXICO</v>
      </c>
      <c r="J26" t="s">
        <v>74</v>
      </c>
      <c r="K26" s="45" t="s">
        <v>62</v>
      </c>
      <c r="L26" s="57">
        <f t="shared" si="0"/>
        <v>14084.606349204787</v>
      </c>
      <c r="M26" s="9">
        <f t="shared" si="1"/>
        <v>23326.355363780069</v>
      </c>
      <c r="N26" s="58">
        <f t="shared" si="2"/>
        <v>37410.961712984856</v>
      </c>
      <c r="O26" s="59">
        <f t="shared" si="3"/>
        <v>23347.200000000001</v>
      </c>
      <c r="P26" s="60">
        <f t="shared" si="4"/>
        <v>23283.235068493152</v>
      </c>
      <c r="Q26" s="61">
        <v>13873.923877801208</v>
      </c>
      <c r="R26" s="62">
        <v>22160.67</v>
      </c>
      <c r="S26" s="62">
        <v>22294.76</v>
      </c>
      <c r="T26" s="58">
        <f t="shared" si="5"/>
        <v>19443.117959267067</v>
      </c>
      <c r="V26" s="63">
        <f t="shared" si="6"/>
        <v>1712.3391422600816</v>
      </c>
      <c r="X26" s="9"/>
      <c r="Z26" s="41" t="s">
        <v>80</v>
      </c>
      <c r="AA26" t="s">
        <v>63</v>
      </c>
      <c r="AB26" s="42">
        <v>256</v>
      </c>
      <c r="AC26" s="42">
        <f t="shared" si="7"/>
        <v>256</v>
      </c>
      <c r="AD26" s="43">
        <f t="shared" si="8"/>
        <v>0</v>
      </c>
      <c r="AE26" s="9"/>
      <c r="AF26" s="41" t="s">
        <v>80</v>
      </c>
      <c r="AG26" t="s">
        <v>64</v>
      </c>
      <c r="AH26" s="42">
        <v>23347.200000000001</v>
      </c>
      <c r="AI26" s="42">
        <v>509808</v>
      </c>
      <c r="AJ26" s="42">
        <f t="shared" si="9"/>
        <v>23347.200000000001</v>
      </c>
      <c r="AK26" s="43">
        <f t="shared" si="10"/>
        <v>0</v>
      </c>
      <c r="AL26" s="42"/>
      <c r="AM26" s="41" t="s">
        <v>80</v>
      </c>
      <c r="AN26" t="s">
        <v>65</v>
      </c>
      <c r="AO26">
        <v>364</v>
      </c>
      <c r="AP26" s="44">
        <v>3884</v>
      </c>
      <c r="AQ26">
        <f t="shared" si="11"/>
        <v>364</v>
      </c>
      <c r="AR26" s="45">
        <f t="shared" si="12"/>
        <v>0</v>
      </c>
      <c r="AT26" s="41" t="s">
        <v>80</v>
      </c>
      <c r="AU26" s="46">
        <f t="shared" si="13"/>
        <v>23347.200000000001</v>
      </c>
      <c r="AV26">
        <f t="shared" si="14"/>
        <v>0.99726027397260275</v>
      </c>
      <c r="AW26" s="42">
        <f t="shared" si="15"/>
        <v>23283.24</v>
      </c>
      <c r="AX26" s="42">
        <f t="shared" si="16"/>
        <v>23283.235068493152</v>
      </c>
      <c r="AY26" s="43">
        <f t="shared" si="17"/>
        <v>4.9315068499709014E-3</v>
      </c>
      <c r="BA26" s="41" t="str">
        <f t="shared" si="18"/>
        <v>00766</v>
      </c>
      <c r="BB26" s="42">
        <f t="shared" si="19"/>
        <v>23283.24</v>
      </c>
      <c r="BC26" s="42">
        <f t="shared" si="20"/>
        <v>1712.73</v>
      </c>
      <c r="BD26" s="47">
        <f t="shared" si="21"/>
        <v>24995.97</v>
      </c>
      <c r="BF26" s="41" t="s">
        <v>80</v>
      </c>
      <c r="BG26" t="s">
        <v>66</v>
      </c>
      <c r="BH26" s="42">
        <v>1712.34</v>
      </c>
      <c r="BI26" s="42">
        <v>33151.138599999998</v>
      </c>
      <c r="BJ26" s="42">
        <f t="shared" si="22"/>
        <v>1712.3391422600816</v>
      </c>
      <c r="BK26" s="43">
        <f t="shared" si="23"/>
        <v>8.5773991827409191E-4</v>
      </c>
      <c r="BM26" s="41" t="s">
        <v>80</v>
      </c>
      <c r="BN26" t="s">
        <v>67</v>
      </c>
      <c r="BO26" s="42">
        <v>24995.58</v>
      </c>
      <c r="BP26" s="42">
        <v>483918.02</v>
      </c>
      <c r="BQ26" s="42">
        <f t="shared" si="24"/>
        <v>0</v>
      </c>
      <c r="BR26" s="43">
        <f t="shared" si="25"/>
        <v>24995.58</v>
      </c>
      <c r="BT26" s="48" t="s">
        <v>80</v>
      </c>
      <c r="BU26" s="49">
        <f t="shared" si="26"/>
        <v>23283.24</v>
      </c>
      <c r="BV26" s="50">
        <f t="shared" si="27"/>
        <v>1712.73</v>
      </c>
      <c r="BW26" s="51">
        <f t="shared" si="28"/>
        <v>1712.3391422600816</v>
      </c>
      <c r="BX26" s="52">
        <f t="shared" si="29"/>
        <v>0.39085773991837414</v>
      </c>
      <c r="BZ26" s="41" t="s">
        <v>80</v>
      </c>
      <c r="CA26" s="42">
        <f t="shared" si="30"/>
        <v>37410.961712984856</v>
      </c>
      <c r="CB26" s="42">
        <f t="shared" si="31"/>
        <v>23283.235068493152</v>
      </c>
      <c r="CC26" s="42">
        <f t="shared" si="32"/>
        <v>19443.117959267067</v>
      </c>
      <c r="CD26" s="42">
        <f t="shared" si="36"/>
        <v>23283.235068493152</v>
      </c>
      <c r="CE26" s="43">
        <f t="shared" si="37"/>
        <v>23283.235068493152</v>
      </c>
      <c r="CG26" s="53">
        <f t="shared" si="33"/>
        <v>23283.235068493152</v>
      </c>
      <c r="CH26" s="11">
        <f t="shared" si="34"/>
        <v>1723.8</v>
      </c>
      <c r="CI26" s="53">
        <f t="shared" si="35"/>
        <v>25007.035068493151</v>
      </c>
    </row>
    <row r="27" spans="1:87" x14ac:dyDescent="0.25">
      <c r="A27">
        <v>13</v>
      </c>
      <c r="B27" s="54">
        <v>17</v>
      </c>
      <c r="C27" t="s">
        <v>81</v>
      </c>
      <c r="D27" s="1"/>
      <c r="E27" s="62">
        <v>369</v>
      </c>
      <c r="F27" s="64">
        <v>128275.1</v>
      </c>
      <c r="G27">
        <v>349</v>
      </c>
      <c r="H27" s="1" t="str">
        <f>VLOOKUP(C27,'[1]Base 2024'!$A$2:$D$1666,3,FALSE)</f>
        <v>Sindicalizado</v>
      </c>
      <c r="I27" s="1" t="str">
        <f>VLOOKUP(C27,'[1]Base 2024'!$A$2:$D$1666,4,FALSE)</f>
        <v>MEXICO</v>
      </c>
      <c r="J27" t="s">
        <v>74</v>
      </c>
      <c r="K27" s="45" t="s">
        <v>62</v>
      </c>
      <c r="L27" s="57">
        <f t="shared" si="0"/>
        <v>19448.25817460956</v>
      </c>
      <c r="M27" s="9">
        <f t="shared" si="1"/>
        <v>22365.104455931989</v>
      </c>
      <c r="N27" s="58">
        <f t="shared" si="2"/>
        <v>41813.362630541553</v>
      </c>
      <c r="O27" s="59">
        <f t="shared" si="3"/>
        <v>33652.800000000003</v>
      </c>
      <c r="P27" s="60">
        <f t="shared" si="4"/>
        <v>32177.608767123289</v>
      </c>
      <c r="Q27" s="61">
        <v>15407.034286446047</v>
      </c>
      <c r="R27" s="62">
        <v>24421.33</v>
      </c>
      <c r="S27" s="62">
        <v>31170.7</v>
      </c>
      <c r="T27" s="58">
        <f t="shared" si="5"/>
        <v>23666.354762148683</v>
      </c>
      <c r="V27" s="63">
        <f t="shared" si="6"/>
        <v>2366.4657782387058</v>
      </c>
      <c r="X27" s="9"/>
      <c r="Z27" s="41" t="s">
        <v>81</v>
      </c>
      <c r="AA27" t="s">
        <v>63</v>
      </c>
      <c r="AB27" s="42">
        <v>369</v>
      </c>
      <c r="AC27" s="42">
        <f t="shared" si="7"/>
        <v>369</v>
      </c>
      <c r="AD27" s="43">
        <f t="shared" si="8"/>
        <v>0</v>
      </c>
      <c r="AE27" s="9"/>
      <c r="AF27" s="41" t="s">
        <v>81</v>
      </c>
      <c r="AG27" t="s">
        <v>64</v>
      </c>
      <c r="AH27" s="42">
        <v>33652.800000000003</v>
      </c>
      <c r="AI27" s="42">
        <v>543460.80000000005</v>
      </c>
      <c r="AJ27" s="42">
        <f t="shared" si="9"/>
        <v>33652.800000000003</v>
      </c>
      <c r="AK27" s="43">
        <f t="shared" si="10"/>
        <v>0</v>
      </c>
      <c r="AL27" s="42"/>
      <c r="AM27" s="41" t="s">
        <v>81</v>
      </c>
      <c r="AN27" t="s">
        <v>65</v>
      </c>
      <c r="AO27">
        <v>349</v>
      </c>
      <c r="AP27" s="44">
        <v>4233</v>
      </c>
      <c r="AQ27">
        <f t="shared" si="11"/>
        <v>349</v>
      </c>
      <c r="AR27" s="45">
        <f t="shared" si="12"/>
        <v>0</v>
      </c>
      <c r="AT27" s="41" t="s">
        <v>81</v>
      </c>
      <c r="AU27" s="46">
        <f t="shared" si="13"/>
        <v>33652.800000000003</v>
      </c>
      <c r="AV27">
        <f t="shared" si="14"/>
        <v>0.95616438356164379</v>
      </c>
      <c r="AW27" s="42">
        <f t="shared" si="15"/>
        <v>32177.61</v>
      </c>
      <c r="AX27" s="42">
        <f t="shared" si="16"/>
        <v>32177.608767123289</v>
      </c>
      <c r="AY27" s="43">
        <f t="shared" si="17"/>
        <v>1.2328767115832306E-3</v>
      </c>
      <c r="BA27" s="41" t="str">
        <f t="shared" si="18"/>
        <v>00768</v>
      </c>
      <c r="BB27" s="42">
        <f t="shared" si="19"/>
        <v>32177.61</v>
      </c>
      <c r="BC27" s="42">
        <f t="shared" si="20"/>
        <v>2367</v>
      </c>
      <c r="BD27" s="47">
        <f t="shared" si="21"/>
        <v>34544.61</v>
      </c>
      <c r="BF27" s="41" t="s">
        <v>81</v>
      </c>
      <c r="BG27" t="s">
        <v>66</v>
      </c>
      <c r="BH27" s="42">
        <v>2366.4699999999998</v>
      </c>
      <c r="BI27" s="42">
        <v>35517.604399999997</v>
      </c>
      <c r="BJ27" s="42">
        <f t="shared" si="22"/>
        <v>2366.4657782387058</v>
      </c>
      <c r="BK27" s="43">
        <f t="shared" si="23"/>
        <v>4.2217612940476101E-3</v>
      </c>
      <c r="BM27" s="41" t="s">
        <v>81</v>
      </c>
      <c r="BN27" t="s">
        <v>67</v>
      </c>
      <c r="BO27" s="42">
        <v>34544.080000000002</v>
      </c>
      <c r="BP27" s="42">
        <v>518462.1</v>
      </c>
      <c r="BQ27" s="42">
        <f t="shared" si="24"/>
        <v>0</v>
      </c>
      <c r="BR27" s="43">
        <f t="shared" si="25"/>
        <v>34544.080000000002</v>
      </c>
      <c r="BT27" s="48" t="s">
        <v>81</v>
      </c>
      <c r="BU27" s="49">
        <f t="shared" si="26"/>
        <v>32177.61</v>
      </c>
      <c r="BV27" s="50">
        <f t="shared" si="27"/>
        <v>2367</v>
      </c>
      <c r="BW27" s="51">
        <f t="shared" si="28"/>
        <v>2366.4657782387058</v>
      </c>
      <c r="BX27" s="52">
        <f t="shared" si="29"/>
        <v>0.5342217612942477</v>
      </c>
      <c r="BZ27" s="41" t="s">
        <v>81</v>
      </c>
      <c r="CA27" s="42">
        <f t="shared" si="30"/>
        <v>41813.362630541553</v>
      </c>
      <c r="CB27" s="42">
        <f t="shared" si="31"/>
        <v>32177.608767123289</v>
      </c>
      <c r="CC27" s="42">
        <f t="shared" si="32"/>
        <v>23666.354762148683</v>
      </c>
      <c r="CD27" s="42">
        <f t="shared" si="36"/>
        <v>32177.608767123289</v>
      </c>
      <c r="CE27" s="43">
        <f t="shared" si="37"/>
        <v>32177.608767123289</v>
      </c>
      <c r="CG27" s="53">
        <f t="shared" si="33"/>
        <v>32177.608767123289</v>
      </c>
      <c r="CH27" s="11">
        <f t="shared" si="34"/>
        <v>2382.3000000000002</v>
      </c>
      <c r="CI27" s="53">
        <f t="shared" si="35"/>
        <v>34559.908767123292</v>
      </c>
    </row>
    <row r="28" spans="1:87" x14ac:dyDescent="0.25">
      <c r="A28">
        <v>15</v>
      </c>
      <c r="B28" s="54">
        <v>18</v>
      </c>
      <c r="C28" t="s">
        <v>82</v>
      </c>
      <c r="D28" s="1"/>
      <c r="E28" s="62">
        <v>343</v>
      </c>
      <c r="F28" s="64">
        <v>124469</v>
      </c>
      <c r="G28">
        <v>364</v>
      </c>
      <c r="H28" s="1" t="str">
        <f>VLOOKUP(C28,'[1]Base 2024'!$A$2:$D$1666,3,FALSE)</f>
        <v>Sindicalizado</v>
      </c>
      <c r="I28" s="1" t="str">
        <f>VLOOKUP(C28,'[1]Base 2024'!$A$2:$D$1666,4,FALSE)</f>
        <v>MEXICO</v>
      </c>
      <c r="J28" t="s">
        <v>74</v>
      </c>
      <c r="K28" s="45" t="s">
        <v>62</v>
      </c>
      <c r="L28" s="57">
        <f t="shared" si="0"/>
        <v>18871.201400236503</v>
      </c>
      <c r="M28" s="9">
        <f t="shared" si="1"/>
        <v>23326.355363780069</v>
      </c>
      <c r="N28" s="58">
        <f t="shared" si="2"/>
        <v>42197.556764016568</v>
      </c>
      <c r="O28" s="59">
        <f t="shared" si="3"/>
        <v>31281.600000000002</v>
      </c>
      <c r="P28" s="60">
        <f t="shared" si="4"/>
        <v>31195.89698630137</v>
      </c>
      <c r="Q28" s="61">
        <v>16626.209455991644</v>
      </c>
      <c r="R28" s="62">
        <v>26545.439999999999</v>
      </c>
      <c r="S28" s="62">
        <v>26784.36</v>
      </c>
      <c r="T28" s="58">
        <f t="shared" si="5"/>
        <v>23318.669818663882</v>
      </c>
      <c r="V28" s="63">
        <f t="shared" si="6"/>
        <v>2294.2668976375312</v>
      </c>
      <c r="X28" s="9"/>
      <c r="Z28" s="41" t="s">
        <v>82</v>
      </c>
      <c r="AA28" t="s">
        <v>63</v>
      </c>
      <c r="AB28" s="42">
        <v>343</v>
      </c>
      <c r="AC28" s="42">
        <f t="shared" si="7"/>
        <v>343</v>
      </c>
      <c r="AD28" s="43">
        <f t="shared" si="8"/>
        <v>0</v>
      </c>
      <c r="AE28" s="9"/>
      <c r="AF28" s="41" t="s">
        <v>82</v>
      </c>
      <c r="AG28" t="s">
        <v>64</v>
      </c>
      <c r="AH28" s="42">
        <v>31281.599999999999</v>
      </c>
      <c r="AI28" s="42">
        <v>574742.4</v>
      </c>
      <c r="AJ28" s="42">
        <f t="shared" si="9"/>
        <v>31281.600000000002</v>
      </c>
      <c r="AK28" s="43">
        <f t="shared" si="10"/>
        <v>0</v>
      </c>
      <c r="AL28" s="42"/>
      <c r="AM28" s="41" t="s">
        <v>82</v>
      </c>
      <c r="AN28" t="s">
        <v>65</v>
      </c>
      <c r="AO28">
        <v>364</v>
      </c>
      <c r="AP28" s="44">
        <v>4597</v>
      </c>
      <c r="AQ28">
        <f t="shared" si="11"/>
        <v>364</v>
      </c>
      <c r="AR28" s="45">
        <f t="shared" si="12"/>
        <v>0</v>
      </c>
      <c r="AT28" s="41" t="s">
        <v>82</v>
      </c>
      <c r="AU28" s="46">
        <f t="shared" si="13"/>
        <v>31281.599999999999</v>
      </c>
      <c r="AV28">
        <f t="shared" si="14"/>
        <v>0.99726027397260275</v>
      </c>
      <c r="AW28" s="42">
        <f t="shared" si="15"/>
        <v>31195.9</v>
      </c>
      <c r="AX28" s="42">
        <f t="shared" si="16"/>
        <v>31195.89698630137</v>
      </c>
      <c r="AY28" s="43">
        <f t="shared" si="17"/>
        <v>3.0136986315483227E-3</v>
      </c>
      <c r="BA28" s="41" t="str">
        <f t="shared" si="18"/>
        <v>00769</v>
      </c>
      <c r="BB28" s="42">
        <f t="shared" si="19"/>
        <v>31195.9</v>
      </c>
      <c r="BC28" s="42">
        <f t="shared" si="20"/>
        <v>2294.79</v>
      </c>
      <c r="BD28" s="47">
        <f t="shared" si="21"/>
        <v>33490.69</v>
      </c>
      <c r="BF28" s="41" t="s">
        <v>82</v>
      </c>
      <c r="BG28" t="s">
        <v>66</v>
      </c>
      <c r="BH28" s="42">
        <v>2294.27</v>
      </c>
      <c r="BI28" s="42">
        <v>37811.871299999999</v>
      </c>
      <c r="BJ28" s="42">
        <f t="shared" si="22"/>
        <v>2294.2668976375312</v>
      </c>
      <c r="BK28" s="43">
        <f t="shared" si="23"/>
        <v>3.1023624687804841E-3</v>
      </c>
      <c r="BM28" s="41" t="s">
        <v>82</v>
      </c>
      <c r="BN28" t="s">
        <v>67</v>
      </c>
      <c r="BO28" s="42">
        <v>33490.17</v>
      </c>
      <c r="BP28" s="42">
        <v>551952.27</v>
      </c>
      <c r="BQ28" s="42">
        <f t="shared" si="24"/>
        <v>0</v>
      </c>
      <c r="BR28" s="43">
        <f t="shared" si="25"/>
        <v>33490.17</v>
      </c>
      <c r="BT28" s="48" t="s">
        <v>82</v>
      </c>
      <c r="BU28" s="49">
        <f t="shared" si="26"/>
        <v>31195.9</v>
      </c>
      <c r="BV28" s="50">
        <f t="shared" si="27"/>
        <v>2294.79</v>
      </c>
      <c r="BW28" s="51">
        <f t="shared" si="28"/>
        <v>2294.2668976375312</v>
      </c>
      <c r="BX28" s="52">
        <f t="shared" si="29"/>
        <v>0.52310236246876229</v>
      </c>
      <c r="BZ28" s="41" t="s">
        <v>82</v>
      </c>
      <c r="CA28" s="42">
        <f t="shared" si="30"/>
        <v>42197.556764016568</v>
      </c>
      <c r="CB28" s="42">
        <f t="shared" si="31"/>
        <v>31195.89698630137</v>
      </c>
      <c r="CC28" s="42">
        <f t="shared" si="32"/>
        <v>23318.669818663882</v>
      </c>
      <c r="CD28" s="42">
        <f t="shared" si="36"/>
        <v>31195.89698630137</v>
      </c>
      <c r="CE28" s="43">
        <f t="shared" si="37"/>
        <v>31195.89698630137</v>
      </c>
      <c r="CG28" s="53">
        <f t="shared" si="33"/>
        <v>31195.89698630137</v>
      </c>
      <c r="CH28" s="11">
        <f t="shared" si="34"/>
        <v>2309.62</v>
      </c>
      <c r="CI28" s="53">
        <f t="shared" si="35"/>
        <v>33505.516986301373</v>
      </c>
    </row>
    <row r="29" spans="1:87" x14ac:dyDescent="0.25">
      <c r="A29">
        <v>16</v>
      </c>
      <c r="B29" s="54">
        <v>24</v>
      </c>
      <c r="C29" t="s">
        <v>83</v>
      </c>
      <c r="D29" s="1"/>
      <c r="E29" s="62">
        <v>250</v>
      </c>
      <c r="F29" s="64">
        <v>90720</v>
      </c>
      <c r="G29">
        <v>364</v>
      </c>
      <c r="H29" s="1" t="str">
        <f>VLOOKUP(C29,'[1]Base 2024'!$A$2:$D$1666,3,FALSE)</f>
        <v>Sindicalizado</v>
      </c>
      <c r="I29" s="1" t="str">
        <f>VLOOKUP(C29,'[1]Base 2024'!$A$2:$D$1666,4,FALSE)</f>
        <v>MEXICO</v>
      </c>
      <c r="J29" t="s">
        <v>74</v>
      </c>
      <c r="K29" s="45" t="s">
        <v>62</v>
      </c>
      <c r="L29" s="57">
        <f t="shared" si="0"/>
        <v>13754.391784536354</v>
      </c>
      <c r="M29" s="9">
        <f t="shared" si="1"/>
        <v>23326.355363780069</v>
      </c>
      <c r="N29" s="58">
        <f t="shared" si="2"/>
        <v>37080.747148316426</v>
      </c>
      <c r="O29" s="59">
        <f t="shared" si="3"/>
        <v>22800</v>
      </c>
      <c r="P29" s="60">
        <f t="shared" si="4"/>
        <v>22737.534246575342</v>
      </c>
      <c r="Q29" s="61">
        <v>13618.562153680814</v>
      </c>
      <c r="R29" s="62">
        <v>21950.639999999999</v>
      </c>
      <c r="S29" s="62">
        <v>21346.04</v>
      </c>
      <c r="T29" s="58">
        <f t="shared" si="5"/>
        <v>18971.747384560273</v>
      </c>
      <c r="V29" s="63">
        <f t="shared" si="6"/>
        <v>1672.2061936133607</v>
      </c>
      <c r="X29" s="9"/>
      <c r="Z29" s="41" t="s">
        <v>83</v>
      </c>
      <c r="AA29" t="s">
        <v>63</v>
      </c>
      <c r="AB29" s="42">
        <v>250</v>
      </c>
      <c r="AC29" s="42">
        <f t="shared" si="7"/>
        <v>250</v>
      </c>
      <c r="AD29" s="43">
        <f t="shared" si="8"/>
        <v>0</v>
      </c>
      <c r="AE29" s="9"/>
      <c r="AF29" s="41" t="s">
        <v>83</v>
      </c>
      <c r="AG29" t="s">
        <v>64</v>
      </c>
      <c r="AH29" s="42">
        <v>22800</v>
      </c>
      <c r="AI29" s="42">
        <v>597542.40000000002</v>
      </c>
      <c r="AJ29" s="42">
        <f t="shared" si="9"/>
        <v>22800</v>
      </c>
      <c r="AK29" s="43">
        <f t="shared" si="10"/>
        <v>0</v>
      </c>
      <c r="AL29" s="42"/>
      <c r="AM29" s="41" t="s">
        <v>83</v>
      </c>
      <c r="AN29" t="s">
        <v>65</v>
      </c>
      <c r="AO29">
        <v>364</v>
      </c>
      <c r="AP29" s="44">
        <v>4961</v>
      </c>
      <c r="AQ29">
        <f t="shared" si="11"/>
        <v>364</v>
      </c>
      <c r="AR29" s="45">
        <f t="shared" si="12"/>
        <v>0</v>
      </c>
      <c r="AT29" s="41" t="s">
        <v>83</v>
      </c>
      <c r="AU29" s="46">
        <f t="shared" si="13"/>
        <v>22800</v>
      </c>
      <c r="AV29">
        <f t="shared" si="14"/>
        <v>0.99726027397260275</v>
      </c>
      <c r="AW29" s="42">
        <f t="shared" si="15"/>
        <v>22737.53</v>
      </c>
      <c r="AX29" s="42">
        <f t="shared" si="16"/>
        <v>22737.534246575342</v>
      </c>
      <c r="AY29" s="43">
        <f t="shared" si="17"/>
        <v>-4.2465753431315534E-3</v>
      </c>
      <c r="BA29" s="41" t="str">
        <f t="shared" si="18"/>
        <v>00776</v>
      </c>
      <c r="BB29" s="42">
        <f t="shared" si="19"/>
        <v>22737.53</v>
      </c>
      <c r="BC29" s="42">
        <f t="shared" si="20"/>
        <v>1672.59</v>
      </c>
      <c r="BD29" s="47">
        <f t="shared" si="21"/>
        <v>24410.12</v>
      </c>
      <c r="BF29" s="41" t="s">
        <v>83</v>
      </c>
      <c r="BG29" t="s">
        <v>66</v>
      </c>
      <c r="BH29" s="42">
        <v>1672.21</v>
      </c>
      <c r="BI29" s="42">
        <v>39484.077499999999</v>
      </c>
      <c r="BJ29" s="42">
        <f t="shared" si="22"/>
        <v>1672.2061936133607</v>
      </c>
      <c r="BK29" s="43">
        <f t="shared" si="23"/>
        <v>3.806386639325865E-3</v>
      </c>
      <c r="BM29" s="41" t="s">
        <v>83</v>
      </c>
      <c r="BN29" t="s">
        <v>67</v>
      </c>
      <c r="BO29" s="42">
        <v>24409.74</v>
      </c>
      <c r="BP29" s="42">
        <v>576362.01</v>
      </c>
      <c r="BQ29" s="42">
        <f t="shared" si="24"/>
        <v>0</v>
      </c>
      <c r="BR29" s="43">
        <f t="shared" si="25"/>
        <v>24409.74</v>
      </c>
      <c r="BT29" s="48" t="s">
        <v>83</v>
      </c>
      <c r="BU29" s="49">
        <f t="shared" si="26"/>
        <v>22737.53</v>
      </c>
      <c r="BV29" s="50">
        <f t="shared" si="27"/>
        <v>1672.59</v>
      </c>
      <c r="BW29" s="51">
        <f t="shared" si="28"/>
        <v>1672.2061936133607</v>
      </c>
      <c r="BX29" s="52">
        <f t="shared" si="29"/>
        <v>0.38380638663920763</v>
      </c>
      <c r="BZ29" s="41" t="s">
        <v>83</v>
      </c>
      <c r="CA29" s="42">
        <f t="shared" si="30"/>
        <v>37080.747148316426</v>
      </c>
      <c r="CB29" s="42">
        <f t="shared" si="31"/>
        <v>22737.534246575342</v>
      </c>
      <c r="CC29" s="42">
        <f t="shared" si="32"/>
        <v>18971.747384560273</v>
      </c>
      <c r="CD29" s="42">
        <f t="shared" si="36"/>
        <v>22737.534246575342</v>
      </c>
      <c r="CE29" s="43">
        <f t="shared" si="37"/>
        <v>22737.534246575342</v>
      </c>
      <c r="CG29" s="53">
        <f t="shared" si="33"/>
        <v>22737.534246575342</v>
      </c>
      <c r="CH29" s="11">
        <f t="shared" si="34"/>
        <v>1683.4</v>
      </c>
      <c r="CI29" s="53">
        <f t="shared" si="35"/>
        <v>24420.934246575343</v>
      </c>
    </row>
    <row r="30" spans="1:87" x14ac:dyDescent="0.25">
      <c r="A30">
        <v>17</v>
      </c>
      <c r="B30" s="54">
        <v>25</v>
      </c>
      <c r="C30" t="s">
        <v>84</v>
      </c>
      <c r="D30" s="1"/>
      <c r="E30" s="62">
        <v>256</v>
      </c>
      <c r="F30" s="64">
        <v>92617</v>
      </c>
      <c r="G30">
        <v>364</v>
      </c>
      <c r="H30" s="1" t="str">
        <f>VLOOKUP(C30,'[1]Base 2024'!$A$2:$D$1666,3,FALSE)</f>
        <v>Sindicalizado</v>
      </c>
      <c r="I30" s="1" t="str">
        <f>VLOOKUP(C30,'[1]Base 2024'!$A$2:$D$1666,4,FALSE)</f>
        <v>MEXICO</v>
      </c>
      <c r="J30" t="s">
        <v>74</v>
      </c>
      <c r="K30" s="45" t="s">
        <v>62</v>
      </c>
      <c r="L30" s="57">
        <f t="shared" si="0"/>
        <v>14042.002909043249</v>
      </c>
      <c r="M30" s="9">
        <f t="shared" si="1"/>
        <v>23326.355363780069</v>
      </c>
      <c r="N30" s="58">
        <f t="shared" si="2"/>
        <v>37368.358272823316</v>
      </c>
      <c r="O30" s="59">
        <f t="shared" si="3"/>
        <v>23347.200000000001</v>
      </c>
      <c r="P30" s="60">
        <f t="shared" si="4"/>
        <v>23283.235068493152</v>
      </c>
      <c r="Q30" s="61">
        <v>14546.968186771141</v>
      </c>
      <c r="R30" s="62">
        <v>23223.64</v>
      </c>
      <c r="S30" s="62">
        <v>21002.61</v>
      </c>
      <c r="T30" s="58">
        <f t="shared" si="5"/>
        <v>19591.072728923715</v>
      </c>
      <c r="V30" s="63">
        <f t="shared" si="6"/>
        <v>1712.3391422600816</v>
      </c>
      <c r="X30" s="9"/>
      <c r="Z30" s="41" t="s">
        <v>84</v>
      </c>
      <c r="AA30" t="s">
        <v>63</v>
      </c>
      <c r="AB30" s="42">
        <v>256</v>
      </c>
      <c r="AC30" s="42">
        <f t="shared" si="7"/>
        <v>256</v>
      </c>
      <c r="AD30" s="43">
        <f t="shared" si="8"/>
        <v>0</v>
      </c>
      <c r="AE30" s="9"/>
      <c r="AF30" s="41" t="s">
        <v>84</v>
      </c>
      <c r="AG30" t="s">
        <v>64</v>
      </c>
      <c r="AH30" s="42">
        <v>23347.200000000001</v>
      </c>
      <c r="AI30" s="42">
        <v>620889.59999999998</v>
      </c>
      <c r="AJ30" s="42">
        <f t="shared" si="9"/>
        <v>23347.200000000001</v>
      </c>
      <c r="AK30" s="43">
        <f t="shared" si="10"/>
        <v>0</v>
      </c>
      <c r="AL30" s="42"/>
      <c r="AM30" s="41" t="s">
        <v>84</v>
      </c>
      <c r="AN30" t="s">
        <v>65</v>
      </c>
      <c r="AO30">
        <v>364</v>
      </c>
      <c r="AP30" s="44">
        <v>5325</v>
      </c>
      <c r="AQ30">
        <f t="shared" si="11"/>
        <v>364</v>
      </c>
      <c r="AR30" s="45">
        <f t="shared" si="12"/>
        <v>0</v>
      </c>
      <c r="AT30" s="41" t="s">
        <v>84</v>
      </c>
      <c r="AU30" s="46">
        <f t="shared" si="13"/>
        <v>23347.200000000001</v>
      </c>
      <c r="AV30">
        <f t="shared" si="14"/>
        <v>0.99726027397260275</v>
      </c>
      <c r="AW30" s="42">
        <f t="shared" si="15"/>
        <v>23283.24</v>
      </c>
      <c r="AX30" s="42">
        <f t="shared" si="16"/>
        <v>23283.235068493152</v>
      </c>
      <c r="AY30" s="43">
        <f t="shared" si="17"/>
        <v>4.9315068499709014E-3</v>
      </c>
      <c r="BA30" s="41" t="str">
        <f t="shared" si="18"/>
        <v>00777</v>
      </c>
      <c r="BB30" s="42">
        <f t="shared" si="19"/>
        <v>23283.24</v>
      </c>
      <c r="BC30" s="42">
        <f t="shared" si="20"/>
        <v>1712.73</v>
      </c>
      <c r="BD30" s="47">
        <f t="shared" si="21"/>
        <v>24995.97</v>
      </c>
      <c r="BF30" s="41" t="s">
        <v>84</v>
      </c>
      <c r="BG30" t="s">
        <v>66</v>
      </c>
      <c r="BH30" s="42">
        <v>1712.34</v>
      </c>
      <c r="BI30" s="42">
        <v>41196.416599999997</v>
      </c>
      <c r="BJ30" s="42">
        <f t="shared" si="22"/>
        <v>1712.3391422600816</v>
      </c>
      <c r="BK30" s="43">
        <f t="shared" si="23"/>
        <v>8.5773991827409191E-4</v>
      </c>
      <c r="BM30" s="41" t="s">
        <v>84</v>
      </c>
      <c r="BN30" t="s">
        <v>67</v>
      </c>
      <c r="BO30" s="42">
        <v>24995.58</v>
      </c>
      <c r="BP30" s="42">
        <v>601357.59</v>
      </c>
      <c r="BQ30" s="42">
        <f t="shared" si="24"/>
        <v>0</v>
      </c>
      <c r="BR30" s="43">
        <f t="shared" si="25"/>
        <v>24995.58</v>
      </c>
      <c r="BT30" s="48" t="s">
        <v>84</v>
      </c>
      <c r="BU30" s="49">
        <f t="shared" si="26"/>
        <v>23283.24</v>
      </c>
      <c r="BV30" s="50">
        <f t="shared" si="27"/>
        <v>1712.73</v>
      </c>
      <c r="BW30" s="51">
        <f t="shared" si="28"/>
        <v>1712.3391422600816</v>
      </c>
      <c r="BX30" s="52">
        <f t="shared" si="29"/>
        <v>0.39085773991837414</v>
      </c>
      <c r="BZ30" s="41" t="s">
        <v>84</v>
      </c>
      <c r="CA30" s="42">
        <f t="shared" si="30"/>
        <v>37368.358272823316</v>
      </c>
      <c r="CB30" s="42">
        <f t="shared" si="31"/>
        <v>23283.235068493152</v>
      </c>
      <c r="CC30" s="42">
        <f t="shared" si="32"/>
        <v>19591.072728923715</v>
      </c>
      <c r="CD30" s="42">
        <f t="shared" si="36"/>
        <v>23283.235068493152</v>
      </c>
      <c r="CE30" s="43">
        <f t="shared" si="37"/>
        <v>23283.235068493152</v>
      </c>
      <c r="CG30" s="53">
        <f t="shared" si="33"/>
        <v>23283.235068493152</v>
      </c>
      <c r="CH30" s="11">
        <f t="shared" si="34"/>
        <v>1723.8</v>
      </c>
      <c r="CI30" s="53">
        <f t="shared" si="35"/>
        <v>25007.035068493151</v>
      </c>
    </row>
    <row r="31" spans="1:87" x14ac:dyDescent="0.25">
      <c r="A31">
        <v>18</v>
      </c>
      <c r="B31" s="54">
        <v>45</v>
      </c>
      <c r="C31" t="s">
        <v>85</v>
      </c>
      <c r="D31" s="1"/>
      <c r="E31" s="62">
        <v>369</v>
      </c>
      <c r="F31" s="64">
        <v>128227.5</v>
      </c>
      <c r="G31">
        <v>349</v>
      </c>
      <c r="H31" s="1" t="str">
        <f>VLOOKUP(C31,'[1]Base 2024'!$A$2:$D$1666,3,FALSE)</f>
        <v>Sindicalizado</v>
      </c>
      <c r="I31" s="1" t="str">
        <f>VLOOKUP(C31,'[1]Base 2024'!$A$2:$D$1666,4,FALSE)</f>
        <v>MEXICO</v>
      </c>
      <c r="J31" t="s">
        <v>74</v>
      </c>
      <c r="K31" s="45" t="s">
        <v>62</v>
      </c>
      <c r="L31" s="57">
        <f t="shared" si="0"/>
        <v>19441.041364105327</v>
      </c>
      <c r="M31" s="9">
        <f t="shared" si="1"/>
        <v>22365.104455931989</v>
      </c>
      <c r="N31" s="58">
        <f t="shared" si="2"/>
        <v>41806.145820037316</v>
      </c>
      <c r="O31" s="59">
        <f t="shared" si="3"/>
        <v>33652.800000000003</v>
      </c>
      <c r="P31" s="60">
        <f t="shared" si="4"/>
        <v>32177.608767123289</v>
      </c>
      <c r="Q31" s="61">
        <v>5685.1221448387587</v>
      </c>
      <c r="R31" s="62">
        <v>25750.400000000001</v>
      </c>
      <c r="S31" s="62">
        <v>31258.01</v>
      </c>
      <c r="T31" s="58">
        <f t="shared" si="5"/>
        <v>20897.844048279585</v>
      </c>
      <c r="V31" s="63">
        <f t="shared" si="6"/>
        <v>2366.4657782387058</v>
      </c>
      <c r="X31" s="9"/>
      <c r="Z31" s="41" t="s">
        <v>85</v>
      </c>
      <c r="AA31" t="s">
        <v>63</v>
      </c>
      <c r="AB31" s="42">
        <v>369</v>
      </c>
      <c r="AC31" s="42">
        <f t="shared" si="7"/>
        <v>369</v>
      </c>
      <c r="AD31" s="43">
        <f t="shared" si="8"/>
        <v>0</v>
      </c>
      <c r="AE31" s="9"/>
      <c r="AF31" s="41" t="s">
        <v>85</v>
      </c>
      <c r="AG31" t="s">
        <v>64</v>
      </c>
      <c r="AH31" s="42">
        <v>33652.800000000003</v>
      </c>
      <c r="AI31" s="42">
        <v>654542.4</v>
      </c>
      <c r="AJ31" s="42">
        <f t="shared" si="9"/>
        <v>33652.800000000003</v>
      </c>
      <c r="AK31" s="43">
        <f t="shared" si="10"/>
        <v>0</v>
      </c>
      <c r="AL31" s="42"/>
      <c r="AM31" s="41" t="s">
        <v>85</v>
      </c>
      <c r="AN31" t="s">
        <v>65</v>
      </c>
      <c r="AO31">
        <v>349</v>
      </c>
      <c r="AP31" s="44">
        <v>5674</v>
      </c>
      <c r="AQ31">
        <f t="shared" si="11"/>
        <v>349</v>
      </c>
      <c r="AR31" s="45">
        <f t="shared" si="12"/>
        <v>0</v>
      </c>
      <c r="AT31" s="41" t="s">
        <v>85</v>
      </c>
      <c r="AU31" s="46">
        <f t="shared" si="13"/>
        <v>33652.800000000003</v>
      </c>
      <c r="AV31">
        <f t="shared" si="14"/>
        <v>0.95616438356164379</v>
      </c>
      <c r="AW31" s="42">
        <f t="shared" si="15"/>
        <v>32177.61</v>
      </c>
      <c r="AX31" s="42">
        <f t="shared" si="16"/>
        <v>32177.608767123289</v>
      </c>
      <c r="AY31" s="43">
        <f t="shared" si="17"/>
        <v>1.2328767115832306E-3</v>
      </c>
      <c r="BA31" s="41" t="str">
        <f t="shared" si="18"/>
        <v>00798</v>
      </c>
      <c r="BB31" s="42">
        <f t="shared" si="19"/>
        <v>32177.61</v>
      </c>
      <c r="BC31" s="42">
        <f t="shared" si="20"/>
        <v>2367</v>
      </c>
      <c r="BD31" s="47">
        <f t="shared" si="21"/>
        <v>34544.61</v>
      </c>
      <c r="BF31" s="41" t="s">
        <v>85</v>
      </c>
      <c r="BG31" t="s">
        <v>66</v>
      </c>
      <c r="BH31" s="42">
        <v>2366.4699999999998</v>
      </c>
      <c r="BI31" s="42">
        <v>43562.882400000002</v>
      </c>
      <c r="BJ31" s="42">
        <f t="shared" si="22"/>
        <v>2366.4657782387058</v>
      </c>
      <c r="BK31" s="43">
        <f t="shared" si="23"/>
        <v>4.2217612940476101E-3</v>
      </c>
      <c r="BM31" s="41" t="s">
        <v>85</v>
      </c>
      <c r="BN31" t="s">
        <v>67</v>
      </c>
      <c r="BO31" s="42">
        <v>34544.080000000002</v>
      </c>
      <c r="BP31" s="42">
        <v>635901.67000000004</v>
      </c>
      <c r="BQ31" s="42">
        <f t="shared" si="24"/>
        <v>0</v>
      </c>
      <c r="BR31" s="43">
        <f t="shared" si="25"/>
        <v>34544.080000000002</v>
      </c>
      <c r="BT31" s="48" t="s">
        <v>85</v>
      </c>
      <c r="BU31" s="49">
        <f t="shared" si="26"/>
        <v>32177.61</v>
      </c>
      <c r="BV31" s="50">
        <f t="shared" si="27"/>
        <v>2367</v>
      </c>
      <c r="BW31" s="51">
        <f t="shared" si="28"/>
        <v>2366.4657782387058</v>
      </c>
      <c r="BX31" s="52">
        <f t="shared" si="29"/>
        <v>0.5342217612942477</v>
      </c>
      <c r="BZ31" s="41" t="s">
        <v>85</v>
      </c>
      <c r="CA31" s="42">
        <f t="shared" si="30"/>
        <v>41806.145820037316</v>
      </c>
      <c r="CB31" s="42">
        <f t="shared" si="31"/>
        <v>32177.608767123289</v>
      </c>
      <c r="CC31" s="42">
        <f t="shared" si="32"/>
        <v>20897.844048279585</v>
      </c>
      <c r="CD31" s="42">
        <f t="shared" si="36"/>
        <v>32177.608767123289</v>
      </c>
      <c r="CE31" s="43">
        <f t="shared" si="37"/>
        <v>32177.608767123289</v>
      </c>
      <c r="CG31" s="53">
        <f t="shared" si="33"/>
        <v>32177.608767123289</v>
      </c>
      <c r="CH31" s="11">
        <f t="shared" si="34"/>
        <v>2382.3000000000002</v>
      </c>
      <c r="CI31" s="53">
        <f t="shared" si="35"/>
        <v>34559.908767123292</v>
      </c>
    </row>
    <row r="32" spans="1:87" x14ac:dyDescent="0.25">
      <c r="A32">
        <v>19</v>
      </c>
      <c r="B32" s="54">
        <v>55</v>
      </c>
      <c r="C32" t="s">
        <v>86</v>
      </c>
      <c r="D32" s="1"/>
      <c r="E32" s="62">
        <v>455</v>
      </c>
      <c r="F32" s="64">
        <v>163535.6</v>
      </c>
      <c r="G32">
        <v>361</v>
      </c>
      <c r="H32" s="1" t="str">
        <f>VLOOKUP(C32,'[1]Base 2024'!$A$2:$D$1666,3,FALSE)</f>
        <v>Sindicalizado</v>
      </c>
      <c r="I32" s="1" t="str">
        <f>VLOOKUP(C32,'[1]Base 2024'!$A$2:$D$1666,4,FALSE)</f>
        <v>QUERETARO</v>
      </c>
      <c r="J32" t="s">
        <v>74</v>
      </c>
      <c r="K32" s="45" t="s">
        <v>62</v>
      </c>
      <c r="L32" s="57">
        <f t="shared" si="0"/>
        <v>24794.231846552288</v>
      </c>
      <c r="M32" s="9">
        <f t="shared" si="1"/>
        <v>23134.105182210453</v>
      </c>
      <c r="N32" s="58">
        <f t="shared" si="2"/>
        <v>47928.33702876274</v>
      </c>
      <c r="O32" s="59">
        <f t="shared" si="3"/>
        <v>41496</v>
      </c>
      <c r="P32" s="60">
        <f t="shared" si="4"/>
        <v>41041.24931506849</v>
      </c>
      <c r="Q32" s="61">
        <v>18948.60209707066</v>
      </c>
      <c r="R32" s="62">
        <v>30377.29</v>
      </c>
      <c r="S32" s="62">
        <v>38751.279999999999</v>
      </c>
      <c r="T32" s="58">
        <f t="shared" si="5"/>
        <v>29359.057365690223</v>
      </c>
      <c r="V32" s="63">
        <f t="shared" si="6"/>
        <v>3018.3321794721164</v>
      </c>
      <c r="X32" s="9"/>
      <c r="Z32" s="41" t="s">
        <v>86</v>
      </c>
      <c r="AA32" t="s">
        <v>63</v>
      </c>
      <c r="AB32" s="42">
        <v>455</v>
      </c>
      <c r="AC32" s="42">
        <f t="shared" si="7"/>
        <v>455</v>
      </c>
      <c r="AD32" s="43">
        <f t="shared" si="8"/>
        <v>0</v>
      </c>
      <c r="AE32" s="9"/>
      <c r="AF32" s="41" t="s">
        <v>86</v>
      </c>
      <c r="AG32" t="s">
        <v>64</v>
      </c>
      <c r="AH32" s="42">
        <v>41496</v>
      </c>
      <c r="AI32" s="42">
        <v>696038.40000000002</v>
      </c>
      <c r="AJ32" s="42">
        <f t="shared" si="9"/>
        <v>41496</v>
      </c>
      <c r="AK32" s="43">
        <f t="shared" si="10"/>
        <v>0</v>
      </c>
      <c r="AL32" s="42"/>
      <c r="AM32" s="41" t="s">
        <v>86</v>
      </c>
      <c r="AN32" t="s">
        <v>65</v>
      </c>
      <c r="AO32">
        <v>361</v>
      </c>
      <c r="AP32" s="44">
        <v>6035</v>
      </c>
      <c r="AQ32">
        <f t="shared" si="11"/>
        <v>361</v>
      </c>
      <c r="AR32" s="45">
        <f t="shared" si="12"/>
        <v>0</v>
      </c>
      <c r="AT32" s="41" t="s">
        <v>86</v>
      </c>
      <c r="AU32" s="46">
        <f t="shared" si="13"/>
        <v>41496</v>
      </c>
      <c r="AV32">
        <f t="shared" si="14"/>
        <v>0.989041095890411</v>
      </c>
      <c r="AW32" s="42">
        <f t="shared" si="15"/>
        <v>41041.25</v>
      </c>
      <c r="AX32" s="42">
        <f t="shared" si="16"/>
        <v>41041.24931506849</v>
      </c>
      <c r="AY32" s="43">
        <f t="shared" si="17"/>
        <v>6.8493151047732681E-4</v>
      </c>
      <c r="BA32" s="41" t="str">
        <f t="shared" si="18"/>
        <v>00808</v>
      </c>
      <c r="BB32" s="42">
        <f t="shared" si="19"/>
        <v>41041.25</v>
      </c>
      <c r="BC32" s="42">
        <f t="shared" si="20"/>
        <v>3019.02</v>
      </c>
      <c r="BD32" s="47">
        <f t="shared" si="21"/>
        <v>44060.27</v>
      </c>
      <c r="BF32" s="41" t="s">
        <v>86</v>
      </c>
      <c r="BG32" t="s">
        <v>66</v>
      </c>
      <c r="BH32" s="42">
        <v>3018.33</v>
      </c>
      <c r="BI32" s="42">
        <v>46581.214599999999</v>
      </c>
      <c r="BJ32" s="42">
        <f t="shared" si="22"/>
        <v>3018.3321794721164</v>
      </c>
      <c r="BK32" s="43">
        <f t="shared" si="23"/>
        <v>-2.1794721164951625E-3</v>
      </c>
      <c r="BM32" s="41" t="s">
        <v>86</v>
      </c>
      <c r="BN32" t="s">
        <v>67</v>
      </c>
      <c r="BO32" s="42">
        <v>44059.58</v>
      </c>
      <c r="BP32" s="42">
        <v>679961.25</v>
      </c>
      <c r="BQ32" s="42">
        <f t="shared" si="24"/>
        <v>0</v>
      </c>
      <c r="BR32" s="43">
        <f t="shared" si="25"/>
        <v>44059.58</v>
      </c>
      <c r="BT32" s="48" t="s">
        <v>86</v>
      </c>
      <c r="BU32" s="49">
        <f t="shared" si="26"/>
        <v>41041.25</v>
      </c>
      <c r="BV32" s="50">
        <f t="shared" si="27"/>
        <v>3019.02</v>
      </c>
      <c r="BW32" s="51">
        <f t="shared" si="28"/>
        <v>3018.3321794721164</v>
      </c>
      <c r="BX32" s="52">
        <f t="shared" si="29"/>
        <v>0.68782052788355941</v>
      </c>
      <c r="BZ32" s="41" t="s">
        <v>86</v>
      </c>
      <c r="CA32" s="42">
        <f t="shared" si="30"/>
        <v>47928.33702876274</v>
      </c>
      <c r="CB32" s="42">
        <f t="shared" si="31"/>
        <v>41041.24931506849</v>
      </c>
      <c r="CC32" s="42">
        <f t="shared" si="32"/>
        <v>29359.057365690223</v>
      </c>
      <c r="CD32" s="42">
        <f t="shared" si="36"/>
        <v>41041.24931506849</v>
      </c>
      <c r="CE32" s="43">
        <f t="shared" si="37"/>
        <v>41041.24931506849</v>
      </c>
      <c r="CG32" s="53">
        <f t="shared" si="33"/>
        <v>41041.24931506849</v>
      </c>
      <c r="CH32" s="11">
        <f t="shared" si="34"/>
        <v>3038.53</v>
      </c>
      <c r="CI32" s="53">
        <f t="shared" si="35"/>
        <v>44079.779315068488</v>
      </c>
    </row>
    <row r="33" spans="1:87" x14ac:dyDescent="0.25">
      <c r="A33">
        <v>20</v>
      </c>
      <c r="B33" s="54">
        <v>56</v>
      </c>
      <c r="C33" t="s">
        <v>87</v>
      </c>
      <c r="D33" s="1"/>
      <c r="E33" s="62">
        <v>385</v>
      </c>
      <c r="F33" s="64">
        <v>130838.39999999999</v>
      </c>
      <c r="G33">
        <v>340</v>
      </c>
      <c r="H33" s="1" t="str">
        <f>VLOOKUP(C33,'[1]Base 2024'!$A$2:$D$1666,3,FALSE)</f>
        <v>Sindicalizado</v>
      </c>
      <c r="I33" s="1" t="str">
        <f>VLOOKUP(C33,'[1]Base 2024'!$A$2:$D$1666,4,FALSE)</f>
        <v>QUERETARO</v>
      </c>
      <c r="J33" t="s">
        <v>74</v>
      </c>
      <c r="K33" s="45" t="s">
        <v>77</v>
      </c>
      <c r="L33" s="57">
        <f t="shared" si="0"/>
        <v>19836.889484809097</v>
      </c>
      <c r="M33" s="9">
        <f t="shared" si="1"/>
        <v>21788.353911223141</v>
      </c>
      <c r="N33" s="58">
        <f t="shared" si="2"/>
        <v>41625.243396032238</v>
      </c>
      <c r="O33" s="59">
        <f t="shared" si="3"/>
        <v>35112</v>
      </c>
      <c r="P33" s="60">
        <f t="shared" si="4"/>
        <v>32707.068493150684</v>
      </c>
      <c r="Q33" s="61">
        <v>17715.785571705492</v>
      </c>
      <c r="R33" s="62">
        <v>27642.03</v>
      </c>
      <c r="S33" s="62">
        <v>33204.959999999999</v>
      </c>
      <c r="T33" s="58">
        <f t="shared" si="5"/>
        <v>26187.591857235162</v>
      </c>
      <c r="V33" s="63">
        <f t="shared" si="6"/>
        <v>2405.4042938899884</v>
      </c>
      <c r="X33" s="9"/>
      <c r="Z33" s="41" t="s">
        <v>87</v>
      </c>
      <c r="AA33" t="s">
        <v>63</v>
      </c>
      <c r="AB33" s="42">
        <v>385</v>
      </c>
      <c r="AC33" s="42">
        <f t="shared" si="7"/>
        <v>385</v>
      </c>
      <c r="AD33" s="43">
        <f t="shared" si="8"/>
        <v>0</v>
      </c>
      <c r="AE33" s="9"/>
      <c r="AF33" s="41" t="s">
        <v>87</v>
      </c>
      <c r="AG33" t="s">
        <v>64</v>
      </c>
      <c r="AH33" s="42">
        <v>35112</v>
      </c>
      <c r="AI33" s="42">
        <v>731150.4</v>
      </c>
      <c r="AJ33" s="42">
        <f t="shared" si="9"/>
        <v>35112</v>
      </c>
      <c r="AK33" s="43">
        <f t="shared" si="10"/>
        <v>0</v>
      </c>
      <c r="AL33" s="42"/>
      <c r="AM33" s="41" t="s">
        <v>87</v>
      </c>
      <c r="AN33" t="s">
        <v>65</v>
      </c>
      <c r="AO33">
        <v>340</v>
      </c>
      <c r="AP33" s="44">
        <v>6375</v>
      </c>
      <c r="AQ33">
        <f t="shared" si="11"/>
        <v>340</v>
      </c>
      <c r="AR33" s="45">
        <f t="shared" si="12"/>
        <v>0</v>
      </c>
      <c r="AT33" s="41" t="s">
        <v>87</v>
      </c>
      <c r="AU33" s="46">
        <f t="shared" si="13"/>
        <v>35112</v>
      </c>
      <c r="AV33">
        <f t="shared" si="14"/>
        <v>0.93150684931506844</v>
      </c>
      <c r="AW33" s="42">
        <f t="shared" si="15"/>
        <v>32707.07</v>
      </c>
      <c r="AX33" s="42">
        <f t="shared" si="16"/>
        <v>32707.068493150684</v>
      </c>
      <c r="AY33" s="43">
        <f t="shared" si="17"/>
        <v>1.5068493157741614E-3</v>
      </c>
      <c r="BA33" s="41" t="str">
        <f t="shared" si="18"/>
        <v>00897</v>
      </c>
      <c r="BB33" s="42">
        <f t="shared" si="19"/>
        <v>32707.07</v>
      </c>
      <c r="BC33" s="42">
        <f t="shared" si="20"/>
        <v>2405.9499999999998</v>
      </c>
      <c r="BD33" s="47">
        <f t="shared" si="21"/>
        <v>35113.019999999997</v>
      </c>
      <c r="BF33" s="41" t="s">
        <v>87</v>
      </c>
      <c r="BG33" t="s">
        <v>66</v>
      </c>
      <c r="BH33" s="42">
        <v>2405.4</v>
      </c>
      <c r="BI33" s="42">
        <v>48986.618900000001</v>
      </c>
      <c r="BJ33" s="42">
        <f t="shared" si="22"/>
        <v>2405.4042938899884</v>
      </c>
      <c r="BK33" s="43">
        <f t="shared" si="23"/>
        <v>-4.2938899882756232E-3</v>
      </c>
      <c r="BM33" s="41" t="s">
        <v>87</v>
      </c>
      <c r="BN33" t="s">
        <v>67</v>
      </c>
      <c r="BO33" s="42">
        <v>35112.47</v>
      </c>
      <c r="BP33" s="42">
        <v>715073.72</v>
      </c>
      <c r="BQ33" s="42">
        <f t="shared" si="24"/>
        <v>0</v>
      </c>
      <c r="BR33" s="43">
        <f t="shared" si="25"/>
        <v>35112.47</v>
      </c>
      <c r="BT33" s="48" t="s">
        <v>87</v>
      </c>
      <c r="BU33" s="49">
        <f t="shared" si="26"/>
        <v>32707.07</v>
      </c>
      <c r="BV33" s="50">
        <f t="shared" si="27"/>
        <v>2405.9499999999998</v>
      </c>
      <c r="BW33" s="51">
        <f t="shared" si="28"/>
        <v>2405.4042938899884</v>
      </c>
      <c r="BX33" s="52">
        <f t="shared" si="29"/>
        <v>0.54570611001145153</v>
      </c>
      <c r="BZ33" s="41" t="s">
        <v>87</v>
      </c>
      <c r="CA33" s="42">
        <f t="shared" si="30"/>
        <v>41625.243396032238</v>
      </c>
      <c r="CB33" s="42">
        <f t="shared" si="31"/>
        <v>32707.068493150684</v>
      </c>
      <c r="CC33" s="42">
        <f t="shared" si="32"/>
        <v>26187.591857235162</v>
      </c>
      <c r="CD33" s="42">
        <f t="shared" si="36"/>
        <v>32707.068493150684</v>
      </c>
      <c r="CE33" s="43">
        <f t="shared" si="37"/>
        <v>32707.068493150684</v>
      </c>
      <c r="CG33" s="53">
        <f t="shared" si="33"/>
        <v>32707.068493150684</v>
      </c>
      <c r="CH33" s="11">
        <f t="shared" si="34"/>
        <v>2421.5</v>
      </c>
      <c r="CI33" s="53">
        <f t="shared" si="35"/>
        <v>35128.568493150684</v>
      </c>
    </row>
    <row r="34" spans="1:87" x14ac:dyDescent="0.25">
      <c r="A34">
        <v>21</v>
      </c>
      <c r="B34" s="54">
        <v>61</v>
      </c>
      <c r="C34" t="s">
        <v>88</v>
      </c>
      <c r="D34" s="1"/>
      <c r="E34" s="62">
        <v>426.25</v>
      </c>
      <c r="F34" s="64">
        <v>48029.85</v>
      </c>
      <c r="G34">
        <v>113</v>
      </c>
      <c r="H34" s="1" t="str">
        <f>VLOOKUP(C34,'[1]Base 2024'!$A$2:$D$1666,3,FALSE)</f>
        <v>Sindicalizado</v>
      </c>
      <c r="I34" s="1" t="str">
        <f>VLOOKUP(C34,'[1]Base 2024'!$A$2:$D$1666,4,FALSE)</f>
        <v>QUERETARO</v>
      </c>
      <c r="J34" t="s">
        <v>74</v>
      </c>
      <c r="K34" s="45" t="s">
        <v>77</v>
      </c>
      <c r="L34" s="57">
        <f t="shared" si="0"/>
        <v>7281.9816385859067</v>
      </c>
      <c r="M34" s="9">
        <f t="shared" si="1"/>
        <v>7241.4235057888673</v>
      </c>
      <c r="N34" s="58">
        <f t="shared" si="2"/>
        <v>14523.405144374774</v>
      </c>
      <c r="O34" s="59">
        <f t="shared" si="3"/>
        <v>38874</v>
      </c>
      <c r="P34" s="60">
        <f t="shared" si="4"/>
        <v>12034.964383561644</v>
      </c>
      <c r="Q34" s="61">
        <v>18507.182667260651</v>
      </c>
      <c r="R34" s="62">
        <v>29412.2</v>
      </c>
      <c r="S34" s="62">
        <v>34136.730000000003</v>
      </c>
      <c r="T34" s="58">
        <f t="shared" si="5"/>
        <v>27352.037555753555</v>
      </c>
      <c r="V34" s="63">
        <f t="shared" si="6"/>
        <v>885.09781948494003</v>
      </c>
      <c r="X34" s="9"/>
      <c r="Z34" s="41" t="s">
        <v>88</v>
      </c>
      <c r="AA34" t="s">
        <v>63</v>
      </c>
      <c r="AB34" s="42">
        <v>426.25</v>
      </c>
      <c r="AC34" s="42">
        <f t="shared" si="7"/>
        <v>426.25</v>
      </c>
      <c r="AD34" s="43">
        <f t="shared" si="8"/>
        <v>0</v>
      </c>
      <c r="AE34" s="9"/>
      <c r="AF34" s="41" t="s">
        <v>88</v>
      </c>
      <c r="AG34" t="s">
        <v>64</v>
      </c>
      <c r="AH34" s="42">
        <v>38874</v>
      </c>
      <c r="AI34" s="42">
        <v>770024.4</v>
      </c>
      <c r="AJ34" s="42">
        <f t="shared" si="9"/>
        <v>38874</v>
      </c>
      <c r="AK34" s="43">
        <f t="shared" si="10"/>
        <v>0</v>
      </c>
      <c r="AL34" s="42"/>
      <c r="AM34" s="41" t="s">
        <v>88</v>
      </c>
      <c r="AN34" t="s">
        <v>65</v>
      </c>
      <c r="AO34">
        <v>113</v>
      </c>
      <c r="AP34" s="44">
        <v>6488</v>
      </c>
      <c r="AQ34">
        <f t="shared" si="11"/>
        <v>113</v>
      </c>
      <c r="AR34" s="45">
        <f t="shared" si="12"/>
        <v>0</v>
      </c>
      <c r="AT34" s="41" t="s">
        <v>88</v>
      </c>
      <c r="AU34" s="46">
        <f t="shared" si="13"/>
        <v>38874</v>
      </c>
      <c r="AV34">
        <f t="shared" si="14"/>
        <v>0.30958904109589042</v>
      </c>
      <c r="AW34" s="42">
        <f t="shared" si="15"/>
        <v>12034.96</v>
      </c>
      <c r="AX34" s="42">
        <f t="shared" si="16"/>
        <v>12034.964383561644</v>
      </c>
      <c r="AY34" s="43">
        <f t="shared" si="17"/>
        <v>-4.3835616452270187E-3</v>
      </c>
      <c r="BA34" s="41" t="str">
        <f t="shared" si="18"/>
        <v>01069</v>
      </c>
      <c r="BB34" s="42">
        <f t="shared" si="19"/>
        <v>12034.96</v>
      </c>
      <c r="BC34" s="42">
        <f t="shared" si="20"/>
        <v>885.3</v>
      </c>
      <c r="BD34" s="47">
        <f t="shared" si="21"/>
        <v>12920.259999999998</v>
      </c>
      <c r="BF34" s="41" t="s">
        <v>88</v>
      </c>
      <c r="BG34" t="s">
        <v>66</v>
      </c>
      <c r="BH34" s="42">
        <v>885.1</v>
      </c>
      <c r="BI34" s="42">
        <v>49871.716699999997</v>
      </c>
      <c r="BJ34" s="42">
        <f t="shared" si="22"/>
        <v>885.09781948494003</v>
      </c>
      <c r="BK34" s="43">
        <f t="shared" si="23"/>
        <v>2.1805150599902845E-3</v>
      </c>
      <c r="BM34" s="41" t="s">
        <v>88</v>
      </c>
      <c r="BN34" t="s">
        <v>67</v>
      </c>
      <c r="BO34" s="42">
        <v>12920.06</v>
      </c>
      <c r="BP34" s="42">
        <v>727993.78</v>
      </c>
      <c r="BQ34" s="42">
        <f t="shared" si="24"/>
        <v>0</v>
      </c>
      <c r="BR34" s="43">
        <f t="shared" si="25"/>
        <v>12920.06</v>
      </c>
      <c r="BT34" s="48" t="s">
        <v>88</v>
      </c>
      <c r="BU34" s="49">
        <f t="shared" si="26"/>
        <v>12034.96</v>
      </c>
      <c r="BV34" s="50">
        <f t="shared" si="27"/>
        <v>885.3</v>
      </c>
      <c r="BW34" s="51">
        <f t="shared" si="28"/>
        <v>885.09781948494003</v>
      </c>
      <c r="BX34" s="52">
        <f t="shared" si="29"/>
        <v>0.20218051505992207</v>
      </c>
      <c r="BZ34" s="41" t="s">
        <v>88</v>
      </c>
      <c r="CA34" s="42">
        <f t="shared" si="30"/>
        <v>14523.405144374774</v>
      </c>
      <c r="CB34" s="42">
        <f t="shared" si="31"/>
        <v>12034.964383561644</v>
      </c>
      <c r="CC34" s="42">
        <f t="shared" si="32"/>
        <v>27352.037555753555</v>
      </c>
      <c r="CD34" s="42">
        <f t="shared" si="36"/>
        <v>27352.037555753555</v>
      </c>
      <c r="CE34" s="43">
        <f t="shared" si="37"/>
        <v>14523.405144374774</v>
      </c>
      <c r="CG34" s="53">
        <f t="shared" si="33"/>
        <v>14523.405144374774</v>
      </c>
      <c r="CH34" s="11">
        <f t="shared" si="34"/>
        <v>1075.26</v>
      </c>
      <c r="CI34" s="53">
        <f t="shared" si="35"/>
        <v>15598.665144374774</v>
      </c>
    </row>
    <row r="35" spans="1:87" x14ac:dyDescent="0.25">
      <c r="A35">
        <v>22</v>
      </c>
      <c r="B35" s="54">
        <v>62</v>
      </c>
      <c r="C35" t="s">
        <v>89</v>
      </c>
      <c r="D35" s="1"/>
      <c r="E35" s="62">
        <v>368</v>
      </c>
      <c r="F35" s="64">
        <v>133547</v>
      </c>
      <c r="G35">
        <v>364</v>
      </c>
      <c r="H35" s="1" t="str">
        <f>VLOOKUP(C35,'[1]Base 2024'!$A$2:$D$1666,3,FALSE)</f>
        <v>Sindicalizado</v>
      </c>
      <c r="I35" s="1" t="str">
        <f>VLOOKUP(C35,'[1]Base 2024'!$A$2:$D$1666,4,FALSE)</f>
        <v>QUERETARO</v>
      </c>
      <c r="J35" t="s">
        <v>74</v>
      </c>
      <c r="K35" s="45" t="s">
        <v>62</v>
      </c>
      <c r="L35" s="57">
        <f t="shared" si="0"/>
        <v>20247.550260686468</v>
      </c>
      <c r="M35" s="9">
        <f t="shared" si="1"/>
        <v>23326.355363780069</v>
      </c>
      <c r="N35" s="58">
        <f t="shared" si="2"/>
        <v>43573.905624466541</v>
      </c>
      <c r="O35" s="59">
        <f t="shared" si="3"/>
        <v>33561.599999999999</v>
      </c>
      <c r="P35" s="60">
        <f t="shared" si="4"/>
        <v>33469.650410958908</v>
      </c>
      <c r="Q35" s="61">
        <v>17019.875666911208</v>
      </c>
      <c r="R35" s="62">
        <v>26999.77</v>
      </c>
      <c r="S35" s="62">
        <v>31781.89</v>
      </c>
      <c r="T35" s="58">
        <f t="shared" si="5"/>
        <v>25267.178555637071</v>
      </c>
      <c r="V35" s="63">
        <f t="shared" si="6"/>
        <v>2461.4875169988677</v>
      </c>
      <c r="X35" s="9"/>
      <c r="Z35" s="41" t="s">
        <v>89</v>
      </c>
      <c r="AA35" t="s">
        <v>63</v>
      </c>
      <c r="AB35" s="42">
        <v>368</v>
      </c>
      <c r="AC35" s="42">
        <f t="shared" si="7"/>
        <v>368</v>
      </c>
      <c r="AD35" s="43">
        <f t="shared" si="8"/>
        <v>0</v>
      </c>
      <c r="AE35" s="9"/>
      <c r="AF35" s="41" t="s">
        <v>89</v>
      </c>
      <c r="AG35" t="s">
        <v>64</v>
      </c>
      <c r="AH35" s="42">
        <v>33561.599999999999</v>
      </c>
      <c r="AI35" s="42">
        <v>803586</v>
      </c>
      <c r="AJ35" s="42">
        <f t="shared" si="9"/>
        <v>33561.599999999999</v>
      </c>
      <c r="AK35" s="43">
        <f t="shared" si="10"/>
        <v>0</v>
      </c>
      <c r="AL35" s="42"/>
      <c r="AM35" s="41" t="s">
        <v>89</v>
      </c>
      <c r="AN35" t="s">
        <v>65</v>
      </c>
      <c r="AO35">
        <v>364</v>
      </c>
      <c r="AP35" s="44">
        <v>6852</v>
      </c>
      <c r="AQ35">
        <f t="shared" si="11"/>
        <v>364</v>
      </c>
      <c r="AR35" s="45">
        <f t="shared" si="12"/>
        <v>0</v>
      </c>
      <c r="AT35" s="41" t="s">
        <v>89</v>
      </c>
      <c r="AU35" s="46">
        <f t="shared" si="13"/>
        <v>33561.599999999999</v>
      </c>
      <c r="AV35">
        <f t="shared" si="14"/>
        <v>0.99726027397260275</v>
      </c>
      <c r="AW35" s="42">
        <f t="shared" si="15"/>
        <v>33469.65</v>
      </c>
      <c r="AX35" s="42">
        <f t="shared" si="16"/>
        <v>33469.650410958908</v>
      </c>
      <c r="AY35" s="43">
        <f t="shared" si="17"/>
        <v>-4.1095890628639609E-4</v>
      </c>
      <c r="BA35" s="41" t="str">
        <f t="shared" si="18"/>
        <v>01072</v>
      </c>
      <c r="BB35" s="42">
        <f t="shared" si="19"/>
        <v>33469.65</v>
      </c>
      <c r="BC35" s="42">
        <f t="shared" si="20"/>
        <v>2462.0500000000002</v>
      </c>
      <c r="BD35" s="47">
        <f t="shared" si="21"/>
        <v>35931.700000000004</v>
      </c>
      <c r="BF35" s="41" t="s">
        <v>89</v>
      </c>
      <c r="BG35" t="s">
        <v>66</v>
      </c>
      <c r="BH35" s="42">
        <v>2461.4899999999998</v>
      </c>
      <c r="BI35" s="42">
        <v>52333.2042</v>
      </c>
      <c r="BJ35" s="42">
        <f t="shared" si="22"/>
        <v>2461.4875169988677</v>
      </c>
      <c r="BK35" s="43">
        <f t="shared" si="23"/>
        <v>2.4830011320773338E-3</v>
      </c>
      <c r="BM35" s="41" t="s">
        <v>89</v>
      </c>
      <c r="BN35" t="s">
        <v>67</v>
      </c>
      <c r="BO35" s="42">
        <v>35931.14</v>
      </c>
      <c r="BP35" s="42">
        <v>763924.92</v>
      </c>
      <c r="BQ35" s="42">
        <f t="shared" si="24"/>
        <v>0</v>
      </c>
      <c r="BR35" s="43">
        <f t="shared" si="25"/>
        <v>35931.14</v>
      </c>
      <c r="BT35" s="48" t="s">
        <v>89</v>
      </c>
      <c r="BU35" s="49">
        <f t="shared" si="26"/>
        <v>33469.65</v>
      </c>
      <c r="BV35" s="50">
        <f t="shared" si="27"/>
        <v>2462.0500000000002</v>
      </c>
      <c r="BW35" s="51">
        <f t="shared" si="28"/>
        <v>2461.4875169988677</v>
      </c>
      <c r="BX35" s="52">
        <f t="shared" si="29"/>
        <v>0.56248300113247751</v>
      </c>
      <c r="BZ35" s="41" t="s">
        <v>89</v>
      </c>
      <c r="CA35" s="42">
        <f t="shared" si="30"/>
        <v>43573.905624466541</v>
      </c>
      <c r="CB35" s="42">
        <f t="shared" si="31"/>
        <v>33469.650410958908</v>
      </c>
      <c r="CC35" s="42">
        <f t="shared" si="32"/>
        <v>25267.178555637071</v>
      </c>
      <c r="CD35" s="42">
        <f t="shared" si="36"/>
        <v>33469.650410958908</v>
      </c>
      <c r="CE35" s="43">
        <f t="shared" si="37"/>
        <v>33469.650410958908</v>
      </c>
      <c r="CG35" s="53">
        <f t="shared" si="33"/>
        <v>33469.650410958908</v>
      </c>
      <c r="CH35" s="11">
        <f t="shared" si="34"/>
        <v>2477.96</v>
      </c>
      <c r="CI35" s="53">
        <f t="shared" si="35"/>
        <v>35947.610410958907</v>
      </c>
    </row>
    <row r="36" spans="1:87" x14ac:dyDescent="0.25">
      <c r="A36">
        <v>23</v>
      </c>
      <c r="B36" s="54">
        <v>1450</v>
      </c>
      <c r="C36" t="s">
        <v>90</v>
      </c>
      <c r="D36" s="1"/>
      <c r="E36" s="62">
        <v>440</v>
      </c>
      <c r="F36" s="64">
        <v>90107.199999999997</v>
      </c>
      <c r="G36">
        <v>207</v>
      </c>
      <c r="H36" s="1" t="str">
        <f>VLOOKUP(C36,'[1]Base 2024'!$A$2:$D$1666,3,FALSE)</f>
        <v>Empleado</v>
      </c>
      <c r="I36" s="1" t="str">
        <f>VLOOKUP(C36,'[1]Base 2024'!$A$2:$D$1666,4,FALSE)</f>
        <v>QUERETARO</v>
      </c>
      <c r="J36" t="s">
        <v>61</v>
      </c>
      <c r="K36" s="45" t="s">
        <v>77</v>
      </c>
      <c r="L36" s="57">
        <f t="shared" si="0"/>
        <v>13661.48292997767</v>
      </c>
      <c r="M36" s="9">
        <f t="shared" si="1"/>
        <v>13265.262528303499</v>
      </c>
      <c r="N36" s="58">
        <f t="shared" si="2"/>
        <v>26926.74545828117</v>
      </c>
      <c r="O36" s="59">
        <f t="shared" si="3"/>
        <v>40128</v>
      </c>
      <c r="P36" s="60">
        <f t="shared" si="4"/>
        <v>22757.523287671233</v>
      </c>
      <c r="Q36" s="61">
        <v>18199.4748928634</v>
      </c>
      <c r="R36" s="62">
        <v>30572.720000000001</v>
      </c>
      <c r="S36" s="62">
        <v>38100.949999999997</v>
      </c>
      <c r="T36" s="58">
        <f t="shared" si="5"/>
        <v>28957.714964287803</v>
      </c>
      <c r="V36" s="63">
        <f t="shared" si="6"/>
        <v>1673.6762649923614</v>
      </c>
      <c r="X36" s="9"/>
      <c r="Z36" s="41" t="s">
        <v>90</v>
      </c>
      <c r="AA36" t="s">
        <v>63</v>
      </c>
      <c r="AB36" s="42">
        <v>440</v>
      </c>
      <c r="AC36" s="42">
        <f t="shared" si="7"/>
        <v>440</v>
      </c>
      <c r="AD36" s="43">
        <f t="shared" si="8"/>
        <v>0</v>
      </c>
      <c r="AE36" s="9"/>
      <c r="AF36" s="41" t="s">
        <v>90</v>
      </c>
      <c r="AG36" t="s">
        <v>64</v>
      </c>
      <c r="AH36" s="42">
        <v>40128</v>
      </c>
      <c r="AI36" s="42">
        <v>843714</v>
      </c>
      <c r="AJ36" s="42">
        <f t="shared" si="9"/>
        <v>40128</v>
      </c>
      <c r="AK36" s="43">
        <f t="shared" si="10"/>
        <v>0</v>
      </c>
      <c r="AL36" s="42"/>
      <c r="AM36" s="41" t="s">
        <v>90</v>
      </c>
      <c r="AN36" t="s">
        <v>65</v>
      </c>
      <c r="AO36">
        <v>207</v>
      </c>
      <c r="AP36" s="44">
        <v>7059</v>
      </c>
      <c r="AQ36">
        <f t="shared" si="11"/>
        <v>207</v>
      </c>
      <c r="AR36" s="45">
        <f t="shared" si="12"/>
        <v>0</v>
      </c>
      <c r="AT36" s="41" t="s">
        <v>90</v>
      </c>
      <c r="AU36" s="46">
        <f t="shared" si="13"/>
        <v>40128</v>
      </c>
      <c r="AV36">
        <f t="shared" si="14"/>
        <v>0.56712328767123288</v>
      </c>
      <c r="AW36" s="42">
        <f t="shared" si="15"/>
        <v>22757.52</v>
      </c>
      <c r="AX36" s="42">
        <f t="shared" si="16"/>
        <v>22757.523287671233</v>
      </c>
      <c r="AY36" s="43">
        <f t="shared" si="17"/>
        <v>-3.2876712321012747E-3</v>
      </c>
      <c r="BA36" s="41" t="str">
        <f t="shared" si="18"/>
        <v>01148</v>
      </c>
      <c r="BB36" s="42">
        <f t="shared" si="19"/>
        <v>22757.52</v>
      </c>
      <c r="BC36" s="42">
        <f t="shared" si="20"/>
        <v>1674.06</v>
      </c>
      <c r="BD36" s="47">
        <f t="shared" si="21"/>
        <v>24431.58</v>
      </c>
      <c r="BF36" s="41" t="s">
        <v>90</v>
      </c>
      <c r="BG36" t="s">
        <v>66</v>
      </c>
      <c r="BH36" s="42">
        <v>1673.68</v>
      </c>
      <c r="BI36" s="42">
        <v>54006.880499999999</v>
      </c>
      <c r="BJ36" s="42">
        <f t="shared" si="22"/>
        <v>1673.6762649923614</v>
      </c>
      <c r="BK36" s="43">
        <f t="shared" si="23"/>
        <v>3.7350076386246656E-3</v>
      </c>
      <c r="BM36" s="41" t="s">
        <v>90</v>
      </c>
      <c r="BN36" t="s">
        <v>67</v>
      </c>
      <c r="BO36" s="42">
        <v>24431.200000000001</v>
      </c>
      <c r="BP36" s="42">
        <v>788356.12</v>
      </c>
      <c r="BQ36" s="42">
        <f t="shared" si="24"/>
        <v>0</v>
      </c>
      <c r="BR36" s="43">
        <f t="shared" si="25"/>
        <v>24431.200000000001</v>
      </c>
      <c r="BT36" s="48" t="s">
        <v>90</v>
      </c>
      <c r="BU36" s="49">
        <f t="shared" si="26"/>
        <v>22757.52</v>
      </c>
      <c r="BV36" s="50">
        <f t="shared" si="27"/>
        <v>1674.06</v>
      </c>
      <c r="BW36" s="51">
        <f t="shared" si="28"/>
        <v>1673.6762649923614</v>
      </c>
      <c r="BX36" s="52">
        <f t="shared" si="29"/>
        <v>0.38373500763850643</v>
      </c>
      <c r="BZ36" s="41" t="s">
        <v>90</v>
      </c>
      <c r="CA36" s="42">
        <f t="shared" si="30"/>
        <v>26926.74545828117</v>
      </c>
      <c r="CB36" s="42">
        <f t="shared" si="31"/>
        <v>22757.523287671233</v>
      </c>
      <c r="CC36" s="42">
        <f t="shared" si="32"/>
        <v>28957.714964287803</v>
      </c>
      <c r="CD36" s="42">
        <f t="shared" si="36"/>
        <v>28957.714964287803</v>
      </c>
      <c r="CE36" s="43">
        <f t="shared" si="37"/>
        <v>26926.74545828117</v>
      </c>
      <c r="CG36" s="53">
        <f t="shared" si="33"/>
        <v>26926.74545828117</v>
      </c>
      <c r="CH36" s="11">
        <f t="shared" si="34"/>
        <v>1993.55</v>
      </c>
      <c r="CI36" s="53">
        <f t="shared" si="35"/>
        <v>28920.295458281169</v>
      </c>
    </row>
    <row r="37" spans="1:87" x14ac:dyDescent="0.25">
      <c r="A37">
        <v>24</v>
      </c>
      <c r="B37" s="54">
        <v>66</v>
      </c>
      <c r="C37" t="s">
        <v>91</v>
      </c>
      <c r="D37" s="1"/>
      <c r="E37" s="62">
        <v>400</v>
      </c>
      <c r="F37" s="64">
        <v>120155</v>
      </c>
      <c r="G37">
        <v>307</v>
      </c>
      <c r="H37" s="1" t="str">
        <f>VLOOKUP(C37,'[1]Base 2024'!$A$2:$D$1666,3,FALSE)</f>
        <v>Sindicalizado</v>
      </c>
      <c r="I37" s="1" t="str">
        <f>VLOOKUP(C37,'[1]Base 2024'!$A$2:$D$1666,4,FALSE)</f>
        <v>QUERETARO</v>
      </c>
      <c r="J37" t="s">
        <v>74</v>
      </c>
      <c r="K37" s="45" t="s">
        <v>62</v>
      </c>
      <c r="L37" s="57">
        <f t="shared" si="0"/>
        <v>18217.140044873962</v>
      </c>
      <c r="M37" s="9">
        <f t="shared" si="1"/>
        <v>19673.601913957365</v>
      </c>
      <c r="N37" s="58">
        <f t="shared" si="2"/>
        <v>37890.741958831328</v>
      </c>
      <c r="O37" s="59">
        <f t="shared" si="3"/>
        <v>36480</v>
      </c>
      <c r="P37" s="60">
        <f t="shared" si="4"/>
        <v>30683.178082191782</v>
      </c>
      <c r="Q37" s="61">
        <v>17762.505753081387</v>
      </c>
      <c r="R37" s="62">
        <v>28164.76</v>
      </c>
      <c r="S37" s="62">
        <v>33113.74</v>
      </c>
      <c r="T37" s="58">
        <f t="shared" si="5"/>
        <v>26347.001917693793</v>
      </c>
      <c r="V37" s="63">
        <f t="shared" si="6"/>
        <v>2256.5595667661614</v>
      </c>
      <c r="X37" s="9"/>
      <c r="Z37" s="41" t="s">
        <v>91</v>
      </c>
      <c r="AA37" t="s">
        <v>63</v>
      </c>
      <c r="AB37" s="42">
        <v>400</v>
      </c>
      <c r="AC37" s="42">
        <f t="shared" si="7"/>
        <v>400</v>
      </c>
      <c r="AD37" s="43">
        <f t="shared" si="8"/>
        <v>0</v>
      </c>
      <c r="AE37" s="9"/>
      <c r="AF37" s="41" t="s">
        <v>91</v>
      </c>
      <c r="AG37" t="s">
        <v>64</v>
      </c>
      <c r="AH37" s="42">
        <v>36480</v>
      </c>
      <c r="AI37" s="42">
        <v>880194</v>
      </c>
      <c r="AJ37" s="42">
        <f t="shared" si="9"/>
        <v>36480</v>
      </c>
      <c r="AK37" s="43">
        <f t="shared" si="10"/>
        <v>0</v>
      </c>
      <c r="AL37" s="42"/>
      <c r="AM37" s="41" t="s">
        <v>91</v>
      </c>
      <c r="AN37" t="s">
        <v>65</v>
      </c>
      <c r="AO37">
        <v>307</v>
      </c>
      <c r="AP37" s="44">
        <v>7366</v>
      </c>
      <c r="AQ37">
        <f t="shared" si="11"/>
        <v>307</v>
      </c>
      <c r="AR37" s="45">
        <f t="shared" si="12"/>
        <v>0</v>
      </c>
      <c r="AT37" s="41" t="s">
        <v>91</v>
      </c>
      <c r="AU37" s="46">
        <f t="shared" si="13"/>
        <v>36480</v>
      </c>
      <c r="AV37">
        <f t="shared" si="14"/>
        <v>0.84109589041095889</v>
      </c>
      <c r="AW37" s="42">
        <f t="shared" si="15"/>
        <v>30683.18</v>
      </c>
      <c r="AX37" s="42">
        <f t="shared" si="16"/>
        <v>30683.178082191782</v>
      </c>
      <c r="AY37" s="43">
        <f t="shared" si="17"/>
        <v>1.9178082184225786E-3</v>
      </c>
      <c r="BA37" s="41" t="str">
        <f t="shared" si="18"/>
        <v>01224</v>
      </c>
      <c r="BB37" s="42">
        <f t="shared" si="19"/>
        <v>30683.18</v>
      </c>
      <c r="BC37" s="42">
        <f t="shared" si="20"/>
        <v>2257.0700000000002</v>
      </c>
      <c r="BD37" s="47">
        <f t="shared" si="21"/>
        <v>32940.25</v>
      </c>
      <c r="BF37" s="41" t="s">
        <v>91</v>
      </c>
      <c r="BG37" t="s">
        <v>66</v>
      </c>
      <c r="BH37" s="42">
        <v>2256.56</v>
      </c>
      <c r="BI37" s="42">
        <v>56263.4401</v>
      </c>
      <c r="BJ37" s="42">
        <f t="shared" si="22"/>
        <v>2256.5595667661614</v>
      </c>
      <c r="BK37" s="43">
        <f t="shared" si="23"/>
        <v>4.3323383852111874E-4</v>
      </c>
      <c r="BM37" s="41" t="s">
        <v>91</v>
      </c>
      <c r="BN37" t="s">
        <v>67</v>
      </c>
      <c r="BO37" s="42">
        <v>32939.74</v>
      </c>
      <c r="BP37" s="42">
        <v>821295.86</v>
      </c>
      <c r="BQ37" s="42">
        <f t="shared" si="24"/>
        <v>0</v>
      </c>
      <c r="BR37" s="43">
        <f t="shared" si="25"/>
        <v>32939.74</v>
      </c>
      <c r="BT37" s="48" t="s">
        <v>91</v>
      </c>
      <c r="BU37" s="49">
        <f t="shared" si="26"/>
        <v>30683.18</v>
      </c>
      <c r="BV37" s="50">
        <f t="shared" si="27"/>
        <v>2257.0700000000002</v>
      </c>
      <c r="BW37" s="51">
        <f t="shared" si="28"/>
        <v>2256.5595667661614</v>
      </c>
      <c r="BX37" s="52">
        <f t="shared" si="29"/>
        <v>0.5104332338387394</v>
      </c>
      <c r="BZ37" s="41" t="s">
        <v>91</v>
      </c>
      <c r="CA37" s="42">
        <f t="shared" si="30"/>
        <v>37890.741958831328</v>
      </c>
      <c r="CB37" s="42">
        <f t="shared" si="31"/>
        <v>30683.178082191782</v>
      </c>
      <c r="CC37" s="42">
        <f t="shared" si="32"/>
        <v>26347.001917693793</v>
      </c>
      <c r="CD37" s="42">
        <f t="shared" si="36"/>
        <v>30683.178082191782</v>
      </c>
      <c r="CE37" s="43">
        <f t="shared" si="37"/>
        <v>30683.178082191782</v>
      </c>
      <c r="CG37" s="53">
        <f t="shared" si="33"/>
        <v>30683.178082191782</v>
      </c>
      <c r="CH37" s="11">
        <f t="shared" si="34"/>
        <v>2271.66</v>
      </c>
      <c r="CI37" s="53">
        <f t="shared" si="35"/>
        <v>32954.838082191782</v>
      </c>
    </row>
    <row r="38" spans="1:87" x14ac:dyDescent="0.25">
      <c r="A38">
        <v>25</v>
      </c>
      <c r="B38" s="54">
        <v>67</v>
      </c>
      <c r="C38" t="s">
        <v>92</v>
      </c>
      <c r="D38" s="1"/>
      <c r="E38" s="62">
        <v>385</v>
      </c>
      <c r="F38" s="64">
        <v>138360.20000000001</v>
      </c>
      <c r="G38">
        <v>361</v>
      </c>
      <c r="H38" s="1" t="str">
        <f>VLOOKUP(C38,'[1]Base 2024'!$A$2:$D$1666,3,FALSE)</f>
        <v>Sindicalizado</v>
      </c>
      <c r="I38" s="1" t="str">
        <f>VLOOKUP(C38,'[1]Base 2024'!$A$2:$D$1666,4,FALSE)</f>
        <v>QUERETARO</v>
      </c>
      <c r="J38" t="s">
        <v>74</v>
      </c>
      <c r="K38" s="45" t="s">
        <v>62</v>
      </c>
      <c r="L38" s="57">
        <f t="shared" si="0"/>
        <v>20977.297158143818</v>
      </c>
      <c r="M38" s="9">
        <f t="shared" si="1"/>
        <v>23134.105182210453</v>
      </c>
      <c r="N38" s="58">
        <f t="shared" si="2"/>
        <v>44111.402340354267</v>
      </c>
      <c r="O38" s="59">
        <f t="shared" si="3"/>
        <v>35112</v>
      </c>
      <c r="P38" s="60">
        <f t="shared" si="4"/>
        <v>34727.210958904107</v>
      </c>
      <c r="Q38" s="61">
        <v>17476.450057725735</v>
      </c>
      <c r="R38" s="62">
        <v>27714.71</v>
      </c>
      <c r="S38" s="62">
        <v>33204.959999999999</v>
      </c>
      <c r="T38" s="58">
        <f t="shared" si="5"/>
        <v>26132.040019241907</v>
      </c>
      <c r="V38" s="63">
        <f t="shared" si="6"/>
        <v>2553.9733826302522</v>
      </c>
      <c r="X38" s="9"/>
      <c r="Z38" s="41" t="s">
        <v>92</v>
      </c>
      <c r="AA38" t="s">
        <v>63</v>
      </c>
      <c r="AB38" s="42">
        <v>385</v>
      </c>
      <c r="AC38" s="42">
        <f t="shared" si="7"/>
        <v>385</v>
      </c>
      <c r="AD38" s="43">
        <f t="shared" si="8"/>
        <v>0</v>
      </c>
      <c r="AE38" s="9"/>
      <c r="AF38" s="41" t="s">
        <v>92</v>
      </c>
      <c r="AG38" t="s">
        <v>64</v>
      </c>
      <c r="AH38" s="42">
        <v>35112</v>
      </c>
      <c r="AI38" s="42">
        <v>915306</v>
      </c>
      <c r="AJ38" s="42">
        <f t="shared" si="9"/>
        <v>35112</v>
      </c>
      <c r="AK38" s="43">
        <f t="shared" si="10"/>
        <v>0</v>
      </c>
      <c r="AL38" s="42"/>
      <c r="AM38" s="41" t="s">
        <v>92</v>
      </c>
      <c r="AN38" t="s">
        <v>65</v>
      </c>
      <c r="AO38">
        <v>361</v>
      </c>
      <c r="AP38" s="44">
        <v>7727</v>
      </c>
      <c r="AQ38">
        <f t="shared" si="11"/>
        <v>361</v>
      </c>
      <c r="AR38" s="45">
        <f t="shared" si="12"/>
        <v>0</v>
      </c>
      <c r="AT38" s="41" t="s">
        <v>92</v>
      </c>
      <c r="AU38" s="46">
        <f t="shared" si="13"/>
        <v>35112</v>
      </c>
      <c r="AV38">
        <f t="shared" si="14"/>
        <v>0.989041095890411</v>
      </c>
      <c r="AW38" s="42">
        <f t="shared" si="15"/>
        <v>34727.21</v>
      </c>
      <c r="AX38" s="42">
        <f t="shared" si="16"/>
        <v>34727.210958904107</v>
      </c>
      <c r="AY38" s="43">
        <f t="shared" si="17"/>
        <v>-9.5890410739229992E-4</v>
      </c>
      <c r="BA38" s="41" t="str">
        <f t="shared" si="18"/>
        <v>01225</v>
      </c>
      <c r="BB38" s="42">
        <f t="shared" si="19"/>
        <v>34727.21</v>
      </c>
      <c r="BC38" s="42">
        <f t="shared" si="20"/>
        <v>2554.5500000000002</v>
      </c>
      <c r="BD38" s="47">
        <f t="shared" si="21"/>
        <v>37281.760000000002</v>
      </c>
      <c r="BF38" s="41" t="s">
        <v>92</v>
      </c>
      <c r="BG38" t="s">
        <v>66</v>
      </c>
      <c r="BH38" s="42">
        <v>2553.9699999999998</v>
      </c>
      <c r="BI38" s="42">
        <v>58817.413500000002</v>
      </c>
      <c r="BJ38" s="42">
        <f t="shared" si="22"/>
        <v>2553.9733826302522</v>
      </c>
      <c r="BK38" s="43">
        <f t="shared" si="23"/>
        <v>-3.3826302524175844E-3</v>
      </c>
      <c r="BM38" s="41" t="s">
        <v>92</v>
      </c>
      <c r="BN38" t="s">
        <v>67</v>
      </c>
      <c r="BO38" s="42">
        <v>37281.18</v>
      </c>
      <c r="BP38" s="42">
        <v>858577.04</v>
      </c>
      <c r="BQ38" s="42">
        <f t="shared" si="24"/>
        <v>0</v>
      </c>
      <c r="BR38" s="43">
        <f t="shared" si="25"/>
        <v>37281.18</v>
      </c>
      <c r="BT38" s="48" t="s">
        <v>92</v>
      </c>
      <c r="BU38" s="49">
        <f t="shared" si="26"/>
        <v>34727.21</v>
      </c>
      <c r="BV38" s="50">
        <f t="shared" si="27"/>
        <v>2554.5500000000002</v>
      </c>
      <c r="BW38" s="51">
        <f t="shared" si="28"/>
        <v>2553.9733826302522</v>
      </c>
      <c r="BX38" s="52">
        <f t="shared" si="29"/>
        <v>0.5766173697479644</v>
      </c>
      <c r="BZ38" s="41" t="s">
        <v>92</v>
      </c>
      <c r="CA38" s="42">
        <f t="shared" si="30"/>
        <v>44111.402340354267</v>
      </c>
      <c r="CB38" s="42">
        <f t="shared" si="31"/>
        <v>34727.210958904107</v>
      </c>
      <c r="CC38" s="42">
        <f t="shared" si="32"/>
        <v>26132.040019241907</v>
      </c>
      <c r="CD38" s="42">
        <f t="shared" si="36"/>
        <v>34727.210958904107</v>
      </c>
      <c r="CE38" s="43">
        <f t="shared" si="37"/>
        <v>34727.210958904107</v>
      </c>
      <c r="CG38" s="53">
        <f t="shared" si="33"/>
        <v>34727.210958904107</v>
      </c>
      <c r="CH38" s="11">
        <f t="shared" si="34"/>
        <v>2571.0700000000002</v>
      </c>
      <c r="CI38" s="53">
        <f t="shared" si="35"/>
        <v>37298.280958904106</v>
      </c>
    </row>
    <row r="39" spans="1:87" x14ac:dyDescent="0.25">
      <c r="A39">
        <v>26</v>
      </c>
      <c r="B39" s="54">
        <v>68</v>
      </c>
      <c r="C39" t="s">
        <v>93</v>
      </c>
      <c r="D39" s="1"/>
      <c r="E39" s="62">
        <v>490</v>
      </c>
      <c r="F39" s="64">
        <v>173411</v>
      </c>
      <c r="G39">
        <v>364</v>
      </c>
      <c r="H39" s="1" t="str">
        <f>VLOOKUP(C39,'[1]Base 2024'!$A$2:$D$1666,3,FALSE)</f>
        <v>Sindicalizado</v>
      </c>
      <c r="I39" s="1" t="str">
        <f>VLOOKUP(C39,'[1]Base 2024'!$A$2:$D$1666,4,FALSE)</f>
        <v>QUERETARO</v>
      </c>
      <c r="J39" t="s">
        <v>74</v>
      </c>
      <c r="K39" s="45" t="s">
        <v>62</v>
      </c>
      <c r="L39" s="57">
        <f t="shared" si="0"/>
        <v>26291.477444314747</v>
      </c>
      <c r="M39" s="9">
        <f t="shared" si="1"/>
        <v>23326.355363780069</v>
      </c>
      <c r="N39" s="58">
        <f t="shared" si="2"/>
        <v>49617.832808094812</v>
      </c>
      <c r="O39" s="59">
        <f t="shared" si="3"/>
        <v>44688</v>
      </c>
      <c r="P39" s="60">
        <f t="shared" si="4"/>
        <v>44565.56712328767</v>
      </c>
      <c r="Q39" s="61">
        <v>18466.904103038029</v>
      </c>
      <c r="R39" s="62">
        <v>29186.13</v>
      </c>
      <c r="S39" s="62">
        <v>37948.53</v>
      </c>
      <c r="T39" s="58">
        <f t="shared" si="5"/>
        <v>28533.854701012675</v>
      </c>
      <c r="V39" s="63">
        <f t="shared" si="6"/>
        <v>3277.5241394821869</v>
      </c>
      <c r="X39" s="9"/>
      <c r="Z39" s="41" t="s">
        <v>93</v>
      </c>
      <c r="AA39" t="s">
        <v>63</v>
      </c>
      <c r="AB39" s="42">
        <v>490</v>
      </c>
      <c r="AC39" s="42">
        <f t="shared" si="7"/>
        <v>490</v>
      </c>
      <c r="AD39" s="43">
        <f t="shared" si="8"/>
        <v>0</v>
      </c>
      <c r="AE39" s="9"/>
      <c r="AF39" s="41" t="s">
        <v>93</v>
      </c>
      <c r="AG39" t="s">
        <v>64</v>
      </c>
      <c r="AH39" s="42">
        <v>44688</v>
      </c>
      <c r="AI39" s="42">
        <v>959994</v>
      </c>
      <c r="AJ39" s="42">
        <f t="shared" si="9"/>
        <v>44688</v>
      </c>
      <c r="AK39" s="43">
        <f t="shared" si="10"/>
        <v>0</v>
      </c>
      <c r="AL39" s="42"/>
      <c r="AM39" s="41" t="s">
        <v>93</v>
      </c>
      <c r="AN39" t="s">
        <v>65</v>
      </c>
      <c r="AO39">
        <v>364</v>
      </c>
      <c r="AP39" s="44">
        <v>8091</v>
      </c>
      <c r="AQ39">
        <f t="shared" si="11"/>
        <v>364</v>
      </c>
      <c r="AR39" s="45">
        <f t="shared" si="12"/>
        <v>0</v>
      </c>
      <c r="AT39" s="41" t="s">
        <v>93</v>
      </c>
      <c r="AU39" s="46">
        <f t="shared" si="13"/>
        <v>44688</v>
      </c>
      <c r="AV39">
        <f t="shared" si="14"/>
        <v>0.99726027397260275</v>
      </c>
      <c r="AW39" s="42">
        <f t="shared" si="15"/>
        <v>44565.57</v>
      </c>
      <c r="AX39" s="42">
        <f t="shared" si="16"/>
        <v>44565.56712328767</v>
      </c>
      <c r="AY39" s="43">
        <f t="shared" si="17"/>
        <v>2.8767123294528574E-3</v>
      </c>
      <c r="BA39" s="41" t="str">
        <f t="shared" si="18"/>
        <v>01227</v>
      </c>
      <c r="BB39" s="42">
        <f t="shared" si="19"/>
        <v>44565.57</v>
      </c>
      <c r="BC39" s="42">
        <f t="shared" si="20"/>
        <v>3278.27</v>
      </c>
      <c r="BD39" s="47">
        <f t="shared" si="21"/>
        <v>47843.839999999997</v>
      </c>
      <c r="BF39" s="41" t="s">
        <v>93</v>
      </c>
      <c r="BG39" t="s">
        <v>66</v>
      </c>
      <c r="BH39" s="42">
        <v>3277.52</v>
      </c>
      <c r="BI39" s="42">
        <v>62094.937599999997</v>
      </c>
      <c r="BJ39" s="42">
        <f t="shared" si="22"/>
        <v>3277.5241394821869</v>
      </c>
      <c r="BK39" s="43">
        <f t="shared" si="23"/>
        <v>-4.1394821869289444E-3</v>
      </c>
      <c r="BM39" s="41" t="s">
        <v>93</v>
      </c>
      <c r="BN39" t="s">
        <v>67</v>
      </c>
      <c r="BO39" s="42">
        <v>47843.09</v>
      </c>
      <c r="BP39" s="42">
        <v>906420.13</v>
      </c>
      <c r="BQ39" s="42">
        <f t="shared" si="24"/>
        <v>0</v>
      </c>
      <c r="BR39" s="43">
        <f t="shared" si="25"/>
        <v>47843.09</v>
      </c>
      <c r="BT39" s="48" t="s">
        <v>93</v>
      </c>
      <c r="BU39" s="49">
        <f t="shared" si="26"/>
        <v>44565.57</v>
      </c>
      <c r="BV39" s="50">
        <f t="shared" si="27"/>
        <v>3278.27</v>
      </c>
      <c r="BW39" s="51">
        <f t="shared" si="28"/>
        <v>3277.5241394821869</v>
      </c>
      <c r="BX39" s="52">
        <f t="shared" si="29"/>
        <v>0.74586051781307106</v>
      </c>
      <c r="BZ39" s="41" t="s">
        <v>93</v>
      </c>
      <c r="CA39" s="42">
        <f t="shared" si="30"/>
        <v>49617.832808094812</v>
      </c>
      <c r="CB39" s="42">
        <f t="shared" si="31"/>
        <v>44565.56712328767</v>
      </c>
      <c r="CC39" s="42">
        <f t="shared" si="32"/>
        <v>28533.854701012675</v>
      </c>
      <c r="CD39" s="42">
        <f t="shared" si="36"/>
        <v>44565.56712328767</v>
      </c>
      <c r="CE39" s="43">
        <f t="shared" si="37"/>
        <v>44565.56712328767</v>
      </c>
      <c r="CG39" s="53">
        <f t="shared" si="33"/>
        <v>44565.56712328767</v>
      </c>
      <c r="CH39" s="11">
        <f t="shared" si="34"/>
        <v>3299.46</v>
      </c>
      <c r="CI39" s="53">
        <f t="shared" si="35"/>
        <v>47865.027123287669</v>
      </c>
    </row>
    <row r="40" spans="1:87" x14ac:dyDescent="0.25">
      <c r="A40">
        <v>27</v>
      </c>
      <c r="B40" s="54">
        <v>69</v>
      </c>
      <c r="C40" t="s">
        <v>94</v>
      </c>
      <c r="D40" s="1"/>
      <c r="E40" s="62">
        <v>368</v>
      </c>
      <c r="F40" s="64">
        <v>127261.56</v>
      </c>
      <c r="G40">
        <v>347</v>
      </c>
      <c r="H40" s="1" t="str">
        <f>VLOOKUP(C40,'[1]Base 2024'!$A$2:$D$1666,3,FALSE)</f>
        <v>Sindicalizado</v>
      </c>
      <c r="I40" s="1" t="str">
        <f>VLOOKUP(C40,'[1]Base 2024'!$A$2:$D$1666,4,FALSE)</f>
        <v>QUERETARO</v>
      </c>
      <c r="J40" t="s">
        <v>74</v>
      </c>
      <c r="K40" s="45" t="s">
        <v>62</v>
      </c>
      <c r="L40" s="57">
        <f t="shared" si="0"/>
        <v>19294.591659515878</v>
      </c>
      <c r="M40" s="9">
        <f t="shared" si="1"/>
        <v>22236.93766821891</v>
      </c>
      <c r="N40" s="58">
        <f t="shared" si="2"/>
        <v>41531.529327734788</v>
      </c>
      <c r="O40" s="59">
        <f t="shared" si="3"/>
        <v>33561.599999999999</v>
      </c>
      <c r="P40" s="60">
        <f t="shared" si="4"/>
        <v>31906.507397260273</v>
      </c>
      <c r="Q40" s="61">
        <v>16195.137735659624</v>
      </c>
      <c r="R40" s="62">
        <v>27259.86</v>
      </c>
      <c r="S40" s="62">
        <v>30040.84</v>
      </c>
      <c r="T40" s="58">
        <f t="shared" si="5"/>
        <v>24498.612578553206</v>
      </c>
      <c r="V40" s="63">
        <f t="shared" si="6"/>
        <v>2346.5279351610079</v>
      </c>
      <c r="X40" s="9"/>
      <c r="Z40" s="41" t="s">
        <v>94</v>
      </c>
      <c r="AA40" t="s">
        <v>63</v>
      </c>
      <c r="AB40" s="42">
        <v>368</v>
      </c>
      <c r="AC40" s="42">
        <f t="shared" si="7"/>
        <v>368</v>
      </c>
      <c r="AD40" s="43">
        <f t="shared" si="8"/>
        <v>0</v>
      </c>
      <c r="AE40" s="9"/>
      <c r="AF40" s="41" t="s">
        <v>94</v>
      </c>
      <c r="AG40" t="s">
        <v>64</v>
      </c>
      <c r="AH40" s="42">
        <v>33561.599999999999</v>
      </c>
      <c r="AI40" s="42">
        <v>993555.6</v>
      </c>
      <c r="AJ40" s="42">
        <f t="shared" si="9"/>
        <v>33561.599999999999</v>
      </c>
      <c r="AK40" s="43">
        <f t="shared" si="10"/>
        <v>0</v>
      </c>
      <c r="AL40" s="42"/>
      <c r="AM40" s="41" t="s">
        <v>94</v>
      </c>
      <c r="AN40" t="s">
        <v>65</v>
      </c>
      <c r="AO40">
        <v>347</v>
      </c>
      <c r="AP40" s="44">
        <v>8438</v>
      </c>
      <c r="AQ40">
        <f t="shared" si="11"/>
        <v>347</v>
      </c>
      <c r="AR40" s="45">
        <f t="shared" si="12"/>
        <v>0</v>
      </c>
      <c r="AT40" s="41" t="s">
        <v>94</v>
      </c>
      <c r="AU40" s="46">
        <f t="shared" si="13"/>
        <v>33561.599999999999</v>
      </c>
      <c r="AV40">
        <f t="shared" si="14"/>
        <v>0.9506849315068493</v>
      </c>
      <c r="AW40" s="42">
        <f t="shared" si="15"/>
        <v>31906.51</v>
      </c>
      <c r="AX40" s="42">
        <f t="shared" si="16"/>
        <v>31906.507397260273</v>
      </c>
      <c r="AY40" s="43">
        <f t="shared" si="17"/>
        <v>2.6027397252619267E-3</v>
      </c>
      <c r="BA40" s="41" t="str">
        <f t="shared" si="18"/>
        <v>01248</v>
      </c>
      <c r="BB40" s="42">
        <f t="shared" si="19"/>
        <v>31906.51</v>
      </c>
      <c r="BC40" s="42">
        <f t="shared" si="20"/>
        <v>2347.06</v>
      </c>
      <c r="BD40" s="47">
        <f t="shared" si="21"/>
        <v>34253.57</v>
      </c>
      <c r="BF40" s="41" t="s">
        <v>94</v>
      </c>
      <c r="BG40" t="s">
        <v>66</v>
      </c>
      <c r="BH40" s="42">
        <v>2346.5300000000002</v>
      </c>
      <c r="BI40" s="42">
        <v>64441.465499999998</v>
      </c>
      <c r="BJ40" s="42">
        <f t="shared" si="22"/>
        <v>2346.5279351610079</v>
      </c>
      <c r="BK40" s="43">
        <f t="shared" si="23"/>
        <v>2.0648389922826027E-3</v>
      </c>
      <c r="BM40" s="41" t="s">
        <v>94</v>
      </c>
      <c r="BN40" t="s">
        <v>67</v>
      </c>
      <c r="BO40" s="42">
        <v>34253.040000000001</v>
      </c>
      <c r="BP40" s="42">
        <v>940673.17</v>
      </c>
      <c r="BQ40" s="42">
        <f t="shared" si="24"/>
        <v>0</v>
      </c>
      <c r="BR40" s="43">
        <f t="shared" si="25"/>
        <v>34253.040000000001</v>
      </c>
      <c r="BT40" s="48" t="s">
        <v>94</v>
      </c>
      <c r="BU40" s="49">
        <f t="shared" si="26"/>
        <v>31906.51</v>
      </c>
      <c r="BV40" s="50">
        <f t="shared" si="27"/>
        <v>2347.06</v>
      </c>
      <c r="BW40" s="51">
        <f t="shared" si="28"/>
        <v>2346.5279351610079</v>
      </c>
      <c r="BX40" s="52">
        <f t="shared" si="29"/>
        <v>0.53206483899202794</v>
      </c>
      <c r="BZ40" s="41" t="s">
        <v>94</v>
      </c>
      <c r="CA40" s="42">
        <f t="shared" si="30"/>
        <v>41531.529327734788</v>
      </c>
      <c r="CB40" s="42">
        <f t="shared" si="31"/>
        <v>31906.507397260273</v>
      </c>
      <c r="CC40" s="42">
        <f t="shared" si="32"/>
        <v>24498.612578553206</v>
      </c>
      <c r="CD40" s="42">
        <f t="shared" si="36"/>
        <v>31906.507397260273</v>
      </c>
      <c r="CE40" s="43">
        <f t="shared" si="37"/>
        <v>31906.507397260273</v>
      </c>
      <c r="CG40" s="53">
        <f t="shared" si="33"/>
        <v>31906.507397260273</v>
      </c>
      <c r="CH40" s="11">
        <f t="shared" si="34"/>
        <v>2362.23</v>
      </c>
      <c r="CI40" s="53">
        <f t="shared" si="35"/>
        <v>34268.737397260273</v>
      </c>
    </row>
    <row r="41" spans="1:87" x14ac:dyDescent="0.25">
      <c r="A41">
        <v>28</v>
      </c>
      <c r="B41" s="54">
        <v>71</v>
      </c>
      <c r="C41" t="s">
        <v>95</v>
      </c>
      <c r="D41" s="1"/>
      <c r="E41" s="62">
        <v>460</v>
      </c>
      <c r="F41" s="64">
        <v>165855.79999999999</v>
      </c>
      <c r="G41">
        <v>362</v>
      </c>
      <c r="H41" s="1" t="str">
        <f>VLOOKUP(C41,'[1]Base 2024'!$A$2:$D$1666,3,FALSE)</f>
        <v>Sindicalizado</v>
      </c>
      <c r="I41" s="1" t="str">
        <f>VLOOKUP(C41,'[1]Base 2024'!$A$2:$D$1666,4,FALSE)</f>
        <v>QUERETARO</v>
      </c>
      <c r="J41" t="s">
        <v>74</v>
      </c>
      <c r="K41" s="45" t="s">
        <v>62</v>
      </c>
      <c r="L41" s="57">
        <f t="shared" si="0"/>
        <v>25146.005874533781</v>
      </c>
      <c r="M41" s="9">
        <f t="shared" si="1"/>
        <v>23198.18857606699</v>
      </c>
      <c r="N41" s="58">
        <f t="shared" si="2"/>
        <v>48344.194450600771</v>
      </c>
      <c r="O41" s="59">
        <f t="shared" si="3"/>
        <v>41952</v>
      </c>
      <c r="P41" s="60">
        <f t="shared" si="4"/>
        <v>41607.189041095888</v>
      </c>
      <c r="Q41" s="61">
        <v>18186.249565030852</v>
      </c>
      <c r="R41" s="62">
        <v>29645.85</v>
      </c>
      <c r="S41" s="62">
        <v>37635.760000000002</v>
      </c>
      <c r="T41" s="58">
        <f t="shared" si="5"/>
        <v>28489.286521676946</v>
      </c>
      <c r="V41" s="63">
        <f t="shared" si="6"/>
        <v>3059.953575390075</v>
      </c>
      <c r="X41" s="9"/>
      <c r="Z41" s="41" t="s">
        <v>95</v>
      </c>
      <c r="AA41" t="s">
        <v>63</v>
      </c>
      <c r="AB41" s="42">
        <v>460</v>
      </c>
      <c r="AC41" s="42">
        <f t="shared" si="7"/>
        <v>460</v>
      </c>
      <c r="AD41" s="43">
        <f t="shared" si="8"/>
        <v>0</v>
      </c>
      <c r="AE41" s="9"/>
      <c r="AF41" s="41" t="s">
        <v>95</v>
      </c>
      <c r="AG41" t="s">
        <v>64</v>
      </c>
      <c r="AH41" s="42">
        <v>41952</v>
      </c>
      <c r="AI41" s="42">
        <v>1035507.6</v>
      </c>
      <c r="AJ41" s="42">
        <f t="shared" si="9"/>
        <v>41952</v>
      </c>
      <c r="AK41" s="43">
        <f t="shared" si="10"/>
        <v>0</v>
      </c>
      <c r="AL41" s="42"/>
      <c r="AM41" s="41" t="s">
        <v>95</v>
      </c>
      <c r="AN41" t="s">
        <v>65</v>
      </c>
      <c r="AO41">
        <v>362</v>
      </c>
      <c r="AP41" s="44">
        <v>8800</v>
      </c>
      <c r="AQ41">
        <f t="shared" si="11"/>
        <v>362</v>
      </c>
      <c r="AR41" s="45">
        <f t="shared" si="12"/>
        <v>0</v>
      </c>
      <c r="AT41" s="41" t="s">
        <v>95</v>
      </c>
      <c r="AU41" s="46">
        <f t="shared" si="13"/>
        <v>41952</v>
      </c>
      <c r="AV41">
        <f t="shared" si="14"/>
        <v>0.99178082191780825</v>
      </c>
      <c r="AW41" s="42">
        <f t="shared" si="15"/>
        <v>41607.19</v>
      </c>
      <c r="AX41" s="42">
        <f t="shared" si="16"/>
        <v>41607.189041095888</v>
      </c>
      <c r="AY41" s="43">
        <f t="shared" si="17"/>
        <v>9.5890411466825753E-4</v>
      </c>
      <c r="BA41" s="41" t="str">
        <f t="shared" si="18"/>
        <v>01369</v>
      </c>
      <c r="BB41" s="42">
        <f t="shared" si="19"/>
        <v>41607.19</v>
      </c>
      <c r="BC41" s="42">
        <f t="shared" si="20"/>
        <v>3060.65</v>
      </c>
      <c r="BD41" s="47">
        <f t="shared" si="21"/>
        <v>44667.840000000004</v>
      </c>
      <c r="BF41" s="41" t="s">
        <v>95</v>
      </c>
      <c r="BG41" t="s">
        <v>66</v>
      </c>
      <c r="BH41" s="42">
        <v>3059.95</v>
      </c>
      <c r="BI41" s="42">
        <v>67501.419099999999</v>
      </c>
      <c r="BJ41" s="42">
        <f t="shared" si="22"/>
        <v>3059.953575390075</v>
      </c>
      <c r="BK41" s="43">
        <f t="shared" si="23"/>
        <v>-3.5753900751842593E-3</v>
      </c>
      <c r="BM41" s="41" t="s">
        <v>95</v>
      </c>
      <c r="BN41" t="s">
        <v>67</v>
      </c>
      <c r="BO41" s="42">
        <v>44667.14</v>
      </c>
      <c r="BP41" s="42">
        <v>985340.31</v>
      </c>
      <c r="BQ41" s="42">
        <f t="shared" si="24"/>
        <v>0</v>
      </c>
      <c r="BR41" s="43">
        <f t="shared" si="25"/>
        <v>44667.14</v>
      </c>
      <c r="BT41" s="48" t="s">
        <v>95</v>
      </c>
      <c r="BU41" s="49">
        <f t="shared" si="26"/>
        <v>41607.19</v>
      </c>
      <c r="BV41" s="50">
        <f t="shared" si="27"/>
        <v>3060.65</v>
      </c>
      <c r="BW41" s="51">
        <f t="shared" si="28"/>
        <v>3059.953575390075</v>
      </c>
      <c r="BX41" s="52">
        <f t="shared" si="29"/>
        <v>0.69642460992508859</v>
      </c>
      <c r="BZ41" s="41" t="s">
        <v>95</v>
      </c>
      <c r="CA41" s="42">
        <f t="shared" si="30"/>
        <v>48344.194450600771</v>
      </c>
      <c r="CB41" s="42">
        <f t="shared" si="31"/>
        <v>41607.189041095888</v>
      </c>
      <c r="CC41" s="42">
        <f t="shared" si="32"/>
        <v>28489.286521676946</v>
      </c>
      <c r="CD41" s="42">
        <f t="shared" si="36"/>
        <v>41607.189041095888</v>
      </c>
      <c r="CE41" s="43">
        <f t="shared" si="37"/>
        <v>41607.189041095888</v>
      </c>
      <c r="CG41" s="53">
        <f t="shared" si="33"/>
        <v>41607.189041095888</v>
      </c>
      <c r="CH41" s="11">
        <f t="shared" si="34"/>
        <v>3080.43</v>
      </c>
      <c r="CI41" s="53">
        <f t="shared" si="35"/>
        <v>44687.619041095888</v>
      </c>
    </row>
    <row r="42" spans="1:87" x14ac:dyDescent="0.25">
      <c r="A42">
        <v>29</v>
      </c>
      <c r="B42" s="54">
        <v>72</v>
      </c>
      <c r="C42" t="s">
        <v>96</v>
      </c>
      <c r="D42" s="1"/>
      <c r="E42" s="62">
        <v>330</v>
      </c>
      <c r="F42" s="64">
        <v>63096</v>
      </c>
      <c r="G42">
        <v>191</v>
      </c>
      <c r="H42" s="1" t="str">
        <f>VLOOKUP(C42,'[1]Base 2024'!$A$2:$D$1666,3,FALSE)</f>
        <v>Sindicalizado</v>
      </c>
      <c r="I42" s="1" t="str">
        <f>VLOOKUP(C42,'[1]Base 2024'!$A$2:$D$1666,4,FALSE)</f>
        <v>QUERETARO</v>
      </c>
      <c r="J42" t="s">
        <v>74</v>
      </c>
      <c r="K42" s="45" t="s">
        <v>77</v>
      </c>
      <c r="L42" s="57">
        <f t="shared" si="0"/>
        <v>9566.2158734248878</v>
      </c>
      <c r="M42" s="9">
        <f t="shared" si="1"/>
        <v>12239.928226598882</v>
      </c>
      <c r="N42" s="58">
        <f t="shared" si="2"/>
        <v>21806.144100023768</v>
      </c>
      <c r="O42" s="59">
        <f t="shared" si="3"/>
        <v>30096</v>
      </c>
      <c r="P42" s="60">
        <f t="shared" si="4"/>
        <v>15748.865753424658</v>
      </c>
      <c r="Q42" s="61">
        <v>0</v>
      </c>
      <c r="R42" s="62">
        <v>0</v>
      </c>
      <c r="S42" s="62">
        <v>4785.2700000000004</v>
      </c>
      <c r="T42" s="58">
        <f t="shared" si="5"/>
        <v>1595.0900000000001</v>
      </c>
      <c r="V42" s="63">
        <f t="shared" si="6"/>
        <v>1158.2324877302212</v>
      </c>
      <c r="X42" s="9"/>
      <c r="Z42" s="41" t="s">
        <v>96</v>
      </c>
      <c r="AA42" t="s">
        <v>63</v>
      </c>
      <c r="AB42" s="42">
        <v>330</v>
      </c>
      <c r="AC42" s="42">
        <f t="shared" si="7"/>
        <v>330</v>
      </c>
      <c r="AD42" s="43">
        <f t="shared" si="8"/>
        <v>0</v>
      </c>
      <c r="AE42" s="9"/>
      <c r="AF42" s="41" t="s">
        <v>96</v>
      </c>
      <c r="AG42" t="s">
        <v>64</v>
      </c>
      <c r="AH42" s="42">
        <v>30096</v>
      </c>
      <c r="AI42" s="42">
        <v>1065603.6000000001</v>
      </c>
      <c r="AJ42" s="42">
        <f t="shared" si="9"/>
        <v>30096</v>
      </c>
      <c r="AK42" s="43">
        <f t="shared" si="10"/>
        <v>0</v>
      </c>
      <c r="AL42" s="42"/>
      <c r="AM42" s="41" t="s">
        <v>96</v>
      </c>
      <c r="AN42" t="s">
        <v>65</v>
      </c>
      <c r="AO42">
        <v>191</v>
      </c>
      <c r="AP42" s="44">
        <v>8991</v>
      </c>
      <c r="AQ42">
        <f t="shared" si="11"/>
        <v>191</v>
      </c>
      <c r="AR42" s="45">
        <f t="shared" si="12"/>
        <v>0</v>
      </c>
      <c r="AT42" s="41" t="s">
        <v>96</v>
      </c>
      <c r="AU42" s="46">
        <f t="shared" si="13"/>
        <v>30096</v>
      </c>
      <c r="AV42">
        <f t="shared" si="14"/>
        <v>0.52328767123287667</v>
      </c>
      <c r="AW42" s="42">
        <f t="shared" si="15"/>
        <v>15748.87</v>
      </c>
      <c r="AX42" s="42">
        <f t="shared" si="16"/>
        <v>15748.865753424658</v>
      </c>
      <c r="AY42" s="43">
        <f t="shared" si="17"/>
        <v>4.2465753431315534E-3</v>
      </c>
      <c r="BA42" s="41" t="str">
        <f t="shared" si="18"/>
        <v>01370</v>
      </c>
      <c r="BB42" s="42">
        <f t="shared" si="19"/>
        <v>15748.87</v>
      </c>
      <c r="BC42" s="42">
        <f t="shared" si="20"/>
        <v>1158.5</v>
      </c>
      <c r="BD42" s="47">
        <f t="shared" si="21"/>
        <v>16907.370000000003</v>
      </c>
      <c r="BF42" s="41" t="s">
        <v>96</v>
      </c>
      <c r="BG42" t="s">
        <v>66</v>
      </c>
      <c r="BH42" s="42">
        <v>1158.23</v>
      </c>
      <c r="BI42" s="42">
        <v>68659.651599999997</v>
      </c>
      <c r="BJ42" s="42">
        <f t="shared" si="22"/>
        <v>1158.2324877302212</v>
      </c>
      <c r="BK42" s="43">
        <f t="shared" si="23"/>
        <v>-2.4877302212189534E-3</v>
      </c>
      <c r="BM42" s="41" t="s">
        <v>96</v>
      </c>
      <c r="BN42" t="s">
        <v>67</v>
      </c>
      <c r="BO42" s="42">
        <v>16907.099999999999</v>
      </c>
      <c r="BP42" s="42">
        <v>1002247.41</v>
      </c>
      <c r="BQ42" s="42">
        <f t="shared" si="24"/>
        <v>0</v>
      </c>
      <c r="BR42" s="43">
        <f t="shared" si="25"/>
        <v>16907.099999999999</v>
      </c>
      <c r="BT42" s="48" t="s">
        <v>96</v>
      </c>
      <c r="BU42" s="49">
        <f t="shared" si="26"/>
        <v>15748.87</v>
      </c>
      <c r="BV42" s="50">
        <f t="shared" si="27"/>
        <v>1158.5</v>
      </c>
      <c r="BW42" s="51">
        <f t="shared" si="28"/>
        <v>1158.2324877302212</v>
      </c>
      <c r="BX42" s="52">
        <f t="shared" si="29"/>
        <v>0.26751226977876286</v>
      </c>
      <c r="BZ42" s="41" t="s">
        <v>96</v>
      </c>
      <c r="CA42" s="42">
        <f t="shared" si="30"/>
        <v>21806.144100023768</v>
      </c>
      <c r="CB42" s="42">
        <f t="shared" si="31"/>
        <v>15748.865753424658</v>
      </c>
      <c r="CC42" s="42">
        <f t="shared" si="32"/>
        <v>1595.0900000000001</v>
      </c>
      <c r="CD42" s="42">
        <f t="shared" si="36"/>
        <v>15748.865753424658</v>
      </c>
      <c r="CE42" s="43">
        <f t="shared" si="37"/>
        <v>15748.865753424658</v>
      </c>
      <c r="CG42" s="53">
        <f t="shared" si="33"/>
        <v>15748.865753424658</v>
      </c>
      <c r="CH42" s="11">
        <f t="shared" si="34"/>
        <v>1165.98</v>
      </c>
      <c r="CI42" s="53">
        <f t="shared" si="35"/>
        <v>16914.845753424659</v>
      </c>
    </row>
    <row r="43" spans="1:87" x14ac:dyDescent="0.25">
      <c r="A43">
        <v>30</v>
      </c>
      <c r="B43" s="54">
        <v>73</v>
      </c>
      <c r="C43" t="s">
        <v>97</v>
      </c>
      <c r="D43" s="1"/>
      <c r="E43" s="62">
        <v>420</v>
      </c>
      <c r="F43" s="64">
        <v>151911.79999999999</v>
      </c>
      <c r="G43">
        <v>363</v>
      </c>
      <c r="H43" s="1" t="str">
        <f>VLOOKUP(C43,'[1]Base 2024'!$A$2:$D$1666,3,FALSE)</f>
        <v>Sindicalizado</v>
      </c>
      <c r="I43" s="1" t="str">
        <f>VLOOKUP(C43,'[1]Base 2024'!$A$2:$D$1666,4,FALSE)</f>
        <v>QUERETARO</v>
      </c>
      <c r="J43" t="s">
        <v>74</v>
      </c>
      <c r="K43" s="45" t="s">
        <v>62</v>
      </c>
      <c r="L43" s="57">
        <f t="shared" si="0"/>
        <v>23031.904915058749</v>
      </c>
      <c r="M43" s="9">
        <f t="shared" si="1"/>
        <v>23262.271969923531</v>
      </c>
      <c r="N43" s="58">
        <f t="shared" si="2"/>
        <v>46294.176884982284</v>
      </c>
      <c r="O43" s="59">
        <f t="shared" si="3"/>
        <v>38304</v>
      </c>
      <c r="P43" s="60">
        <f t="shared" si="4"/>
        <v>38094.115068493149</v>
      </c>
      <c r="Q43" s="61">
        <v>18553.098971898115</v>
      </c>
      <c r="R43" s="62">
        <v>29645.85</v>
      </c>
      <c r="S43" s="62">
        <v>35574.239999999998</v>
      </c>
      <c r="T43" s="58">
        <f t="shared" si="5"/>
        <v>27924.396323966037</v>
      </c>
      <c r="V43" s="63">
        <f t="shared" si="6"/>
        <v>2801.588530530692</v>
      </c>
      <c r="X43" s="9"/>
      <c r="Z43" s="41" t="s">
        <v>97</v>
      </c>
      <c r="AA43" t="s">
        <v>63</v>
      </c>
      <c r="AB43" s="42">
        <v>420</v>
      </c>
      <c r="AC43" s="42">
        <f t="shared" si="7"/>
        <v>420</v>
      </c>
      <c r="AD43" s="43">
        <f t="shared" si="8"/>
        <v>0</v>
      </c>
      <c r="AE43" s="9"/>
      <c r="AF43" s="41" t="s">
        <v>97</v>
      </c>
      <c r="AG43" t="s">
        <v>64</v>
      </c>
      <c r="AH43" s="42">
        <v>38304</v>
      </c>
      <c r="AI43" s="42">
        <v>1103907.6000000001</v>
      </c>
      <c r="AJ43" s="42">
        <f t="shared" si="9"/>
        <v>38304</v>
      </c>
      <c r="AK43" s="43">
        <f t="shared" si="10"/>
        <v>0</v>
      </c>
      <c r="AL43" s="42"/>
      <c r="AM43" s="41" t="s">
        <v>97</v>
      </c>
      <c r="AN43" t="s">
        <v>65</v>
      </c>
      <c r="AO43">
        <v>363</v>
      </c>
      <c r="AP43" s="44">
        <v>9354</v>
      </c>
      <c r="AQ43">
        <f t="shared" si="11"/>
        <v>363</v>
      </c>
      <c r="AR43" s="45">
        <f t="shared" si="12"/>
        <v>0</v>
      </c>
      <c r="AT43" s="41" t="s">
        <v>97</v>
      </c>
      <c r="AU43" s="46">
        <f t="shared" si="13"/>
        <v>38304</v>
      </c>
      <c r="AV43">
        <f t="shared" si="14"/>
        <v>0.9945205479452055</v>
      </c>
      <c r="AW43" s="42">
        <f t="shared" si="15"/>
        <v>38094.120000000003</v>
      </c>
      <c r="AX43" s="42">
        <f t="shared" si="16"/>
        <v>38094.115068493149</v>
      </c>
      <c r="AY43" s="43">
        <f t="shared" si="17"/>
        <v>4.9315068536088802E-3</v>
      </c>
      <c r="BA43" s="41" t="str">
        <f t="shared" si="18"/>
        <v>01480</v>
      </c>
      <c r="BB43" s="42">
        <f t="shared" si="19"/>
        <v>38094.120000000003</v>
      </c>
      <c r="BC43" s="42">
        <f t="shared" si="20"/>
        <v>2802.23</v>
      </c>
      <c r="BD43" s="47">
        <f t="shared" si="21"/>
        <v>40896.350000000006</v>
      </c>
      <c r="BF43" s="41" t="s">
        <v>97</v>
      </c>
      <c r="BG43" t="s">
        <v>66</v>
      </c>
      <c r="BH43" s="42">
        <v>2801.59</v>
      </c>
      <c r="BI43" s="42">
        <v>71461.240099999995</v>
      </c>
      <c r="BJ43" s="42">
        <f t="shared" si="22"/>
        <v>2801.588530530692</v>
      </c>
      <c r="BK43" s="43">
        <f t="shared" si="23"/>
        <v>1.4694693081764854E-3</v>
      </c>
      <c r="BM43" s="41" t="s">
        <v>97</v>
      </c>
      <c r="BN43" t="s">
        <v>67</v>
      </c>
      <c r="BO43" s="42">
        <v>40895.71</v>
      </c>
      <c r="BP43" s="42">
        <v>1043143.12</v>
      </c>
      <c r="BQ43" s="42">
        <f t="shared" si="24"/>
        <v>0</v>
      </c>
      <c r="BR43" s="43">
        <f t="shared" si="25"/>
        <v>40895.71</v>
      </c>
      <c r="BT43" s="48" t="s">
        <v>97</v>
      </c>
      <c r="BU43" s="49">
        <f t="shared" si="26"/>
        <v>38094.120000000003</v>
      </c>
      <c r="BV43" s="50">
        <f t="shared" si="27"/>
        <v>2802.23</v>
      </c>
      <c r="BW43" s="51">
        <f t="shared" si="28"/>
        <v>2801.588530530692</v>
      </c>
      <c r="BX43" s="52">
        <f t="shared" si="29"/>
        <v>0.64146946930804916</v>
      </c>
      <c r="BZ43" s="41" t="s">
        <v>97</v>
      </c>
      <c r="CA43" s="42">
        <f t="shared" si="30"/>
        <v>46294.176884982284</v>
      </c>
      <c r="CB43" s="42">
        <f t="shared" si="31"/>
        <v>38094.115068493149</v>
      </c>
      <c r="CC43" s="42">
        <f t="shared" si="32"/>
        <v>27924.396323966037</v>
      </c>
      <c r="CD43" s="42">
        <f t="shared" si="36"/>
        <v>38094.115068493149</v>
      </c>
      <c r="CE43" s="43">
        <f t="shared" si="37"/>
        <v>38094.115068493149</v>
      </c>
      <c r="CG43" s="53">
        <f t="shared" si="33"/>
        <v>38094.115068493149</v>
      </c>
      <c r="CH43" s="11">
        <f t="shared" si="34"/>
        <v>2820.34</v>
      </c>
      <c r="CI43" s="53">
        <f t="shared" si="35"/>
        <v>40914.455068493146</v>
      </c>
    </row>
    <row r="44" spans="1:87" x14ac:dyDescent="0.25">
      <c r="A44">
        <v>31</v>
      </c>
      <c r="B44" s="54">
        <v>75</v>
      </c>
      <c r="C44" t="s">
        <v>98</v>
      </c>
      <c r="D44" s="1"/>
      <c r="E44" s="62">
        <v>470</v>
      </c>
      <c r="F44" s="64">
        <v>170550</v>
      </c>
      <c r="G44">
        <v>364</v>
      </c>
      <c r="H44" s="1" t="str">
        <f>VLOOKUP(C44,'[1]Base 2024'!$A$2:$D$1666,3,FALSE)</f>
        <v>Sindicalizado</v>
      </c>
      <c r="I44" s="1" t="str">
        <f>VLOOKUP(C44,'[1]Base 2024'!$A$2:$D$1666,4,FALSE)</f>
        <v>QUERETARO</v>
      </c>
      <c r="J44" t="s">
        <v>74</v>
      </c>
      <c r="K44" s="45" t="s">
        <v>62</v>
      </c>
      <c r="L44" s="57">
        <f t="shared" si="0"/>
        <v>25857.710745730546</v>
      </c>
      <c r="M44" s="9">
        <f t="shared" si="1"/>
        <v>23326.355363780069</v>
      </c>
      <c r="N44" s="58">
        <f t="shared" si="2"/>
        <v>49184.066109510619</v>
      </c>
      <c r="O44" s="59">
        <f t="shared" si="3"/>
        <v>42864</v>
      </c>
      <c r="P44" s="60">
        <f t="shared" si="4"/>
        <v>42746.564383561643</v>
      </c>
      <c r="Q44" s="61">
        <v>18948.60209707066</v>
      </c>
      <c r="R44" s="62">
        <v>30286.720000000001</v>
      </c>
      <c r="S44" s="62">
        <v>39736.49</v>
      </c>
      <c r="T44" s="58">
        <f t="shared" si="5"/>
        <v>29657.270699023549</v>
      </c>
      <c r="V44" s="63">
        <f t="shared" si="6"/>
        <v>3143.7476439931183</v>
      </c>
      <c r="X44" s="9"/>
      <c r="Z44" s="41" t="s">
        <v>98</v>
      </c>
      <c r="AA44" t="s">
        <v>63</v>
      </c>
      <c r="AB44" s="42">
        <v>470</v>
      </c>
      <c r="AC44" s="42">
        <f t="shared" si="7"/>
        <v>470</v>
      </c>
      <c r="AD44" s="43">
        <f t="shared" si="8"/>
        <v>0</v>
      </c>
      <c r="AE44" s="9"/>
      <c r="AF44" s="41" t="s">
        <v>98</v>
      </c>
      <c r="AG44" t="s">
        <v>64</v>
      </c>
      <c r="AH44" s="42">
        <v>42864</v>
      </c>
      <c r="AI44" s="42">
        <v>1146771.6000000001</v>
      </c>
      <c r="AJ44" s="42">
        <f t="shared" si="9"/>
        <v>42864</v>
      </c>
      <c r="AK44" s="43">
        <f t="shared" si="10"/>
        <v>0</v>
      </c>
      <c r="AL44" s="42"/>
      <c r="AM44" s="41" t="s">
        <v>98</v>
      </c>
      <c r="AN44" t="s">
        <v>65</v>
      </c>
      <c r="AO44">
        <v>364</v>
      </c>
      <c r="AP44" s="44">
        <v>9718</v>
      </c>
      <c r="AQ44">
        <f t="shared" si="11"/>
        <v>364</v>
      </c>
      <c r="AR44" s="45">
        <f t="shared" si="12"/>
        <v>0</v>
      </c>
      <c r="AT44" s="41" t="s">
        <v>98</v>
      </c>
      <c r="AU44" s="46">
        <f t="shared" si="13"/>
        <v>42864</v>
      </c>
      <c r="AV44">
        <f t="shared" si="14"/>
        <v>0.99726027397260275</v>
      </c>
      <c r="AW44" s="42">
        <f t="shared" si="15"/>
        <v>42746.559999999998</v>
      </c>
      <c r="AX44" s="42">
        <f t="shared" si="16"/>
        <v>42746.564383561643</v>
      </c>
      <c r="AY44" s="43">
        <f t="shared" si="17"/>
        <v>-4.3835616452270187E-3</v>
      </c>
      <c r="BA44" s="41" t="str">
        <f t="shared" si="18"/>
        <v>01589</v>
      </c>
      <c r="BB44" s="42">
        <f t="shared" si="19"/>
        <v>42746.559999999998</v>
      </c>
      <c r="BC44" s="42">
        <f t="shared" si="20"/>
        <v>3144.46</v>
      </c>
      <c r="BD44" s="47">
        <f t="shared" si="21"/>
        <v>45891.02</v>
      </c>
      <c r="BF44" s="41" t="s">
        <v>98</v>
      </c>
      <c r="BG44" t="s">
        <v>66</v>
      </c>
      <c r="BH44" s="42">
        <v>3143.75</v>
      </c>
      <c r="BI44" s="42">
        <v>74604.987699999998</v>
      </c>
      <c r="BJ44" s="42">
        <f t="shared" si="22"/>
        <v>3143.7476439931183</v>
      </c>
      <c r="BK44" s="43">
        <f t="shared" si="23"/>
        <v>2.3560068816550483E-3</v>
      </c>
      <c r="BM44" s="41" t="s">
        <v>98</v>
      </c>
      <c r="BN44" t="s">
        <v>67</v>
      </c>
      <c r="BO44" s="42">
        <v>45890.31</v>
      </c>
      <c r="BP44" s="42">
        <v>1089033.43</v>
      </c>
      <c r="BQ44" s="42">
        <f t="shared" si="24"/>
        <v>0</v>
      </c>
      <c r="BR44" s="43">
        <f t="shared" si="25"/>
        <v>45890.31</v>
      </c>
      <c r="BT44" s="48" t="s">
        <v>98</v>
      </c>
      <c r="BU44" s="49">
        <f t="shared" si="26"/>
        <v>42746.559999999998</v>
      </c>
      <c r="BV44" s="50">
        <f t="shared" si="27"/>
        <v>3144.46</v>
      </c>
      <c r="BW44" s="51">
        <f t="shared" si="28"/>
        <v>3143.7476439931183</v>
      </c>
      <c r="BX44" s="52">
        <f t="shared" si="29"/>
        <v>0.71235600688169143</v>
      </c>
      <c r="BZ44" s="41" t="s">
        <v>98</v>
      </c>
      <c r="CA44" s="42">
        <f t="shared" si="30"/>
        <v>49184.066109510619</v>
      </c>
      <c r="CB44" s="42">
        <f t="shared" si="31"/>
        <v>42746.564383561643</v>
      </c>
      <c r="CC44" s="42">
        <f t="shared" si="32"/>
        <v>29657.270699023549</v>
      </c>
      <c r="CD44" s="42">
        <f t="shared" si="36"/>
        <v>42746.564383561643</v>
      </c>
      <c r="CE44" s="43">
        <f t="shared" si="37"/>
        <v>42746.564383561643</v>
      </c>
      <c r="CG44" s="53">
        <f t="shared" si="33"/>
        <v>42746.564383561643</v>
      </c>
      <c r="CH44" s="11">
        <f t="shared" si="34"/>
        <v>3164.79</v>
      </c>
      <c r="CI44" s="53">
        <f t="shared" si="35"/>
        <v>45911.354383561644</v>
      </c>
    </row>
    <row r="45" spans="1:87" x14ac:dyDescent="0.25">
      <c r="A45">
        <v>32</v>
      </c>
      <c r="B45" s="54">
        <v>76</v>
      </c>
      <c r="C45" t="s">
        <v>99</v>
      </c>
      <c r="D45" s="1"/>
      <c r="E45" s="62">
        <v>430</v>
      </c>
      <c r="F45" s="64">
        <v>144721.4</v>
      </c>
      <c r="G45">
        <v>338</v>
      </c>
      <c r="H45" s="1" t="str">
        <f>VLOOKUP(C45,'[1]Base 2024'!$A$2:$D$1666,3,FALSE)</f>
        <v>Sindicalizado</v>
      </c>
      <c r="I45" s="1" t="str">
        <f>VLOOKUP(C45,'[1]Base 2024'!$A$2:$D$1666,4,FALSE)</f>
        <v>QUERETARO</v>
      </c>
      <c r="J45" t="s">
        <v>74</v>
      </c>
      <c r="K45" s="45" t="s">
        <v>62</v>
      </c>
      <c r="L45" s="57">
        <f t="shared" si="0"/>
        <v>21941.742010654758</v>
      </c>
      <c r="M45" s="9">
        <f t="shared" si="1"/>
        <v>21660.187123510063</v>
      </c>
      <c r="N45" s="58">
        <f t="shared" si="2"/>
        <v>43601.92913416482</v>
      </c>
      <c r="O45" s="59">
        <f t="shared" si="3"/>
        <v>39216</v>
      </c>
      <c r="P45" s="60">
        <f t="shared" si="4"/>
        <v>36315.090410958903</v>
      </c>
      <c r="Q45" s="61">
        <v>18553.098971898115</v>
      </c>
      <c r="R45" s="62">
        <v>29734.36</v>
      </c>
      <c r="S45" s="62">
        <v>36273.74</v>
      </c>
      <c r="T45" s="58">
        <f t="shared" si="5"/>
        <v>28187.066323966039</v>
      </c>
      <c r="V45" s="63">
        <f t="shared" si="6"/>
        <v>2670.7521777996249</v>
      </c>
      <c r="X45" s="9"/>
      <c r="Z45" s="41" t="s">
        <v>99</v>
      </c>
      <c r="AA45" t="s">
        <v>63</v>
      </c>
      <c r="AB45" s="42">
        <v>430</v>
      </c>
      <c r="AC45" s="42">
        <f t="shared" si="7"/>
        <v>430</v>
      </c>
      <c r="AD45" s="43">
        <f t="shared" si="8"/>
        <v>0</v>
      </c>
      <c r="AE45" s="9"/>
      <c r="AF45" s="41" t="s">
        <v>99</v>
      </c>
      <c r="AG45" t="s">
        <v>64</v>
      </c>
      <c r="AH45" s="42">
        <v>39216</v>
      </c>
      <c r="AI45" s="42">
        <v>1185987.6000000001</v>
      </c>
      <c r="AJ45" s="42">
        <f t="shared" si="9"/>
        <v>39216</v>
      </c>
      <c r="AK45" s="43">
        <f t="shared" si="10"/>
        <v>0</v>
      </c>
      <c r="AL45" s="42"/>
      <c r="AM45" s="41" t="s">
        <v>99</v>
      </c>
      <c r="AN45" t="s">
        <v>65</v>
      </c>
      <c r="AO45">
        <v>338</v>
      </c>
      <c r="AP45" s="44">
        <v>10056</v>
      </c>
      <c r="AQ45">
        <f t="shared" si="11"/>
        <v>338</v>
      </c>
      <c r="AR45" s="45">
        <f t="shared" si="12"/>
        <v>0</v>
      </c>
      <c r="AT45" s="41" t="s">
        <v>99</v>
      </c>
      <c r="AU45" s="46">
        <f t="shared" si="13"/>
        <v>39216</v>
      </c>
      <c r="AV45">
        <f t="shared" si="14"/>
        <v>0.92602739726027394</v>
      </c>
      <c r="AW45" s="42">
        <f t="shared" si="15"/>
        <v>36315.089999999997</v>
      </c>
      <c r="AX45" s="42">
        <f t="shared" si="16"/>
        <v>36315.090410958903</v>
      </c>
      <c r="AY45" s="43">
        <f t="shared" si="17"/>
        <v>-4.1095890628639609E-4</v>
      </c>
      <c r="BA45" s="41" t="str">
        <f t="shared" si="18"/>
        <v>01590</v>
      </c>
      <c r="BB45" s="42">
        <f t="shared" si="19"/>
        <v>36315.089999999997</v>
      </c>
      <c r="BC45" s="42">
        <f t="shared" si="20"/>
        <v>2671.36</v>
      </c>
      <c r="BD45" s="47">
        <f t="shared" si="21"/>
        <v>38986.449999999997</v>
      </c>
      <c r="BF45" s="41" t="s">
        <v>99</v>
      </c>
      <c r="BG45" t="s">
        <v>66</v>
      </c>
      <c r="BH45" s="42">
        <v>2670.75</v>
      </c>
      <c r="BI45" s="42">
        <v>77275.7399</v>
      </c>
      <c r="BJ45" s="42">
        <f t="shared" si="22"/>
        <v>2670.7521777996249</v>
      </c>
      <c r="BK45" s="43">
        <f t="shared" si="23"/>
        <v>-2.1777996248601994E-3</v>
      </c>
      <c r="BM45" s="41" t="s">
        <v>99</v>
      </c>
      <c r="BN45" t="s">
        <v>67</v>
      </c>
      <c r="BO45" s="42">
        <v>38985.839999999997</v>
      </c>
      <c r="BP45" s="42">
        <v>1128019.27</v>
      </c>
      <c r="BQ45" s="42">
        <f t="shared" si="24"/>
        <v>0</v>
      </c>
      <c r="BR45" s="43">
        <f t="shared" si="25"/>
        <v>38985.839999999997</v>
      </c>
      <c r="BT45" s="48" t="s">
        <v>99</v>
      </c>
      <c r="BU45" s="49">
        <f t="shared" si="26"/>
        <v>36315.089999999997</v>
      </c>
      <c r="BV45" s="50">
        <f t="shared" si="27"/>
        <v>2671.36</v>
      </c>
      <c r="BW45" s="51">
        <f t="shared" si="28"/>
        <v>2670.7521777996249</v>
      </c>
      <c r="BX45" s="52">
        <f t="shared" si="29"/>
        <v>0.60782220037526713</v>
      </c>
      <c r="BZ45" s="41" t="s">
        <v>99</v>
      </c>
      <c r="CA45" s="42">
        <f t="shared" si="30"/>
        <v>43601.92913416482</v>
      </c>
      <c r="CB45" s="42">
        <f t="shared" si="31"/>
        <v>36315.090410958903</v>
      </c>
      <c r="CC45" s="42">
        <f t="shared" si="32"/>
        <v>28187.066323966039</v>
      </c>
      <c r="CD45" s="42">
        <f t="shared" si="36"/>
        <v>36315.090410958903</v>
      </c>
      <c r="CE45" s="43">
        <f t="shared" si="37"/>
        <v>36315.090410958903</v>
      </c>
      <c r="CG45" s="53">
        <f t="shared" si="33"/>
        <v>36315.090410958903</v>
      </c>
      <c r="CH45" s="11">
        <f t="shared" si="34"/>
        <v>2688.63</v>
      </c>
      <c r="CI45" s="53">
        <f t="shared" si="35"/>
        <v>39003.7204109589</v>
      </c>
    </row>
    <row r="46" spans="1:87" x14ac:dyDescent="0.25">
      <c r="A46">
        <v>33</v>
      </c>
      <c r="B46" s="54">
        <v>81</v>
      </c>
      <c r="C46" t="s">
        <v>100</v>
      </c>
      <c r="D46" s="1"/>
      <c r="E46" s="62">
        <v>308</v>
      </c>
      <c r="F46" s="64">
        <v>111773</v>
      </c>
      <c r="G46">
        <v>364</v>
      </c>
      <c r="H46" s="1" t="str">
        <f>VLOOKUP(C46,'[1]Base 2024'!$A$2:$D$1666,3,FALSE)</f>
        <v>Sindicalizado</v>
      </c>
      <c r="I46" s="1" t="str">
        <f>VLOOKUP(C46,'[1]Base 2024'!$A$2:$D$1666,4,FALSE)</f>
        <v>QUERETARO</v>
      </c>
      <c r="J46" t="s">
        <v>74</v>
      </c>
      <c r="K46" s="45" t="s">
        <v>62</v>
      </c>
      <c r="L46" s="57">
        <f t="shared" si="0"/>
        <v>16946.31429599848</v>
      </c>
      <c r="M46" s="9">
        <f t="shared" si="1"/>
        <v>23326.355363780069</v>
      </c>
      <c r="N46" s="58">
        <f t="shared" si="2"/>
        <v>40272.669659778549</v>
      </c>
      <c r="O46" s="59">
        <f t="shared" si="3"/>
        <v>28089.600000000002</v>
      </c>
      <c r="P46" s="60">
        <f t="shared" si="4"/>
        <v>28012.642191780822</v>
      </c>
      <c r="Q46" s="61">
        <v>15884.984655224516</v>
      </c>
      <c r="R46" s="62">
        <v>25201.24</v>
      </c>
      <c r="S46" s="62">
        <v>26815.48</v>
      </c>
      <c r="T46" s="58">
        <f t="shared" si="5"/>
        <v>22633.901551741506</v>
      </c>
      <c r="V46" s="63">
        <f t="shared" si="6"/>
        <v>2060.1580305316606</v>
      </c>
      <c r="X46" s="9"/>
      <c r="Z46" s="41" t="s">
        <v>100</v>
      </c>
      <c r="AA46" t="s">
        <v>63</v>
      </c>
      <c r="AB46" s="42">
        <v>308</v>
      </c>
      <c r="AC46" s="42">
        <f t="shared" si="7"/>
        <v>308</v>
      </c>
      <c r="AD46" s="43">
        <f t="shared" si="8"/>
        <v>0</v>
      </c>
      <c r="AE46" s="9"/>
      <c r="AF46" s="41" t="s">
        <v>100</v>
      </c>
      <c r="AG46" t="s">
        <v>64</v>
      </c>
      <c r="AH46" s="42">
        <v>28089.599999999999</v>
      </c>
      <c r="AI46" s="42">
        <v>1214077.2</v>
      </c>
      <c r="AJ46" s="42">
        <f t="shared" si="9"/>
        <v>28089.600000000002</v>
      </c>
      <c r="AK46" s="43">
        <f t="shared" si="10"/>
        <v>0</v>
      </c>
      <c r="AL46" s="42"/>
      <c r="AM46" s="41" t="s">
        <v>100</v>
      </c>
      <c r="AN46" t="s">
        <v>65</v>
      </c>
      <c r="AO46">
        <v>364</v>
      </c>
      <c r="AP46" s="44">
        <v>10420</v>
      </c>
      <c r="AQ46">
        <f t="shared" si="11"/>
        <v>364</v>
      </c>
      <c r="AR46" s="45">
        <f t="shared" si="12"/>
        <v>0</v>
      </c>
      <c r="AT46" s="41" t="s">
        <v>100</v>
      </c>
      <c r="AU46" s="46">
        <f t="shared" si="13"/>
        <v>28089.599999999999</v>
      </c>
      <c r="AV46">
        <f t="shared" si="14"/>
        <v>0.99726027397260275</v>
      </c>
      <c r="AW46" s="42">
        <f t="shared" si="15"/>
        <v>28012.639999999999</v>
      </c>
      <c r="AX46" s="42">
        <f t="shared" si="16"/>
        <v>28012.642191780822</v>
      </c>
      <c r="AY46" s="43">
        <f t="shared" si="17"/>
        <v>-2.1917808226135094E-3</v>
      </c>
      <c r="BA46" s="41" t="str">
        <f t="shared" si="18"/>
        <v>01790</v>
      </c>
      <c r="BB46" s="42">
        <f t="shared" si="19"/>
        <v>28012.639999999999</v>
      </c>
      <c r="BC46" s="42">
        <f t="shared" si="20"/>
        <v>2060.63</v>
      </c>
      <c r="BD46" s="47">
        <f t="shared" si="21"/>
        <v>30073.27</v>
      </c>
      <c r="BF46" s="41" t="s">
        <v>100</v>
      </c>
      <c r="BG46" t="s">
        <v>66</v>
      </c>
      <c r="BH46" s="42">
        <v>2060.16</v>
      </c>
      <c r="BI46" s="42">
        <v>79335.897899999996</v>
      </c>
      <c r="BJ46" s="42">
        <f t="shared" si="22"/>
        <v>2060.1580305316606</v>
      </c>
      <c r="BK46" s="43">
        <f t="shared" si="23"/>
        <v>1.969468339211744E-3</v>
      </c>
      <c r="BM46" s="41" t="s">
        <v>100</v>
      </c>
      <c r="BN46" t="s">
        <v>67</v>
      </c>
      <c r="BO46" s="42">
        <v>30072.799999999999</v>
      </c>
      <c r="BP46" s="42">
        <v>1158092.07</v>
      </c>
      <c r="BQ46" s="42">
        <f t="shared" si="24"/>
        <v>0</v>
      </c>
      <c r="BR46" s="43">
        <f t="shared" si="25"/>
        <v>30072.799999999999</v>
      </c>
      <c r="BT46" s="48" t="s">
        <v>100</v>
      </c>
      <c r="BU46" s="49">
        <f t="shared" si="26"/>
        <v>28012.639999999999</v>
      </c>
      <c r="BV46" s="50">
        <f t="shared" si="27"/>
        <v>2060.63</v>
      </c>
      <c r="BW46" s="51">
        <f t="shared" si="28"/>
        <v>2060.1580305316606</v>
      </c>
      <c r="BX46" s="52">
        <f t="shared" si="29"/>
        <v>0.4719694683394664</v>
      </c>
      <c r="BZ46" s="41" t="s">
        <v>100</v>
      </c>
      <c r="CA46" s="42">
        <f t="shared" si="30"/>
        <v>40272.669659778549</v>
      </c>
      <c r="CB46" s="42">
        <f t="shared" si="31"/>
        <v>28012.642191780822</v>
      </c>
      <c r="CC46" s="42">
        <f t="shared" si="32"/>
        <v>22633.901551741506</v>
      </c>
      <c r="CD46" s="42">
        <f t="shared" si="36"/>
        <v>28012.642191780822</v>
      </c>
      <c r="CE46" s="43">
        <f t="shared" si="37"/>
        <v>28012.642191780822</v>
      </c>
      <c r="CG46" s="53">
        <f t="shared" si="33"/>
        <v>28012.642191780822</v>
      </c>
      <c r="CH46" s="11">
        <f t="shared" si="34"/>
        <v>2073.9499999999998</v>
      </c>
      <c r="CI46" s="53">
        <f t="shared" si="35"/>
        <v>30086.592191780823</v>
      </c>
    </row>
    <row r="47" spans="1:87" x14ac:dyDescent="0.25">
      <c r="A47">
        <v>34</v>
      </c>
      <c r="B47" s="54">
        <v>1452</v>
      </c>
      <c r="C47" t="s">
        <v>101</v>
      </c>
      <c r="D47" s="1"/>
      <c r="E47" s="55">
        <v>600</v>
      </c>
      <c r="F47" s="56">
        <v>190728</v>
      </c>
      <c r="G47">
        <v>365</v>
      </c>
      <c r="H47" s="1" t="str">
        <f>VLOOKUP(C47,'[1]Base 2024'!$A$2:$D$1666,3,FALSE)</f>
        <v>Empleado</v>
      </c>
      <c r="I47" s="1" t="str">
        <f>VLOOKUP(C47,'[1]Base 2024'!$A$2:$D$1666,4,FALSE)</f>
        <v>QUERETARO</v>
      </c>
      <c r="J47" t="s">
        <v>61</v>
      </c>
      <c r="K47" s="45" t="s">
        <v>77</v>
      </c>
      <c r="L47" s="57">
        <f t="shared" si="0"/>
        <v>28916.971299394289</v>
      </c>
      <c r="M47" s="9">
        <f t="shared" si="1"/>
        <v>23390.438757636606</v>
      </c>
      <c r="N47" s="58">
        <f t="shared" si="2"/>
        <v>52307.410057030895</v>
      </c>
      <c r="O47" s="59">
        <f t="shared" si="3"/>
        <v>54720</v>
      </c>
      <c r="P47" s="60">
        <f t="shared" si="4"/>
        <v>54720</v>
      </c>
      <c r="Q47" s="61">
        <v>20865.936571437916</v>
      </c>
      <c r="R47" s="62">
        <v>33588.949999999997</v>
      </c>
      <c r="S47" s="62">
        <v>39189.14</v>
      </c>
      <c r="T47" s="58">
        <f t="shared" si="5"/>
        <v>31214.675523812639</v>
      </c>
      <c r="V47" s="63">
        <f t="shared" si="6"/>
        <v>4024.320400014572</v>
      </c>
      <c r="X47" s="9"/>
      <c r="Z47" s="41" t="s">
        <v>101</v>
      </c>
      <c r="AA47" t="s">
        <v>63</v>
      </c>
      <c r="AB47" s="42">
        <v>600</v>
      </c>
      <c r="AC47" s="42">
        <f t="shared" si="7"/>
        <v>600</v>
      </c>
      <c r="AD47" s="43">
        <f t="shared" si="8"/>
        <v>0</v>
      </c>
      <c r="AE47" s="9"/>
      <c r="AF47" s="41" t="s">
        <v>101</v>
      </c>
      <c r="AG47" t="s">
        <v>64</v>
      </c>
      <c r="AH47" s="42">
        <v>54720</v>
      </c>
      <c r="AI47" s="42">
        <v>1268797.2</v>
      </c>
      <c r="AJ47" s="42">
        <f t="shared" si="9"/>
        <v>54720</v>
      </c>
      <c r="AK47" s="43">
        <f t="shared" si="10"/>
        <v>0</v>
      </c>
      <c r="AL47" s="42"/>
      <c r="AM47" s="41" t="s">
        <v>101</v>
      </c>
      <c r="AN47" t="s">
        <v>65</v>
      </c>
      <c r="AO47">
        <v>365</v>
      </c>
      <c r="AP47" s="44">
        <v>10785</v>
      </c>
      <c r="AQ47">
        <f t="shared" si="11"/>
        <v>365</v>
      </c>
      <c r="AR47" s="45">
        <f t="shared" si="12"/>
        <v>0</v>
      </c>
      <c r="AT47" s="41" t="s">
        <v>101</v>
      </c>
      <c r="AU47" s="46">
        <f t="shared" si="13"/>
        <v>54720</v>
      </c>
      <c r="AV47">
        <f t="shared" si="14"/>
        <v>1</v>
      </c>
      <c r="AW47" s="42">
        <f t="shared" si="15"/>
        <v>54720</v>
      </c>
      <c r="AX47" s="42">
        <f t="shared" si="16"/>
        <v>54720</v>
      </c>
      <c r="AY47" s="43">
        <f t="shared" si="17"/>
        <v>0</v>
      </c>
      <c r="BA47" s="41" t="str">
        <f t="shared" si="18"/>
        <v>02002</v>
      </c>
      <c r="BB47" s="42">
        <f t="shared" si="19"/>
        <v>54720</v>
      </c>
      <c r="BC47" s="42">
        <f t="shared" si="20"/>
        <v>4025.24</v>
      </c>
      <c r="BD47" s="47">
        <f t="shared" si="21"/>
        <v>58745.24</v>
      </c>
      <c r="BF47" s="41" t="s">
        <v>101</v>
      </c>
      <c r="BG47" t="s">
        <v>66</v>
      </c>
      <c r="BH47" s="42">
        <v>4024.32</v>
      </c>
      <c r="BI47" s="42">
        <v>83360.218299999993</v>
      </c>
      <c r="BJ47" s="42">
        <f t="shared" si="22"/>
        <v>4024.320400014572</v>
      </c>
      <c r="BK47" s="43">
        <f t="shared" si="23"/>
        <v>-4.0001457182370359E-4</v>
      </c>
      <c r="BM47" s="41" t="s">
        <v>101</v>
      </c>
      <c r="BN47" t="s">
        <v>67</v>
      </c>
      <c r="BO47" s="42">
        <v>58744.32</v>
      </c>
      <c r="BP47" s="42">
        <v>1216836.3899999999</v>
      </c>
      <c r="BQ47" s="42">
        <f t="shared" si="24"/>
        <v>0</v>
      </c>
      <c r="BR47" s="43">
        <f t="shared" si="25"/>
        <v>58744.32</v>
      </c>
      <c r="BT47" s="48" t="s">
        <v>101</v>
      </c>
      <c r="BU47" s="49">
        <f t="shared" si="26"/>
        <v>54720</v>
      </c>
      <c r="BV47" s="50">
        <f t="shared" si="27"/>
        <v>4025.24</v>
      </c>
      <c r="BW47" s="51">
        <f t="shared" si="28"/>
        <v>4024.320400014572</v>
      </c>
      <c r="BX47" s="52">
        <f t="shared" si="29"/>
        <v>0.91959998542779431</v>
      </c>
      <c r="BZ47" s="41" t="s">
        <v>101</v>
      </c>
      <c r="CA47" s="42">
        <f t="shared" si="30"/>
        <v>52307.410057030895</v>
      </c>
      <c r="CB47" s="42">
        <f t="shared" si="31"/>
        <v>54720</v>
      </c>
      <c r="CC47" s="42">
        <f t="shared" si="32"/>
        <v>31214.675523812639</v>
      </c>
      <c r="CD47" s="42">
        <f t="shared" si="36"/>
        <v>54720</v>
      </c>
      <c r="CE47" s="43">
        <f t="shared" si="37"/>
        <v>52307.410057030895</v>
      </c>
      <c r="CG47" s="53">
        <f t="shared" si="33"/>
        <v>52307.410057030895</v>
      </c>
      <c r="CH47" s="11">
        <f t="shared" si="34"/>
        <v>3872.63</v>
      </c>
      <c r="CI47" s="53">
        <f t="shared" si="35"/>
        <v>56180.040057030892</v>
      </c>
    </row>
    <row r="48" spans="1:87" x14ac:dyDescent="0.25">
      <c r="A48">
        <v>35</v>
      </c>
      <c r="B48" s="54">
        <v>1453</v>
      </c>
      <c r="C48" t="s">
        <v>102</v>
      </c>
      <c r="D48" s="1"/>
      <c r="E48" s="55">
        <v>600</v>
      </c>
      <c r="F48" s="56">
        <v>190728</v>
      </c>
      <c r="G48">
        <v>365</v>
      </c>
      <c r="H48" s="1" t="str">
        <f>VLOOKUP(C48,'[1]Base 2024'!$A$2:$D$1666,3,FALSE)</f>
        <v>Empleado</v>
      </c>
      <c r="I48" s="1" t="str">
        <f>VLOOKUP(C48,'[1]Base 2024'!$A$2:$D$1666,4,FALSE)</f>
        <v>QUERETARO</v>
      </c>
      <c r="J48" t="s">
        <v>61</v>
      </c>
      <c r="K48" s="45" t="s">
        <v>62</v>
      </c>
      <c r="L48" s="57">
        <f t="shared" si="0"/>
        <v>28916.971299394289</v>
      </c>
      <c r="M48" s="9">
        <f t="shared" si="1"/>
        <v>23390.438757636606</v>
      </c>
      <c r="N48" s="58">
        <f t="shared" si="2"/>
        <v>52307.410057030895</v>
      </c>
      <c r="O48" s="59">
        <f t="shared" si="3"/>
        <v>54720</v>
      </c>
      <c r="P48" s="60">
        <f t="shared" si="4"/>
        <v>54720</v>
      </c>
      <c r="Q48" s="61">
        <v>20865.936571437916</v>
      </c>
      <c r="R48" s="62">
        <v>33588.949999999997</v>
      </c>
      <c r="S48" s="62">
        <v>39955.42</v>
      </c>
      <c r="T48" s="58">
        <f t="shared" si="5"/>
        <v>31470.102190479305</v>
      </c>
      <c r="V48" s="63">
        <f t="shared" si="6"/>
        <v>4024.320400014572</v>
      </c>
      <c r="X48" s="9"/>
      <c r="Z48" s="41" t="s">
        <v>102</v>
      </c>
      <c r="AA48" t="s">
        <v>63</v>
      </c>
      <c r="AB48" s="42">
        <v>600</v>
      </c>
      <c r="AC48" s="42">
        <f t="shared" si="7"/>
        <v>600</v>
      </c>
      <c r="AD48" s="43">
        <f t="shared" si="8"/>
        <v>0</v>
      </c>
      <c r="AE48" s="9"/>
      <c r="AF48" s="41" t="s">
        <v>102</v>
      </c>
      <c r="AG48" t="s">
        <v>64</v>
      </c>
      <c r="AH48" s="42">
        <v>54720</v>
      </c>
      <c r="AI48" s="42">
        <v>1323517.2</v>
      </c>
      <c r="AJ48" s="42">
        <f t="shared" si="9"/>
        <v>54720</v>
      </c>
      <c r="AK48" s="43">
        <f t="shared" si="10"/>
        <v>0</v>
      </c>
      <c r="AL48" s="42"/>
      <c r="AM48" s="41" t="s">
        <v>102</v>
      </c>
      <c r="AN48" t="s">
        <v>65</v>
      </c>
      <c r="AO48">
        <v>365</v>
      </c>
      <c r="AP48" s="44">
        <v>11150</v>
      </c>
      <c r="AQ48">
        <f t="shared" si="11"/>
        <v>365</v>
      </c>
      <c r="AR48" s="45">
        <f t="shared" si="12"/>
        <v>0</v>
      </c>
      <c r="AT48" s="41" t="s">
        <v>102</v>
      </c>
      <c r="AU48" s="46">
        <f t="shared" si="13"/>
        <v>54720</v>
      </c>
      <c r="AV48">
        <f t="shared" si="14"/>
        <v>1</v>
      </c>
      <c r="AW48" s="42">
        <f t="shared" si="15"/>
        <v>54720</v>
      </c>
      <c r="AX48" s="42">
        <f t="shared" si="16"/>
        <v>54720</v>
      </c>
      <c r="AY48" s="43">
        <f t="shared" si="17"/>
        <v>0</v>
      </c>
      <c r="BA48" s="41" t="str">
        <f t="shared" si="18"/>
        <v>02005</v>
      </c>
      <c r="BB48" s="42">
        <f t="shared" si="19"/>
        <v>54720</v>
      </c>
      <c r="BC48" s="42">
        <f t="shared" si="20"/>
        <v>4025.24</v>
      </c>
      <c r="BD48" s="47">
        <f t="shared" si="21"/>
        <v>58745.24</v>
      </c>
      <c r="BF48" s="41" t="s">
        <v>102</v>
      </c>
      <c r="BG48" t="s">
        <v>66</v>
      </c>
      <c r="BH48" s="42">
        <v>4024.32</v>
      </c>
      <c r="BI48" s="42">
        <v>87384.538700000005</v>
      </c>
      <c r="BJ48" s="42">
        <f t="shared" si="22"/>
        <v>4024.320400014572</v>
      </c>
      <c r="BK48" s="43">
        <f t="shared" si="23"/>
        <v>-4.0001457182370359E-4</v>
      </c>
      <c r="BM48" s="41" t="s">
        <v>102</v>
      </c>
      <c r="BN48" t="s">
        <v>67</v>
      </c>
      <c r="BO48" s="42">
        <v>58744.32</v>
      </c>
      <c r="BP48" s="42">
        <v>1275580.71</v>
      </c>
      <c r="BQ48" s="42">
        <f t="shared" si="24"/>
        <v>0</v>
      </c>
      <c r="BR48" s="43">
        <f t="shared" si="25"/>
        <v>58744.32</v>
      </c>
      <c r="BT48" s="48" t="s">
        <v>102</v>
      </c>
      <c r="BU48" s="49">
        <f t="shared" si="26"/>
        <v>54720</v>
      </c>
      <c r="BV48" s="50">
        <f t="shared" si="27"/>
        <v>4025.24</v>
      </c>
      <c r="BW48" s="51">
        <f t="shared" si="28"/>
        <v>4024.320400014572</v>
      </c>
      <c r="BX48" s="52">
        <f t="shared" si="29"/>
        <v>0.91959998542779431</v>
      </c>
      <c r="BZ48" s="41" t="s">
        <v>102</v>
      </c>
      <c r="CA48" s="42">
        <f t="shared" si="30"/>
        <v>52307.410057030895</v>
      </c>
      <c r="CB48" s="42">
        <f t="shared" si="31"/>
        <v>54720</v>
      </c>
      <c r="CC48" s="42">
        <f t="shared" si="32"/>
        <v>31470.102190479305</v>
      </c>
      <c r="CD48" s="42">
        <f t="shared" si="36"/>
        <v>54720</v>
      </c>
      <c r="CE48" s="43">
        <f t="shared" si="37"/>
        <v>52307.410057030895</v>
      </c>
      <c r="CG48" s="53">
        <f t="shared" si="33"/>
        <v>52307.410057030895</v>
      </c>
      <c r="CH48" s="11">
        <f t="shared" si="34"/>
        <v>3872.63</v>
      </c>
      <c r="CI48" s="53">
        <f t="shared" si="35"/>
        <v>56180.040057030892</v>
      </c>
    </row>
    <row r="49" spans="1:87" x14ac:dyDescent="0.25">
      <c r="A49">
        <v>36</v>
      </c>
      <c r="B49" s="54">
        <v>1454</v>
      </c>
      <c r="C49" t="s">
        <v>103</v>
      </c>
      <c r="D49" s="1"/>
      <c r="E49" s="55">
        <v>572</v>
      </c>
      <c r="F49" s="56">
        <v>190728</v>
      </c>
      <c r="G49">
        <v>363</v>
      </c>
      <c r="H49" s="1" t="str">
        <f>VLOOKUP(C49,'[1]Base 2024'!$A$2:$D$1666,3,FALSE)</f>
        <v>Empleado</v>
      </c>
      <c r="I49" s="1" t="str">
        <f>VLOOKUP(C49,'[1]Base 2024'!$A$2:$D$1666,4,FALSE)</f>
        <v>QUERETARO</v>
      </c>
      <c r="J49" t="s">
        <v>61</v>
      </c>
      <c r="K49" s="45" t="s">
        <v>62</v>
      </c>
      <c r="L49" s="57">
        <f t="shared" si="0"/>
        <v>28916.971299394289</v>
      </c>
      <c r="M49" s="9">
        <f t="shared" si="1"/>
        <v>23262.271969923531</v>
      </c>
      <c r="N49" s="58">
        <f t="shared" si="2"/>
        <v>52179.24326931782</v>
      </c>
      <c r="O49" s="59">
        <f t="shared" si="3"/>
        <v>52166.400000000001</v>
      </c>
      <c r="P49" s="60">
        <f t="shared" si="4"/>
        <v>51880.556712328762</v>
      </c>
      <c r="Q49" s="61">
        <v>20787.55338561791</v>
      </c>
      <c r="R49" s="62">
        <v>33588.949999999997</v>
      </c>
      <c r="S49" s="62">
        <v>39955.42</v>
      </c>
      <c r="T49" s="58">
        <f t="shared" si="5"/>
        <v>31443.974461872636</v>
      </c>
      <c r="V49" s="63">
        <f t="shared" si="6"/>
        <v>3815.496760627514</v>
      </c>
      <c r="X49" s="9"/>
      <c r="Z49" s="41" t="s">
        <v>103</v>
      </c>
      <c r="AA49" t="s">
        <v>63</v>
      </c>
      <c r="AB49" s="42">
        <v>572</v>
      </c>
      <c r="AC49" s="42">
        <f t="shared" si="7"/>
        <v>572</v>
      </c>
      <c r="AD49" s="43">
        <f t="shared" si="8"/>
        <v>0</v>
      </c>
      <c r="AE49" s="9"/>
      <c r="AF49" s="41" t="s">
        <v>103</v>
      </c>
      <c r="AG49" t="s">
        <v>64</v>
      </c>
      <c r="AH49" s="42">
        <v>52166.400000000001</v>
      </c>
      <c r="AI49" s="42">
        <v>1375683.6</v>
      </c>
      <c r="AJ49" s="42">
        <f t="shared" si="9"/>
        <v>52166.400000000001</v>
      </c>
      <c r="AK49" s="43">
        <f t="shared" si="10"/>
        <v>0</v>
      </c>
      <c r="AL49" s="42"/>
      <c r="AM49" s="41" t="s">
        <v>103</v>
      </c>
      <c r="AN49" t="s">
        <v>65</v>
      </c>
      <c r="AO49">
        <v>363</v>
      </c>
      <c r="AP49" s="44">
        <v>11513</v>
      </c>
      <c r="AQ49">
        <f t="shared" si="11"/>
        <v>363</v>
      </c>
      <c r="AR49" s="45">
        <f t="shared" si="12"/>
        <v>0</v>
      </c>
      <c r="AT49" s="41" t="s">
        <v>103</v>
      </c>
      <c r="AU49" s="46">
        <f t="shared" si="13"/>
        <v>52166.400000000001</v>
      </c>
      <c r="AV49">
        <f t="shared" si="14"/>
        <v>0.9945205479452055</v>
      </c>
      <c r="AW49" s="42">
        <f t="shared" si="15"/>
        <v>51880.56</v>
      </c>
      <c r="AX49" s="42">
        <f t="shared" si="16"/>
        <v>51880.556712328762</v>
      </c>
      <c r="AY49" s="43">
        <f t="shared" si="17"/>
        <v>3.2876712357392535E-3</v>
      </c>
      <c r="BA49" s="41" t="str">
        <f t="shared" si="18"/>
        <v>02006</v>
      </c>
      <c r="BB49" s="42">
        <f t="shared" si="19"/>
        <v>51880.56</v>
      </c>
      <c r="BC49" s="42">
        <f t="shared" si="20"/>
        <v>3816.36</v>
      </c>
      <c r="BD49" s="47">
        <f t="shared" si="21"/>
        <v>55696.92</v>
      </c>
      <c r="BF49" s="41" t="s">
        <v>103</v>
      </c>
      <c r="BG49" t="s">
        <v>66</v>
      </c>
      <c r="BH49" s="42">
        <v>3815.5</v>
      </c>
      <c r="BI49" s="42">
        <v>91200.035499999998</v>
      </c>
      <c r="BJ49" s="42">
        <f t="shared" si="22"/>
        <v>3815.496760627514</v>
      </c>
      <c r="BK49" s="43">
        <f t="shared" si="23"/>
        <v>3.2393724859502981E-3</v>
      </c>
      <c r="BM49" s="41" t="s">
        <v>103</v>
      </c>
      <c r="BN49" t="s">
        <v>67</v>
      </c>
      <c r="BO49" s="42">
        <v>55696.06</v>
      </c>
      <c r="BP49" s="42">
        <v>1331276.77</v>
      </c>
      <c r="BQ49" s="42">
        <f t="shared" si="24"/>
        <v>0</v>
      </c>
      <c r="BR49" s="43">
        <f t="shared" si="25"/>
        <v>55696.06</v>
      </c>
      <c r="BT49" s="48" t="s">
        <v>103</v>
      </c>
      <c r="BU49" s="49">
        <f t="shared" si="26"/>
        <v>51880.56</v>
      </c>
      <c r="BV49" s="50">
        <f t="shared" si="27"/>
        <v>3816.36</v>
      </c>
      <c r="BW49" s="51">
        <f t="shared" si="28"/>
        <v>3815.496760627514</v>
      </c>
      <c r="BX49" s="52">
        <f t="shared" si="29"/>
        <v>0.86323937248607763</v>
      </c>
      <c r="BZ49" s="41" t="s">
        <v>103</v>
      </c>
      <c r="CA49" s="42">
        <f t="shared" si="30"/>
        <v>52179.24326931782</v>
      </c>
      <c r="CB49" s="42">
        <f t="shared" si="31"/>
        <v>51880.556712328762</v>
      </c>
      <c r="CC49" s="42">
        <f t="shared" si="32"/>
        <v>31443.974461872636</v>
      </c>
      <c r="CD49" s="42">
        <f t="shared" si="36"/>
        <v>51880.556712328762</v>
      </c>
      <c r="CE49" s="43">
        <f t="shared" si="37"/>
        <v>51880.556712328762</v>
      </c>
      <c r="CG49" s="53">
        <f t="shared" si="33"/>
        <v>51880.556712328762</v>
      </c>
      <c r="CH49" s="11">
        <f t="shared" si="34"/>
        <v>3841.03</v>
      </c>
      <c r="CI49" s="53">
        <f t="shared" si="35"/>
        <v>55721.586712328761</v>
      </c>
    </row>
    <row r="50" spans="1:87" x14ac:dyDescent="0.25">
      <c r="A50">
        <v>37</v>
      </c>
      <c r="B50" s="54">
        <v>1455</v>
      </c>
      <c r="C50" t="s">
        <v>104</v>
      </c>
      <c r="D50" s="1"/>
      <c r="E50" s="55">
        <v>600</v>
      </c>
      <c r="F50" s="56">
        <v>190728</v>
      </c>
      <c r="G50">
        <v>365</v>
      </c>
      <c r="H50" s="1" t="str">
        <f>VLOOKUP(C50,'[1]Base 2024'!$A$2:$D$1666,3,FALSE)</f>
        <v>Empleado</v>
      </c>
      <c r="I50" s="1" t="str">
        <f>VLOOKUP(C50,'[1]Base 2024'!$A$2:$D$1666,4,FALSE)</f>
        <v>QUERETARO</v>
      </c>
      <c r="J50" t="s">
        <v>61</v>
      </c>
      <c r="K50" s="45" t="s">
        <v>62</v>
      </c>
      <c r="L50" s="57">
        <f t="shared" si="0"/>
        <v>28916.971299394289</v>
      </c>
      <c r="M50" s="9">
        <f t="shared" si="1"/>
        <v>23390.438757636606</v>
      </c>
      <c r="N50" s="58">
        <f t="shared" si="2"/>
        <v>52307.410057030895</v>
      </c>
      <c r="O50" s="59">
        <f t="shared" si="3"/>
        <v>54720</v>
      </c>
      <c r="P50" s="60">
        <f t="shared" si="4"/>
        <v>54720</v>
      </c>
      <c r="Q50" s="61">
        <v>20865.936571437916</v>
      </c>
      <c r="R50" s="62">
        <v>33588.949999999997</v>
      </c>
      <c r="S50" s="62">
        <v>39955.42</v>
      </c>
      <c r="T50" s="58">
        <f t="shared" si="5"/>
        <v>31470.102190479305</v>
      </c>
      <c r="V50" s="63">
        <f t="shared" si="6"/>
        <v>4024.320400014572</v>
      </c>
      <c r="X50" s="9"/>
      <c r="Z50" s="41" t="s">
        <v>104</v>
      </c>
      <c r="AA50" t="s">
        <v>63</v>
      </c>
      <c r="AB50" s="42">
        <v>600</v>
      </c>
      <c r="AC50" s="42">
        <f t="shared" si="7"/>
        <v>600</v>
      </c>
      <c r="AD50" s="43">
        <f t="shared" si="8"/>
        <v>0</v>
      </c>
      <c r="AE50" s="9"/>
      <c r="AF50" s="41" t="s">
        <v>104</v>
      </c>
      <c r="AG50" t="s">
        <v>64</v>
      </c>
      <c r="AH50" s="42">
        <v>54720</v>
      </c>
      <c r="AI50" s="42">
        <v>1430403.6</v>
      </c>
      <c r="AJ50" s="42">
        <f t="shared" si="9"/>
        <v>54720</v>
      </c>
      <c r="AK50" s="43">
        <f t="shared" si="10"/>
        <v>0</v>
      </c>
      <c r="AL50" s="42"/>
      <c r="AM50" s="41" t="s">
        <v>104</v>
      </c>
      <c r="AN50" t="s">
        <v>65</v>
      </c>
      <c r="AO50">
        <v>365</v>
      </c>
      <c r="AP50" s="44">
        <v>11878</v>
      </c>
      <c r="AQ50">
        <f t="shared" si="11"/>
        <v>365</v>
      </c>
      <c r="AR50" s="45">
        <f t="shared" si="12"/>
        <v>0</v>
      </c>
      <c r="AT50" s="41" t="s">
        <v>104</v>
      </c>
      <c r="AU50" s="46">
        <f t="shared" si="13"/>
        <v>54720</v>
      </c>
      <c r="AV50">
        <f t="shared" si="14"/>
        <v>1</v>
      </c>
      <c r="AW50" s="42">
        <f t="shared" si="15"/>
        <v>54720</v>
      </c>
      <c r="AX50" s="42">
        <f t="shared" si="16"/>
        <v>54720</v>
      </c>
      <c r="AY50" s="43">
        <f t="shared" si="17"/>
        <v>0</v>
      </c>
      <c r="BA50" s="41" t="str">
        <f t="shared" si="18"/>
        <v>02020</v>
      </c>
      <c r="BB50" s="42">
        <f t="shared" si="19"/>
        <v>54720</v>
      </c>
      <c r="BC50" s="42">
        <f t="shared" si="20"/>
        <v>4025.24</v>
      </c>
      <c r="BD50" s="47">
        <f t="shared" si="21"/>
        <v>58745.24</v>
      </c>
      <c r="BF50" s="41" t="s">
        <v>104</v>
      </c>
      <c r="BG50" t="s">
        <v>66</v>
      </c>
      <c r="BH50" s="42">
        <v>4024.32</v>
      </c>
      <c r="BI50" s="42">
        <v>95224.355899999995</v>
      </c>
      <c r="BJ50" s="42">
        <f t="shared" si="22"/>
        <v>4024.320400014572</v>
      </c>
      <c r="BK50" s="43">
        <f t="shared" si="23"/>
        <v>-4.0001457182370359E-4</v>
      </c>
      <c r="BM50" s="41" t="s">
        <v>104</v>
      </c>
      <c r="BN50" t="s">
        <v>67</v>
      </c>
      <c r="BO50" s="42">
        <v>58744.32</v>
      </c>
      <c r="BP50" s="42">
        <v>1390021.09</v>
      </c>
      <c r="BQ50" s="42">
        <f t="shared" si="24"/>
        <v>0</v>
      </c>
      <c r="BR50" s="43">
        <f t="shared" si="25"/>
        <v>58744.32</v>
      </c>
      <c r="BT50" s="48" t="s">
        <v>104</v>
      </c>
      <c r="BU50" s="49">
        <f t="shared" si="26"/>
        <v>54720</v>
      </c>
      <c r="BV50" s="50">
        <f t="shared" si="27"/>
        <v>4025.24</v>
      </c>
      <c r="BW50" s="51">
        <f t="shared" si="28"/>
        <v>4024.320400014572</v>
      </c>
      <c r="BX50" s="52">
        <f t="shared" si="29"/>
        <v>0.91959998542779431</v>
      </c>
      <c r="BZ50" s="41" t="s">
        <v>104</v>
      </c>
      <c r="CA50" s="42">
        <f t="shared" si="30"/>
        <v>52307.410057030895</v>
      </c>
      <c r="CB50" s="42">
        <f t="shared" si="31"/>
        <v>54720</v>
      </c>
      <c r="CC50" s="42">
        <f t="shared" si="32"/>
        <v>31470.102190479305</v>
      </c>
      <c r="CD50" s="42">
        <f t="shared" si="36"/>
        <v>54720</v>
      </c>
      <c r="CE50" s="43">
        <f t="shared" si="37"/>
        <v>52307.410057030895</v>
      </c>
      <c r="CG50" s="53">
        <f t="shared" si="33"/>
        <v>52307.410057030895</v>
      </c>
      <c r="CH50" s="11">
        <f t="shared" si="34"/>
        <v>3872.63</v>
      </c>
      <c r="CI50" s="53">
        <f t="shared" si="35"/>
        <v>56180.040057030892</v>
      </c>
    </row>
    <row r="51" spans="1:87" x14ac:dyDescent="0.25">
      <c r="A51">
        <v>38</v>
      </c>
      <c r="B51" s="54">
        <v>1458</v>
      </c>
      <c r="C51" t="s">
        <v>105</v>
      </c>
      <c r="D51" s="1"/>
      <c r="E51" s="55">
        <v>600</v>
      </c>
      <c r="F51" s="56">
        <v>190728</v>
      </c>
      <c r="G51">
        <v>365</v>
      </c>
      <c r="H51" s="1" t="str">
        <f>VLOOKUP(C51,'[1]Base 2024'!$A$2:$D$1666,3,FALSE)</f>
        <v>Empleado</v>
      </c>
      <c r="I51" s="1" t="str">
        <f>VLOOKUP(C51,'[1]Base 2024'!$A$2:$D$1666,4,FALSE)</f>
        <v>QUERETARO</v>
      </c>
      <c r="J51" t="s">
        <v>61</v>
      </c>
      <c r="K51" s="45" t="s">
        <v>62</v>
      </c>
      <c r="L51" s="57">
        <f t="shared" si="0"/>
        <v>28916.971299394289</v>
      </c>
      <c r="M51" s="9">
        <f t="shared" si="1"/>
        <v>23390.438757636606</v>
      </c>
      <c r="N51" s="58">
        <f t="shared" si="2"/>
        <v>52307.410057030895</v>
      </c>
      <c r="O51" s="59">
        <f t="shared" si="3"/>
        <v>54720</v>
      </c>
      <c r="P51" s="60">
        <f t="shared" si="4"/>
        <v>54720</v>
      </c>
      <c r="Q51" s="61">
        <v>20865.936571437916</v>
      </c>
      <c r="R51" s="62">
        <v>33588.949999999997</v>
      </c>
      <c r="S51" s="62">
        <v>39955.42</v>
      </c>
      <c r="T51" s="58">
        <f t="shared" si="5"/>
        <v>31470.102190479305</v>
      </c>
      <c r="V51" s="63">
        <f t="shared" si="6"/>
        <v>4024.320400014572</v>
      </c>
      <c r="X51" s="9"/>
      <c r="Z51" s="41" t="s">
        <v>105</v>
      </c>
      <c r="AA51" t="s">
        <v>63</v>
      </c>
      <c r="AB51" s="42">
        <v>600</v>
      </c>
      <c r="AC51" s="42">
        <f t="shared" si="7"/>
        <v>600</v>
      </c>
      <c r="AD51" s="43">
        <f t="shared" si="8"/>
        <v>0</v>
      </c>
      <c r="AE51" s="9"/>
      <c r="AF51" s="41" t="s">
        <v>105</v>
      </c>
      <c r="AG51" t="s">
        <v>64</v>
      </c>
      <c r="AH51" s="42">
        <v>54720</v>
      </c>
      <c r="AI51" s="42">
        <v>1485123.6</v>
      </c>
      <c r="AJ51" s="42">
        <f t="shared" si="9"/>
        <v>54720</v>
      </c>
      <c r="AK51" s="43">
        <f t="shared" si="10"/>
        <v>0</v>
      </c>
      <c r="AL51" s="42"/>
      <c r="AM51" s="41" t="s">
        <v>105</v>
      </c>
      <c r="AN51" t="s">
        <v>65</v>
      </c>
      <c r="AO51">
        <v>365</v>
      </c>
      <c r="AP51" s="44">
        <v>12243</v>
      </c>
      <c r="AQ51">
        <f t="shared" si="11"/>
        <v>365</v>
      </c>
      <c r="AR51" s="45">
        <f t="shared" si="12"/>
        <v>0</v>
      </c>
      <c r="AT51" s="41" t="s">
        <v>105</v>
      </c>
      <c r="AU51" s="46">
        <f t="shared" si="13"/>
        <v>54720</v>
      </c>
      <c r="AV51">
        <f t="shared" si="14"/>
        <v>1</v>
      </c>
      <c r="AW51" s="42">
        <f t="shared" si="15"/>
        <v>54720</v>
      </c>
      <c r="AX51" s="42">
        <f t="shared" si="16"/>
        <v>54720</v>
      </c>
      <c r="AY51" s="43">
        <f t="shared" si="17"/>
        <v>0</v>
      </c>
      <c r="BA51" s="41" t="str">
        <f t="shared" si="18"/>
        <v>02037</v>
      </c>
      <c r="BB51" s="42">
        <f t="shared" si="19"/>
        <v>54720</v>
      </c>
      <c r="BC51" s="42">
        <f t="shared" si="20"/>
        <v>4025.24</v>
      </c>
      <c r="BD51" s="47">
        <f t="shared" si="21"/>
        <v>58745.24</v>
      </c>
      <c r="BF51" s="41" t="s">
        <v>105</v>
      </c>
      <c r="BG51" t="s">
        <v>66</v>
      </c>
      <c r="BH51" s="42">
        <v>4024.32</v>
      </c>
      <c r="BI51" s="42">
        <v>99248.676300000006</v>
      </c>
      <c r="BJ51" s="42">
        <f t="shared" si="22"/>
        <v>4024.320400014572</v>
      </c>
      <c r="BK51" s="43">
        <f t="shared" si="23"/>
        <v>-4.0001457182370359E-4</v>
      </c>
      <c r="BM51" s="41" t="s">
        <v>105</v>
      </c>
      <c r="BN51" t="s">
        <v>67</v>
      </c>
      <c r="BO51" s="42">
        <v>58744.32</v>
      </c>
      <c r="BP51" s="42">
        <v>1448765.41</v>
      </c>
      <c r="BQ51" s="42">
        <f t="shared" si="24"/>
        <v>0</v>
      </c>
      <c r="BR51" s="43">
        <f t="shared" si="25"/>
        <v>58744.32</v>
      </c>
      <c r="BT51" s="48" t="s">
        <v>105</v>
      </c>
      <c r="BU51" s="49">
        <f t="shared" si="26"/>
        <v>54720</v>
      </c>
      <c r="BV51" s="50">
        <f t="shared" si="27"/>
        <v>4025.24</v>
      </c>
      <c r="BW51" s="51">
        <f t="shared" si="28"/>
        <v>4024.320400014572</v>
      </c>
      <c r="BX51" s="52">
        <f t="shared" si="29"/>
        <v>0.91959998542779431</v>
      </c>
      <c r="BZ51" s="41" t="s">
        <v>105</v>
      </c>
      <c r="CA51" s="42">
        <f t="shared" si="30"/>
        <v>52307.410057030895</v>
      </c>
      <c r="CB51" s="42">
        <f t="shared" si="31"/>
        <v>54720</v>
      </c>
      <c r="CC51" s="42">
        <f t="shared" si="32"/>
        <v>31470.102190479305</v>
      </c>
      <c r="CD51" s="42">
        <f t="shared" si="36"/>
        <v>54720</v>
      </c>
      <c r="CE51" s="43">
        <f t="shared" si="37"/>
        <v>52307.410057030895</v>
      </c>
      <c r="CG51" s="53">
        <f t="shared" si="33"/>
        <v>52307.410057030895</v>
      </c>
      <c r="CH51" s="11">
        <f t="shared" si="34"/>
        <v>3872.63</v>
      </c>
      <c r="CI51" s="53">
        <f t="shared" si="35"/>
        <v>56180.040057030892</v>
      </c>
    </row>
    <row r="52" spans="1:87" x14ac:dyDescent="0.25">
      <c r="A52">
        <v>39</v>
      </c>
      <c r="B52" s="54">
        <v>1461</v>
      </c>
      <c r="C52" t="s">
        <v>106</v>
      </c>
      <c r="D52" s="1"/>
      <c r="E52" s="55">
        <v>575</v>
      </c>
      <c r="F52" s="56">
        <v>190728</v>
      </c>
      <c r="G52">
        <v>365</v>
      </c>
      <c r="H52" s="1" t="str">
        <f>VLOOKUP(C52,'[1]Base 2024'!$A$2:$D$1666,3,FALSE)</f>
        <v>Empleado</v>
      </c>
      <c r="I52" s="1" t="str">
        <f>VLOOKUP(C52,'[1]Base 2024'!$A$2:$D$1666,4,FALSE)</f>
        <v>QUERETARO</v>
      </c>
      <c r="J52" t="s">
        <v>61</v>
      </c>
      <c r="K52" s="45" t="s">
        <v>62</v>
      </c>
      <c r="L52" s="57">
        <f t="shared" si="0"/>
        <v>28916.971299394289</v>
      </c>
      <c r="M52" s="9">
        <f t="shared" si="1"/>
        <v>23390.438757636606</v>
      </c>
      <c r="N52" s="58">
        <f t="shared" si="2"/>
        <v>52307.410057030895</v>
      </c>
      <c r="O52" s="59">
        <f t="shared" si="3"/>
        <v>52440</v>
      </c>
      <c r="P52" s="60">
        <f t="shared" si="4"/>
        <v>52440</v>
      </c>
      <c r="Q52" s="61">
        <v>20865.936571437916</v>
      </c>
      <c r="R52" s="62">
        <v>33588.949999999997</v>
      </c>
      <c r="S52" s="62">
        <v>39955.42</v>
      </c>
      <c r="T52" s="58">
        <f t="shared" si="5"/>
        <v>31470.102190479305</v>
      </c>
      <c r="V52" s="63">
        <f t="shared" si="6"/>
        <v>3856.6403833472982</v>
      </c>
      <c r="X52" s="9"/>
      <c r="Z52" s="41" t="s">
        <v>106</v>
      </c>
      <c r="AA52" t="s">
        <v>63</v>
      </c>
      <c r="AB52" s="42">
        <v>575</v>
      </c>
      <c r="AC52" s="42">
        <f t="shared" si="7"/>
        <v>575</v>
      </c>
      <c r="AD52" s="43">
        <f t="shared" si="8"/>
        <v>0</v>
      </c>
      <c r="AE52" s="9"/>
      <c r="AF52" s="41" t="s">
        <v>106</v>
      </c>
      <c r="AG52" t="s">
        <v>64</v>
      </c>
      <c r="AH52" s="42">
        <v>52440</v>
      </c>
      <c r="AI52" s="42">
        <v>1537563.6</v>
      </c>
      <c r="AJ52" s="42">
        <f t="shared" si="9"/>
        <v>52440</v>
      </c>
      <c r="AK52" s="43">
        <f t="shared" si="10"/>
        <v>0</v>
      </c>
      <c r="AL52" s="42"/>
      <c r="AM52" s="41" t="s">
        <v>106</v>
      </c>
      <c r="AN52" t="s">
        <v>65</v>
      </c>
      <c r="AO52">
        <v>365</v>
      </c>
      <c r="AP52" s="44">
        <v>12608</v>
      </c>
      <c r="AQ52">
        <f t="shared" si="11"/>
        <v>365</v>
      </c>
      <c r="AR52" s="45">
        <f t="shared" si="12"/>
        <v>0</v>
      </c>
      <c r="AT52" s="41" t="s">
        <v>106</v>
      </c>
      <c r="AU52" s="46">
        <f t="shared" si="13"/>
        <v>52440</v>
      </c>
      <c r="AV52">
        <f t="shared" si="14"/>
        <v>1</v>
      </c>
      <c r="AW52" s="42">
        <f t="shared" si="15"/>
        <v>52440</v>
      </c>
      <c r="AX52" s="42">
        <f t="shared" si="16"/>
        <v>52440</v>
      </c>
      <c r="AY52" s="43">
        <f t="shared" si="17"/>
        <v>0</v>
      </c>
      <c r="BA52" s="41" t="str">
        <f t="shared" si="18"/>
        <v>02060</v>
      </c>
      <c r="BB52" s="42">
        <f t="shared" si="19"/>
        <v>52440</v>
      </c>
      <c r="BC52" s="42">
        <f t="shared" si="20"/>
        <v>3857.52</v>
      </c>
      <c r="BD52" s="47">
        <f t="shared" si="21"/>
        <v>56297.52</v>
      </c>
      <c r="BF52" s="41" t="s">
        <v>106</v>
      </c>
      <c r="BG52" t="s">
        <v>66</v>
      </c>
      <c r="BH52" s="42">
        <v>3856.64</v>
      </c>
      <c r="BI52" s="42">
        <v>103105.3167</v>
      </c>
      <c r="BJ52" s="42">
        <f t="shared" si="22"/>
        <v>3856.6403833472982</v>
      </c>
      <c r="BK52" s="43">
        <f t="shared" si="23"/>
        <v>-3.8334729833877645E-4</v>
      </c>
      <c r="BM52" s="41" t="s">
        <v>106</v>
      </c>
      <c r="BN52" t="s">
        <v>67</v>
      </c>
      <c r="BO52" s="42">
        <v>56296.639999999999</v>
      </c>
      <c r="BP52" s="42">
        <v>1505062.05</v>
      </c>
      <c r="BQ52" s="42">
        <f t="shared" si="24"/>
        <v>0</v>
      </c>
      <c r="BR52" s="43">
        <f t="shared" si="25"/>
        <v>56296.639999999999</v>
      </c>
      <c r="BT52" s="48" t="s">
        <v>106</v>
      </c>
      <c r="BU52" s="49">
        <f t="shared" si="26"/>
        <v>52440</v>
      </c>
      <c r="BV52" s="50">
        <f t="shared" si="27"/>
        <v>3857.52</v>
      </c>
      <c r="BW52" s="51">
        <f t="shared" si="28"/>
        <v>3856.6403833472982</v>
      </c>
      <c r="BX52" s="52">
        <f t="shared" si="29"/>
        <v>0.87961665270177036</v>
      </c>
      <c r="BZ52" s="41" t="s">
        <v>106</v>
      </c>
      <c r="CA52" s="42">
        <f t="shared" si="30"/>
        <v>52307.410057030895</v>
      </c>
      <c r="CB52" s="42">
        <f t="shared" si="31"/>
        <v>52440</v>
      </c>
      <c r="CC52" s="42">
        <f t="shared" si="32"/>
        <v>31470.102190479305</v>
      </c>
      <c r="CD52" s="42">
        <f t="shared" si="36"/>
        <v>52440</v>
      </c>
      <c r="CE52" s="43">
        <f t="shared" si="37"/>
        <v>52307.410057030895</v>
      </c>
      <c r="CG52" s="53">
        <f t="shared" si="33"/>
        <v>52307.410057030895</v>
      </c>
      <c r="CH52" s="11">
        <f t="shared" si="34"/>
        <v>3872.63</v>
      </c>
      <c r="CI52" s="53">
        <f t="shared" si="35"/>
        <v>56180.040057030892</v>
      </c>
    </row>
    <row r="53" spans="1:87" x14ac:dyDescent="0.25">
      <c r="A53">
        <v>40</v>
      </c>
      <c r="B53" s="54">
        <v>1464</v>
      </c>
      <c r="C53" t="s">
        <v>107</v>
      </c>
      <c r="D53" s="1"/>
      <c r="E53" s="55">
        <v>600</v>
      </c>
      <c r="F53" s="56">
        <v>190728</v>
      </c>
      <c r="G53">
        <v>365</v>
      </c>
      <c r="H53" s="1" t="str">
        <f>VLOOKUP(C53,'[1]Base 2024'!$A$2:$D$1666,3,FALSE)</f>
        <v>Empleado</v>
      </c>
      <c r="I53" s="1" t="str">
        <f>VLOOKUP(C53,'[1]Base 2024'!$A$2:$D$1666,4,FALSE)</f>
        <v>QUERETARO</v>
      </c>
      <c r="J53" t="s">
        <v>61</v>
      </c>
      <c r="K53" s="45" t="s">
        <v>62</v>
      </c>
      <c r="L53" s="57">
        <f t="shared" si="0"/>
        <v>28916.971299394289</v>
      </c>
      <c r="M53" s="9">
        <f t="shared" si="1"/>
        <v>23390.438757636606</v>
      </c>
      <c r="N53" s="58">
        <f t="shared" si="2"/>
        <v>52307.410057030895</v>
      </c>
      <c r="O53" s="59">
        <f t="shared" si="3"/>
        <v>54720</v>
      </c>
      <c r="P53" s="60">
        <f t="shared" si="4"/>
        <v>54720</v>
      </c>
      <c r="Q53" s="61">
        <v>20865.936571437916</v>
      </c>
      <c r="R53" s="62">
        <v>33588.949999999997</v>
      </c>
      <c r="S53" s="62">
        <v>39955.42</v>
      </c>
      <c r="T53" s="58">
        <f t="shared" si="5"/>
        <v>31470.102190479305</v>
      </c>
      <c r="V53" s="63">
        <f t="shared" si="6"/>
        <v>4024.320400014572</v>
      </c>
      <c r="X53" s="9"/>
      <c r="Z53" s="41" t="s">
        <v>107</v>
      </c>
      <c r="AA53" t="s">
        <v>63</v>
      </c>
      <c r="AB53" s="42">
        <v>600</v>
      </c>
      <c r="AC53" s="42">
        <f t="shared" si="7"/>
        <v>600</v>
      </c>
      <c r="AD53" s="43">
        <f t="shared" si="8"/>
        <v>0</v>
      </c>
      <c r="AE53" s="9"/>
      <c r="AF53" s="41" t="s">
        <v>107</v>
      </c>
      <c r="AG53" t="s">
        <v>64</v>
      </c>
      <c r="AH53" s="42">
        <v>54720</v>
      </c>
      <c r="AI53" s="42">
        <v>1592283.6</v>
      </c>
      <c r="AJ53" s="42">
        <f t="shared" si="9"/>
        <v>54720</v>
      </c>
      <c r="AK53" s="43">
        <f t="shared" si="10"/>
        <v>0</v>
      </c>
      <c r="AL53" s="42"/>
      <c r="AM53" s="41" t="s">
        <v>107</v>
      </c>
      <c r="AN53" t="s">
        <v>65</v>
      </c>
      <c r="AO53">
        <v>365</v>
      </c>
      <c r="AP53" s="44">
        <v>12973</v>
      </c>
      <c r="AQ53">
        <f t="shared" si="11"/>
        <v>365</v>
      </c>
      <c r="AR53" s="45">
        <f t="shared" si="12"/>
        <v>0</v>
      </c>
      <c r="AT53" s="41" t="s">
        <v>107</v>
      </c>
      <c r="AU53" s="46">
        <f t="shared" si="13"/>
        <v>54720</v>
      </c>
      <c r="AV53">
        <f t="shared" si="14"/>
        <v>1</v>
      </c>
      <c r="AW53" s="42">
        <f t="shared" si="15"/>
        <v>54720</v>
      </c>
      <c r="AX53" s="42">
        <f t="shared" si="16"/>
        <v>54720</v>
      </c>
      <c r="AY53" s="43">
        <f t="shared" si="17"/>
        <v>0</v>
      </c>
      <c r="BA53" s="41" t="str">
        <f t="shared" si="18"/>
        <v>02070</v>
      </c>
      <c r="BB53" s="42">
        <f t="shared" si="19"/>
        <v>54720</v>
      </c>
      <c r="BC53" s="42">
        <f t="shared" si="20"/>
        <v>4025.24</v>
      </c>
      <c r="BD53" s="47">
        <f t="shared" si="21"/>
        <v>58745.24</v>
      </c>
      <c r="BF53" s="41" t="s">
        <v>107</v>
      </c>
      <c r="BG53" t="s">
        <v>66</v>
      </c>
      <c r="BH53" s="42">
        <v>4024.32</v>
      </c>
      <c r="BI53" s="42">
        <v>107129.63710000001</v>
      </c>
      <c r="BJ53" s="42">
        <f t="shared" si="22"/>
        <v>4024.320400014572</v>
      </c>
      <c r="BK53" s="43">
        <f t="shared" si="23"/>
        <v>-4.0001457182370359E-4</v>
      </c>
      <c r="BM53" s="41" t="s">
        <v>107</v>
      </c>
      <c r="BN53" t="s">
        <v>67</v>
      </c>
      <c r="BO53" s="42">
        <v>58744.32</v>
      </c>
      <c r="BP53" s="42">
        <v>1563806.37</v>
      </c>
      <c r="BQ53" s="42">
        <f t="shared" si="24"/>
        <v>0</v>
      </c>
      <c r="BR53" s="43">
        <f t="shared" si="25"/>
        <v>58744.32</v>
      </c>
      <c r="BT53" s="48" t="s">
        <v>107</v>
      </c>
      <c r="BU53" s="49">
        <f t="shared" si="26"/>
        <v>54720</v>
      </c>
      <c r="BV53" s="50">
        <f t="shared" si="27"/>
        <v>4025.24</v>
      </c>
      <c r="BW53" s="51">
        <f t="shared" si="28"/>
        <v>4024.320400014572</v>
      </c>
      <c r="BX53" s="52">
        <f t="shared" si="29"/>
        <v>0.91959998542779431</v>
      </c>
      <c r="BZ53" s="41" t="s">
        <v>107</v>
      </c>
      <c r="CA53" s="42">
        <f t="shared" si="30"/>
        <v>52307.410057030895</v>
      </c>
      <c r="CB53" s="42">
        <f t="shared" si="31"/>
        <v>54720</v>
      </c>
      <c r="CC53" s="42">
        <f t="shared" si="32"/>
        <v>31470.102190479305</v>
      </c>
      <c r="CD53" s="42">
        <f t="shared" si="36"/>
        <v>54720</v>
      </c>
      <c r="CE53" s="43">
        <f t="shared" si="37"/>
        <v>52307.410057030895</v>
      </c>
      <c r="CG53" s="53">
        <f t="shared" si="33"/>
        <v>52307.410057030895</v>
      </c>
      <c r="CH53" s="11">
        <f t="shared" si="34"/>
        <v>3872.63</v>
      </c>
      <c r="CI53" s="53">
        <f t="shared" si="35"/>
        <v>56180.040057030892</v>
      </c>
    </row>
    <row r="54" spans="1:87" x14ac:dyDescent="0.25">
      <c r="A54">
        <v>41</v>
      </c>
      <c r="B54" s="54">
        <v>1466</v>
      </c>
      <c r="C54" t="s">
        <v>108</v>
      </c>
      <c r="D54" s="1"/>
      <c r="E54" s="55">
        <v>600</v>
      </c>
      <c r="F54" s="56">
        <v>190728</v>
      </c>
      <c r="G54">
        <v>306</v>
      </c>
      <c r="H54" s="1" t="str">
        <f>VLOOKUP(C54,'[1]Base 2024'!$A$2:$D$1666,3,FALSE)</f>
        <v>Empleado</v>
      </c>
      <c r="I54" s="1" t="str">
        <f>VLOOKUP(C54,'[1]Base 2024'!$A$2:$D$1666,4,FALSE)</f>
        <v>QUERETARO</v>
      </c>
      <c r="J54" t="s">
        <v>61</v>
      </c>
      <c r="K54" s="45" t="s">
        <v>62</v>
      </c>
      <c r="L54" s="57">
        <f t="shared" si="0"/>
        <v>28916.971299394289</v>
      </c>
      <c r="M54" s="9">
        <f t="shared" si="1"/>
        <v>19609.518520100828</v>
      </c>
      <c r="N54" s="58">
        <f t="shared" si="2"/>
        <v>48526.489819495117</v>
      </c>
      <c r="O54" s="59">
        <f t="shared" si="3"/>
        <v>54720</v>
      </c>
      <c r="P54" s="60">
        <f t="shared" si="4"/>
        <v>45874.849315068495</v>
      </c>
      <c r="Q54" s="61">
        <v>20865.936571437916</v>
      </c>
      <c r="R54" s="62">
        <v>33588.949999999997</v>
      </c>
      <c r="S54" s="62">
        <v>39955.42</v>
      </c>
      <c r="T54" s="58">
        <f t="shared" si="5"/>
        <v>31470.102190479305</v>
      </c>
      <c r="V54" s="63">
        <f t="shared" si="6"/>
        <v>3373.8138148067369</v>
      </c>
      <c r="X54" s="9"/>
      <c r="Z54" s="41" t="s">
        <v>108</v>
      </c>
      <c r="AA54" t="s">
        <v>63</v>
      </c>
      <c r="AB54" s="42">
        <v>600</v>
      </c>
      <c r="AC54" s="42">
        <f t="shared" si="7"/>
        <v>600</v>
      </c>
      <c r="AD54" s="43">
        <f t="shared" si="8"/>
        <v>0</v>
      </c>
      <c r="AE54" s="9"/>
      <c r="AF54" s="41" t="s">
        <v>108</v>
      </c>
      <c r="AG54" t="s">
        <v>64</v>
      </c>
      <c r="AH54" s="42">
        <v>54720</v>
      </c>
      <c r="AI54" s="42">
        <v>1647003.6</v>
      </c>
      <c r="AJ54" s="42">
        <f t="shared" si="9"/>
        <v>54720</v>
      </c>
      <c r="AK54" s="43">
        <f t="shared" si="10"/>
        <v>0</v>
      </c>
      <c r="AL54" s="42"/>
      <c r="AM54" s="41" t="s">
        <v>108</v>
      </c>
      <c r="AN54" t="s">
        <v>65</v>
      </c>
      <c r="AO54">
        <v>306</v>
      </c>
      <c r="AP54" s="44">
        <v>13279</v>
      </c>
      <c r="AQ54">
        <f t="shared" si="11"/>
        <v>306</v>
      </c>
      <c r="AR54" s="45">
        <f t="shared" si="12"/>
        <v>0</v>
      </c>
      <c r="AT54" s="41" t="s">
        <v>108</v>
      </c>
      <c r="AU54" s="46">
        <f t="shared" si="13"/>
        <v>54720</v>
      </c>
      <c r="AV54">
        <f t="shared" si="14"/>
        <v>0.83835616438356164</v>
      </c>
      <c r="AW54" s="42">
        <f t="shared" si="15"/>
        <v>45874.85</v>
      </c>
      <c r="AX54" s="42">
        <f t="shared" si="16"/>
        <v>45874.849315068495</v>
      </c>
      <c r="AY54" s="43">
        <f t="shared" si="17"/>
        <v>6.849315032013692E-4</v>
      </c>
      <c r="BA54" s="41" t="str">
        <f t="shared" si="18"/>
        <v>02076</v>
      </c>
      <c r="BB54" s="42">
        <f t="shared" si="19"/>
        <v>45874.85</v>
      </c>
      <c r="BC54" s="42">
        <f t="shared" si="20"/>
        <v>3374.58</v>
      </c>
      <c r="BD54" s="47">
        <f t="shared" si="21"/>
        <v>49249.43</v>
      </c>
      <c r="BF54" s="41" t="s">
        <v>108</v>
      </c>
      <c r="BG54" t="s">
        <v>66</v>
      </c>
      <c r="BH54" s="42">
        <v>3373.81</v>
      </c>
      <c r="BI54" s="42">
        <v>110503.4509</v>
      </c>
      <c r="BJ54" s="42">
        <f t="shared" si="22"/>
        <v>3373.8138148067369</v>
      </c>
      <c r="BK54" s="43">
        <f t="shared" si="23"/>
        <v>-3.8148067369547789E-3</v>
      </c>
      <c r="BM54" s="41" t="s">
        <v>108</v>
      </c>
      <c r="BN54" t="s">
        <v>67</v>
      </c>
      <c r="BO54" s="42">
        <v>49248.66</v>
      </c>
      <c r="BP54" s="42">
        <v>1613055.03</v>
      </c>
      <c r="BQ54" s="42">
        <f t="shared" si="24"/>
        <v>0</v>
      </c>
      <c r="BR54" s="43">
        <f t="shared" si="25"/>
        <v>49248.66</v>
      </c>
      <c r="BT54" s="48" t="s">
        <v>108</v>
      </c>
      <c r="BU54" s="49">
        <f t="shared" si="26"/>
        <v>45874.85</v>
      </c>
      <c r="BV54" s="50">
        <f t="shared" si="27"/>
        <v>3374.58</v>
      </c>
      <c r="BW54" s="51">
        <f t="shared" si="28"/>
        <v>3373.8138148067369</v>
      </c>
      <c r="BX54" s="52">
        <f t="shared" si="29"/>
        <v>0.76618519326302703</v>
      </c>
      <c r="BZ54" s="41" t="s">
        <v>108</v>
      </c>
      <c r="CA54" s="42">
        <f t="shared" si="30"/>
        <v>48526.489819495117</v>
      </c>
      <c r="CB54" s="42">
        <f t="shared" si="31"/>
        <v>45874.849315068495</v>
      </c>
      <c r="CC54" s="42">
        <f t="shared" si="32"/>
        <v>31470.102190479305</v>
      </c>
      <c r="CD54" s="42">
        <f t="shared" si="36"/>
        <v>45874.849315068495</v>
      </c>
      <c r="CE54" s="43">
        <f t="shared" si="37"/>
        <v>45874.849315068495</v>
      </c>
      <c r="CG54" s="53">
        <f t="shared" si="33"/>
        <v>45874.849315068495</v>
      </c>
      <c r="CH54" s="11">
        <f t="shared" si="34"/>
        <v>3396.39</v>
      </c>
      <c r="CI54" s="53">
        <f t="shared" si="35"/>
        <v>49271.239315068495</v>
      </c>
    </row>
    <row r="55" spans="1:87" x14ac:dyDescent="0.25">
      <c r="A55">
        <v>42</v>
      </c>
      <c r="B55" s="54">
        <v>1467</v>
      </c>
      <c r="C55" t="s">
        <v>109</v>
      </c>
      <c r="D55" s="1"/>
      <c r="E55" s="55">
        <v>552</v>
      </c>
      <c r="F55" s="56">
        <v>190728</v>
      </c>
      <c r="G55">
        <v>360</v>
      </c>
      <c r="H55" s="1" t="str">
        <f>VLOOKUP(C55,'[1]Base 2024'!$A$2:$D$1666,3,FALSE)</f>
        <v>Empleado</v>
      </c>
      <c r="I55" s="1" t="str">
        <f>VLOOKUP(C55,'[1]Base 2024'!$A$2:$D$1666,4,FALSE)</f>
        <v>QUERETARO</v>
      </c>
      <c r="J55" t="s">
        <v>61</v>
      </c>
      <c r="K55" s="45" t="s">
        <v>62</v>
      </c>
      <c r="L55" s="57">
        <f t="shared" si="0"/>
        <v>28916.971299394289</v>
      </c>
      <c r="M55" s="9">
        <f t="shared" si="1"/>
        <v>23070.021788353915</v>
      </c>
      <c r="N55" s="58">
        <f t="shared" si="2"/>
        <v>51986.993087748204</v>
      </c>
      <c r="O55" s="59">
        <f t="shared" si="3"/>
        <v>50342.400000000001</v>
      </c>
      <c r="P55" s="60">
        <f t="shared" si="4"/>
        <v>49652.778082191784</v>
      </c>
      <c r="Q55" s="61">
        <v>20865.936571437916</v>
      </c>
      <c r="R55" s="62">
        <v>33588.949999999997</v>
      </c>
      <c r="S55" s="62">
        <v>39189.14</v>
      </c>
      <c r="T55" s="58">
        <f t="shared" si="5"/>
        <v>31214.675523812639</v>
      </c>
      <c r="V55" s="63">
        <f t="shared" si="6"/>
        <v>3651.65730543788</v>
      </c>
      <c r="X55" s="9"/>
      <c r="Z55" s="41" t="s">
        <v>109</v>
      </c>
      <c r="AA55" t="s">
        <v>63</v>
      </c>
      <c r="AB55" s="42">
        <v>552</v>
      </c>
      <c r="AC55" s="42">
        <f t="shared" si="7"/>
        <v>552</v>
      </c>
      <c r="AD55" s="43">
        <f t="shared" si="8"/>
        <v>0</v>
      </c>
      <c r="AE55" s="9"/>
      <c r="AF55" s="41" t="s">
        <v>109</v>
      </c>
      <c r="AG55" t="s">
        <v>64</v>
      </c>
      <c r="AH55" s="42">
        <v>50342.400000000001</v>
      </c>
      <c r="AI55" s="42">
        <v>1697346</v>
      </c>
      <c r="AJ55" s="42">
        <f t="shared" si="9"/>
        <v>50342.400000000001</v>
      </c>
      <c r="AK55" s="43">
        <f t="shared" si="10"/>
        <v>0</v>
      </c>
      <c r="AL55" s="42"/>
      <c r="AM55" s="41" t="s">
        <v>109</v>
      </c>
      <c r="AN55" t="s">
        <v>65</v>
      </c>
      <c r="AO55">
        <v>360</v>
      </c>
      <c r="AP55" s="44">
        <v>13639</v>
      </c>
      <c r="AQ55">
        <f t="shared" si="11"/>
        <v>360</v>
      </c>
      <c r="AR55" s="45">
        <f t="shared" si="12"/>
        <v>0</v>
      </c>
      <c r="AT55" s="41" t="s">
        <v>109</v>
      </c>
      <c r="AU55" s="46">
        <f t="shared" si="13"/>
        <v>50342.400000000001</v>
      </c>
      <c r="AV55">
        <f t="shared" si="14"/>
        <v>0.98630136986301364</v>
      </c>
      <c r="AW55" s="42">
        <f t="shared" si="15"/>
        <v>49652.78</v>
      </c>
      <c r="AX55" s="42">
        <f t="shared" si="16"/>
        <v>49652.778082191784</v>
      </c>
      <c r="AY55" s="43">
        <f t="shared" si="17"/>
        <v>1.9178082147845998E-3</v>
      </c>
      <c r="BA55" s="41" t="str">
        <f t="shared" si="18"/>
        <v>02085</v>
      </c>
      <c r="BB55" s="42">
        <f t="shared" si="19"/>
        <v>49652.78</v>
      </c>
      <c r="BC55" s="42">
        <f t="shared" si="20"/>
        <v>3652.49</v>
      </c>
      <c r="BD55" s="47">
        <f t="shared" si="21"/>
        <v>53305.27</v>
      </c>
      <c r="BF55" s="41" t="s">
        <v>109</v>
      </c>
      <c r="BG55" t="s">
        <v>66</v>
      </c>
      <c r="BH55" s="42">
        <v>3651.66</v>
      </c>
      <c r="BI55" s="42">
        <v>114155.1082</v>
      </c>
      <c r="BJ55" s="42">
        <f t="shared" si="22"/>
        <v>3651.65730543788</v>
      </c>
      <c r="BK55" s="43">
        <f t="shared" si="23"/>
        <v>2.6945621198137815E-3</v>
      </c>
      <c r="BM55" s="41" t="s">
        <v>109</v>
      </c>
      <c r="BN55" t="s">
        <v>67</v>
      </c>
      <c r="BO55" s="42">
        <v>53304.44</v>
      </c>
      <c r="BP55" s="42">
        <v>1666359.47</v>
      </c>
      <c r="BQ55" s="42">
        <f t="shared" si="24"/>
        <v>0</v>
      </c>
      <c r="BR55" s="43">
        <f t="shared" si="25"/>
        <v>53304.44</v>
      </c>
      <c r="BT55" s="48" t="s">
        <v>109</v>
      </c>
      <c r="BU55" s="49">
        <f t="shared" si="26"/>
        <v>49652.78</v>
      </c>
      <c r="BV55" s="50">
        <f t="shared" si="27"/>
        <v>3652.49</v>
      </c>
      <c r="BW55" s="51">
        <f t="shared" si="28"/>
        <v>3651.65730543788</v>
      </c>
      <c r="BX55" s="52">
        <f t="shared" si="29"/>
        <v>0.83269456211974102</v>
      </c>
      <c r="BZ55" s="41" t="s">
        <v>109</v>
      </c>
      <c r="CA55" s="42">
        <f t="shared" si="30"/>
        <v>51986.993087748204</v>
      </c>
      <c r="CB55" s="42">
        <f t="shared" si="31"/>
        <v>49652.778082191784</v>
      </c>
      <c r="CC55" s="42">
        <f t="shared" si="32"/>
        <v>31214.675523812639</v>
      </c>
      <c r="CD55" s="42">
        <f t="shared" si="36"/>
        <v>49652.778082191784</v>
      </c>
      <c r="CE55" s="43">
        <f t="shared" si="37"/>
        <v>49652.778082191784</v>
      </c>
      <c r="CG55" s="53">
        <f t="shared" si="33"/>
        <v>49652.778082191784</v>
      </c>
      <c r="CH55" s="11">
        <f t="shared" si="34"/>
        <v>3676.1</v>
      </c>
      <c r="CI55" s="53">
        <f t="shared" si="35"/>
        <v>53328.878082191783</v>
      </c>
    </row>
    <row r="56" spans="1:87" x14ac:dyDescent="0.25">
      <c r="A56">
        <v>43</v>
      </c>
      <c r="B56" s="54">
        <v>1468</v>
      </c>
      <c r="C56" t="s">
        <v>110</v>
      </c>
      <c r="D56" s="1"/>
      <c r="E56" s="55">
        <v>600</v>
      </c>
      <c r="F56" s="56">
        <v>190728</v>
      </c>
      <c r="G56">
        <v>361</v>
      </c>
      <c r="H56" s="1" t="str">
        <f>VLOOKUP(C56,'[1]Base 2024'!$A$2:$D$1666,3,FALSE)</f>
        <v>Empleado</v>
      </c>
      <c r="I56" s="1" t="str">
        <f>VLOOKUP(C56,'[1]Base 2024'!$A$2:$D$1666,4,FALSE)</f>
        <v>QUERETARO</v>
      </c>
      <c r="J56" t="s">
        <v>61</v>
      </c>
      <c r="K56" s="45" t="s">
        <v>77</v>
      </c>
      <c r="L56" s="57">
        <f t="shared" si="0"/>
        <v>28916.971299394289</v>
      </c>
      <c r="M56" s="9">
        <f t="shared" si="1"/>
        <v>23134.105182210453</v>
      </c>
      <c r="N56" s="58">
        <f t="shared" si="2"/>
        <v>52051.076481604745</v>
      </c>
      <c r="O56" s="59">
        <f t="shared" si="3"/>
        <v>54720</v>
      </c>
      <c r="P56" s="60">
        <f t="shared" si="4"/>
        <v>54120.32876712329</v>
      </c>
      <c r="Q56" s="61">
        <v>20865.936571437916</v>
      </c>
      <c r="R56" s="62">
        <v>33588.949999999997</v>
      </c>
      <c r="S56" s="62">
        <v>39955.42</v>
      </c>
      <c r="T56" s="58">
        <f t="shared" si="5"/>
        <v>31470.102190479305</v>
      </c>
      <c r="V56" s="63">
        <f t="shared" si="6"/>
        <v>3980.2182586445492</v>
      </c>
      <c r="X56" s="9"/>
      <c r="Z56" s="41" t="s">
        <v>110</v>
      </c>
      <c r="AA56" t="s">
        <v>63</v>
      </c>
      <c r="AB56" s="42">
        <v>600</v>
      </c>
      <c r="AC56" s="42">
        <f t="shared" si="7"/>
        <v>600</v>
      </c>
      <c r="AD56" s="43">
        <f t="shared" si="8"/>
        <v>0</v>
      </c>
      <c r="AE56" s="9"/>
      <c r="AF56" s="41" t="s">
        <v>110</v>
      </c>
      <c r="AG56" t="s">
        <v>64</v>
      </c>
      <c r="AH56" s="42">
        <v>54720</v>
      </c>
      <c r="AI56" s="42">
        <v>1752066</v>
      </c>
      <c r="AJ56" s="42">
        <f t="shared" si="9"/>
        <v>54720</v>
      </c>
      <c r="AK56" s="43">
        <f t="shared" si="10"/>
        <v>0</v>
      </c>
      <c r="AL56" s="42"/>
      <c r="AM56" s="41" t="s">
        <v>110</v>
      </c>
      <c r="AN56" t="s">
        <v>65</v>
      </c>
      <c r="AO56">
        <v>361</v>
      </c>
      <c r="AP56" s="44">
        <v>14000</v>
      </c>
      <c r="AQ56">
        <f t="shared" si="11"/>
        <v>361</v>
      </c>
      <c r="AR56" s="45">
        <f t="shared" si="12"/>
        <v>0</v>
      </c>
      <c r="AT56" s="41" t="s">
        <v>110</v>
      </c>
      <c r="AU56" s="46">
        <f t="shared" si="13"/>
        <v>54720</v>
      </c>
      <c r="AV56">
        <f t="shared" si="14"/>
        <v>0.989041095890411</v>
      </c>
      <c r="AW56" s="42">
        <f t="shared" si="15"/>
        <v>54120.33</v>
      </c>
      <c r="AX56" s="42">
        <f t="shared" si="16"/>
        <v>54120.32876712329</v>
      </c>
      <c r="AY56" s="43">
        <f t="shared" si="17"/>
        <v>1.2328767115832306E-3</v>
      </c>
      <c r="BA56" s="41" t="str">
        <f t="shared" si="18"/>
        <v>02118</v>
      </c>
      <c r="BB56" s="42">
        <f t="shared" si="19"/>
        <v>54120.33</v>
      </c>
      <c r="BC56" s="42">
        <f t="shared" si="20"/>
        <v>3981.12</v>
      </c>
      <c r="BD56" s="47">
        <f t="shared" si="21"/>
        <v>58101.450000000004</v>
      </c>
      <c r="BF56" s="41" t="s">
        <v>110</v>
      </c>
      <c r="BG56" t="s">
        <v>66</v>
      </c>
      <c r="BH56" s="42">
        <v>3980.22</v>
      </c>
      <c r="BI56" s="42">
        <v>118135.3265</v>
      </c>
      <c r="BJ56" s="42">
        <f t="shared" si="22"/>
        <v>3980.2182586445492</v>
      </c>
      <c r="BK56" s="43">
        <f t="shared" si="23"/>
        <v>1.7413554505765205E-3</v>
      </c>
      <c r="BM56" s="41" t="s">
        <v>110</v>
      </c>
      <c r="BN56" t="s">
        <v>67</v>
      </c>
      <c r="BO56" s="42">
        <v>58100.55</v>
      </c>
      <c r="BP56" s="42">
        <v>1724460.02</v>
      </c>
      <c r="BQ56" s="42">
        <f t="shared" si="24"/>
        <v>0</v>
      </c>
      <c r="BR56" s="43">
        <f t="shared" si="25"/>
        <v>58100.55</v>
      </c>
      <c r="BT56" s="48" t="s">
        <v>110</v>
      </c>
      <c r="BU56" s="49">
        <f t="shared" si="26"/>
        <v>54120.33</v>
      </c>
      <c r="BV56" s="50">
        <f t="shared" si="27"/>
        <v>3981.12</v>
      </c>
      <c r="BW56" s="51">
        <f t="shared" si="28"/>
        <v>3980.2182586445492</v>
      </c>
      <c r="BX56" s="52">
        <f t="shared" si="29"/>
        <v>0.90174135545066747</v>
      </c>
      <c r="BZ56" s="41" t="s">
        <v>110</v>
      </c>
      <c r="CA56" s="42">
        <f t="shared" si="30"/>
        <v>52051.076481604745</v>
      </c>
      <c r="CB56" s="42">
        <f t="shared" si="31"/>
        <v>54120.32876712329</v>
      </c>
      <c r="CC56" s="42">
        <f t="shared" si="32"/>
        <v>31470.102190479305</v>
      </c>
      <c r="CD56" s="42">
        <f t="shared" si="36"/>
        <v>54120.32876712329</v>
      </c>
      <c r="CE56" s="43">
        <f t="shared" si="37"/>
        <v>52051.076481604745</v>
      </c>
      <c r="CG56" s="53">
        <f t="shared" si="33"/>
        <v>52051.076481604745</v>
      </c>
      <c r="CH56" s="11">
        <f t="shared" si="34"/>
        <v>3853.66</v>
      </c>
      <c r="CI56" s="53">
        <f t="shared" si="35"/>
        <v>55904.736481604748</v>
      </c>
    </row>
    <row r="57" spans="1:87" x14ac:dyDescent="0.25">
      <c r="A57">
        <v>44</v>
      </c>
      <c r="B57" s="54">
        <v>1470</v>
      </c>
      <c r="C57" t="s">
        <v>111</v>
      </c>
      <c r="D57" s="1"/>
      <c r="E57" s="55">
        <v>600</v>
      </c>
      <c r="F57" s="56">
        <v>190728</v>
      </c>
      <c r="G57">
        <v>365</v>
      </c>
      <c r="H57" s="1" t="str">
        <f>VLOOKUP(C57,'[1]Base 2024'!$A$2:$D$1666,3,FALSE)</f>
        <v>Empleado</v>
      </c>
      <c r="I57" s="1" t="str">
        <f>VLOOKUP(C57,'[1]Base 2024'!$A$2:$D$1666,4,FALSE)</f>
        <v>QUERETARO</v>
      </c>
      <c r="J57" t="s">
        <v>61</v>
      </c>
      <c r="K57" s="45" t="s">
        <v>62</v>
      </c>
      <c r="L57" s="57">
        <f t="shared" si="0"/>
        <v>28916.971299394289</v>
      </c>
      <c r="M57" s="9">
        <f t="shared" si="1"/>
        <v>23390.438757636606</v>
      </c>
      <c r="N57" s="58">
        <f t="shared" si="2"/>
        <v>52307.410057030895</v>
      </c>
      <c r="O57" s="59">
        <f t="shared" si="3"/>
        <v>54720</v>
      </c>
      <c r="P57" s="60">
        <f t="shared" si="4"/>
        <v>54720</v>
      </c>
      <c r="Q57" s="61">
        <v>20865.936571437916</v>
      </c>
      <c r="R57" s="62">
        <v>33190.1</v>
      </c>
      <c r="S57" s="62">
        <v>38532.35</v>
      </c>
      <c r="T57" s="58">
        <f t="shared" si="5"/>
        <v>30862.795523812634</v>
      </c>
      <c r="V57" s="63">
        <f t="shared" si="6"/>
        <v>4024.320400014572</v>
      </c>
      <c r="X57" s="9"/>
      <c r="Z57" s="41" t="s">
        <v>111</v>
      </c>
      <c r="AA57" t="s">
        <v>63</v>
      </c>
      <c r="AB57" s="42">
        <v>600</v>
      </c>
      <c r="AC57" s="42">
        <f t="shared" si="7"/>
        <v>600</v>
      </c>
      <c r="AD57" s="43">
        <f t="shared" si="8"/>
        <v>0</v>
      </c>
      <c r="AE57" s="9"/>
      <c r="AF57" s="41" t="s">
        <v>111</v>
      </c>
      <c r="AG57" t="s">
        <v>64</v>
      </c>
      <c r="AH57" s="42">
        <v>54720</v>
      </c>
      <c r="AI57" s="42">
        <v>1806786</v>
      </c>
      <c r="AJ57" s="42">
        <f t="shared" si="9"/>
        <v>54720</v>
      </c>
      <c r="AK57" s="43">
        <f t="shared" si="10"/>
        <v>0</v>
      </c>
      <c r="AL57" s="42"/>
      <c r="AM57" s="41" t="s">
        <v>111</v>
      </c>
      <c r="AN57" t="s">
        <v>65</v>
      </c>
      <c r="AO57">
        <v>365</v>
      </c>
      <c r="AP57" s="44">
        <v>14365</v>
      </c>
      <c r="AQ57">
        <f t="shared" si="11"/>
        <v>365</v>
      </c>
      <c r="AR57" s="45">
        <f t="shared" si="12"/>
        <v>0</v>
      </c>
      <c r="AT57" s="41" t="s">
        <v>111</v>
      </c>
      <c r="AU57" s="46">
        <f t="shared" si="13"/>
        <v>54720</v>
      </c>
      <c r="AV57">
        <f t="shared" si="14"/>
        <v>1</v>
      </c>
      <c r="AW57" s="42">
        <f t="shared" si="15"/>
        <v>54720</v>
      </c>
      <c r="AX57" s="42">
        <f t="shared" si="16"/>
        <v>54720</v>
      </c>
      <c r="AY57" s="43">
        <f t="shared" si="17"/>
        <v>0</v>
      </c>
      <c r="BA57" s="41" t="str">
        <f t="shared" si="18"/>
        <v>02136</v>
      </c>
      <c r="BB57" s="42">
        <f t="shared" si="19"/>
        <v>54720</v>
      </c>
      <c r="BC57" s="42">
        <f t="shared" si="20"/>
        <v>4025.24</v>
      </c>
      <c r="BD57" s="47">
        <f t="shared" si="21"/>
        <v>58745.24</v>
      </c>
      <c r="BF57" s="41" t="s">
        <v>111</v>
      </c>
      <c r="BG57" t="s">
        <v>66</v>
      </c>
      <c r="BH57" s="42">
        <v>4024.32</v>
      </c>
      <c r="BI57" s="42">
        <v>122159.64690000001</v>
      </c>
      <c r="BJ57" s="42">
        <f t="shared" si="22"/>
        <v>4024.320400014572</v>
      </c>
      <c r="BK57" s="43">
        <f t="shared" si="23"/>
        <v>-4.0001457182370359E-4</v>
      </c>
      <c r="BM57" s="41" t="s">
        <v>111</v>
      </c>
      <c r="BN57" t="s">
        <v>67</v>
      </c>
      <c r="BO57" s="42">
        <v>58744.32</v>
      </c>
      <c r="BP57" s="42">
        <v>1783204.34</v>
      </c>
      <c r="BQ57" s="42">
        <f t="shared" si="24"/>
        <v>0</v>
      </c>
      <c r="BR57" s="43">
        <f t="shared" si="25"/>
        <v>58744.32</v>
      </c>
      <c r="BT57" s="48" t="s">
        <v>111</v>
      </c>
      <c r="BU57" s="49">
        <f t="shared" si="26"/>
        <v>54720</v>
      </c>
      <c r="BV57" s="50">
        <f t="shared" si="27"/>
        <v>4025.24</v>
      </c>
      <c r="BW57" s="51">
        <f t="shared" si="28"/>
        <v>4024.320400014572</v>
      </c>
      <c r="BX57" s="52">
        <f t="shared" si="29"/>
        <v>0.91959998542779431</v>
      </c>
      <c r="BZ57" s="41" t="s">
        <v>111</v>
      </c>
      <c r="CA57" s="42">
        <f t="shared" si="30"/>
        <v>52307.410057030895</v>
      </c>
      <c r="CB57" s="42">
        <f t="shared" si="31"/>
        <v>54720</v>
      </c>
      <c r="CC57" s="42">
        <f t="shared" si="32"/>
        <v>30862.795523812634</v>
      </c>
      <c r="CD57" s="42">
        <f t="shared" si="36"/>
        <v>54720</v>
      </c>
      <c r="CE57" s="43">
        <f t="shared" si="37"/>
        <v>52307.410057030895</v>
      </c>
      <c r="CG57" s="53">
        <f t="shared" si="33"/>
        <v>52307.410057030895</v>
      </c>
      <c r="CH57" s="11">
        <f t="shared" si="34"/>
        <v>3872.63</v>
      </c>
      <c r="CI57" s="53">
        <f t="shared" si="35"/>
        <v>56180.040057030892</v>
      </c>
    </row>
    <row r="58" spans="1:87" x14ac:dyDescent="0.25">
      <c r="A58">
        <v>45</v>
      </c>
      <c r="B58" s="54">
        <v>1473</v>
      </c>
      <c r="C58" t="s">
        <v>112</v>
      </c>
      <c r="D58" s="1"/>
      <c r="E58" s="55">
        <v>600</v>
      </c>
      <c r="F58" s="56">
        <v>190728</v>
      </c>
      <c r="G58">
        <v>116</v>
      </c>
      <c r="H58" s="1" t="str">
        <f>VLOOKUP(C58,'[1]Base 2024'!$A$2:$D$1666,3,FALSE)</f>
        <v>Empleado</v>
      </c>
      <c r="I58" s="1" t="str">
        <f>VLOOKUP(C58,'[1]Base 2024'!$A$2:$D$1666,4,FALSE)</f>
        <v>QUERETARO</v>
      </c>
      <c r="J58" t="s">
        <v>61</v>
      </c>
      <c r="K58" s="45" t="s">
        <v>77</v>
      </c>
      <c r="L58" s="57">
        <f t="shared" si="0"/>
        <v>28916.971299394289</v>
      </c>
      <c r="M58" s="9">
        <f t="shared" si="1"/>
        <v>7433.6736873584832</v>
      </c>
      <c r="N58" s="58">
        <f t="shared" si="2"/>
        <v>36350.64498675277</v>
      </c>
      <c r="O58" s="59">
        <f t="shared" si="3"/>
        <v>54720</v>
      </c>
      <c r="P58" s="60">
        <f t="shared" si="4"/>
        <v>17390.465753424658</v>
      </c>
      <c r="Q58" s="61">
        <v>20865.936571437916</v>
      </c>
      <c r="R58" s="62">
        <v>33588.949999999997</v>
      </c>
      <c r="S58" s="62">
        <v>39845.949999999997</v>
      </c>
      <c r="T58" s="58">
        <f t="shared" si="5"/>
        <v>31433.612190479307</v>
      </c>
      <c r="V58" s="63">
        <f t="shared" si="6"/>
        <v>1278.9620997306583</v>
      </c>
      <c r="X58" s="9"/>
      <c r="Z58" s="41" t="s">
        <v>112</v>
      </c>
      <c r="AA58" t="s">
        <v>63</v>
      </c>
      <c r="AB58" s="42">
        <v>600</v>
      </c>
      <c r="AC58" s="42">
        <f t="shared" si="7"/>
        <v>600</v>
      </c>
      <c r="AD58" s="43">
        <f t="shared" si="8"/>
        <v>0</v>
      </c>
      <c r="AE58" s="9"/>
      <c r="AF58" s="41" t="s">
        <v>112</v>
      </c>
      <c r="AG58" t="s">
        <v>64</v>
      </c>
      <c r="AH58" s="42">
        <v>54720</v>
      </c>
      <c r="AI58" s="42">
        <v>1861506</v>
      </c>
      <c r="AJ58" s="42">
        <f t="shared" si="9"/>
        <v>54720</v>
      </c>
      <c r="AK58" s="43">
        <f t="shared" si="10"/>
        <v>0</v>
      </c>
      <c r="AL58" s="42"/>
      <c r="AM58" s="41" t="s">
        <v>112</v>
      </c>
      <c r="AN58" t="s">
        <v>65</v>
      </c>
      <c r="AO58">
        <v>116</v>
      </c>
      <c r="AP58" s="44">
        <v>14481</v>
      </c>
      <c r="AQ58">
        <f t="shared" si="11"/>
        <v>116</v>
      </c>
      <c r="AR58" s="45">
        <f t="shared" si="12"/>
        <v>0</v>
      </c>
      <c r="AT58" s="41" t="s">
        <v>112</v>
      </c>
      <c r="AU58" s="46">
        <f t="shared" si="13"/>
        <v>54720</v>
      </c>
      <c r="AV58">
        <f t="shared" si="14"/>
        <v>0.31780821917808222</v>
      </c>
      <c r="AW58" s="42">
        <f t="shared" si="15"/>
        <v>17390.47</v>
      </c>
      <c r="AX58" s="42">
        <f t="shared" si="16"/>
        <v>17390.465753424658</v>
      </c>
      <c r="AY58" s="43">
        <f t="shared" si="17"/>
        <v>4.2465753431315534E-3</v>
      </c>
      <c r="BA58" s="41" t="str">
        <f t="shared" si="18"/>
        <v>02142</v>
      </c>
      <c r="BB58" s="42">
        <f t="shared" si="19"/>
        <v>17390.47</v>
      </c>
      <c r="BC58" s="42">
        <f t="shared" si="20"/>
        <v>1279.25</v>
      </c>
      <c r="BD58" s="47">
        <f t="shared" si="21"/>
        <v>18669.72</v>
      </c>
      <c r="BF58" s="41" t="s">
        <v>112</v>
      </c>
      <c r="BG58" t="s">
        <v>66</v>
      </c>
      <c r="BH58" s="42">
        <v>1278.96</v>
      </c>
      <c r="BI58" s="42">
        <v>123438.609</v>
      </c>
      <c r="BJ58" s="42">
        <f t="shared" si="22"/>
        <v>1278.9620997306583</v>
      </c>
      <c r="BK58" s="43">
        <f t="shared" si="23"/>
        <v>-2.0997306583012687E-3</v>
      </c>
      <c r="BM58" s="41" t="s">
        <v>112</v>
      </c>
      <c r="BN58" t="s">
        <v>67</v>
      </c>
      <c r="BO58" s="42">
        <v>18669.43</v>
      </c>
      <c r="BP58" s="42">
        <v>1801873.77</v>
      </c>
      <c r="BQ58" s="42">
        <f t="shared" si="24"/>
        <v>0</v>
      </c>
      <c r="BR58" s="43">
        <f t="shared" si="25"/>
        <v>18669.43</v>
      </c>
      <c r="BT58" s="48" t="s">
        <v>112</v>
      </c>
      <c r="BU58" s="49">
        <f t="shared" si="26"/>
        <v>17390.47</v>
      </c>
      <c r="BV58" s="50">
        <f t="shared" si="27"/>
        <v>1279.25</v>
      </c>
      <c r="BW58" s="51">
        <f t="shared" si="28"/>
        <v>1278.9620997306583</v>
      </c>
      <c r="BX58" s="52">
        <f t="shared" si="29"/>
        <v>0.28790026934166235</v>
      </c>
      <c r="BZ58" s="41" t="s">
        <v>112</v>
      </c>
      <c r="CA58" s="42">
        <f t="shared" si="30"/>
        <v>36350.64498675277</v>
      </c>
      <c r="CB58" s="42">
        <f t="shared" si="31"/>
        <v>17390.465753424658</v>
      </c>
      <c r="CC58" s="42">
        <f t="shared" si="32"/>
        <v>31433.612190479307</v>
      </c>
      <c r="CD58" s="42">
        <f t="shared" si="36"/>
        <v>31433.612190479307</v>
      </c>
      <c r="CE58" s="43">
        <f t="shared" si="37"/>
        <v>31433.612190479307</v>
      </c>
      <c r="CG58" s="53">
        <f t="shared" si="33"/>
        <v>31433.612190479307</v>
      </c>
      <c r="CH58" s="11">
        <f t="shared" si="34"/>
        <v>2327.2199999999998</v>
      </c>
      <c r="CI58" s="53">
        <f t="shared" si="35"/>
        <v>33760.832190479305</v>
      </c>
    </row>
    <row r="59" spans="1:87" x14ac:dyDescent="0.25">
      <c r="A59">
        <v>46</v>
      </c>
      <c r="B59" s="54">
        <v>1474</v>
      </c>
      <c r="C59" t="s">
        <v>113</v>
      </c>
      <c r="D59" s="1"/>
      <c r="E59" s="62">
        <v>600</v>
      </c>
      <c r="F59" s="64">
        <v>134047.91</v>
      </c>
      <c r="G59">
        <v>187</v>
      </c>
      <c r="H59" s="1" t="str">
        <f>VLOOKUP(C59,'[1]Base 2024'!$A$2:$D$1666,3,FALSE)</f>
        <v>Empleado</v>
      </c>
      <c r="I59" s="1" t="str">
        <f>VLOOKUP(C59,'[1]Base 2024'!$A$2:$D$1666,4,FALSE)</f>
        <v>QUERETARO</v>
      </c>
      <c r="J59" t="s">
        <v>61</v>
      </c>
      <c r="K59" s="45" t="s">
        <v>77</v>
      </c>
      <c r="L59" s="57">
        <f t="shared" si="0"/>
        <v>20323.495062150228</v>
      </c>
      <c r="M59" s="9">
        <f t="shared" si="1"/>
        <v>11983.594651172727</v>
      </c>
      <c r="N59" s="58">
        <f t="shared" si="2"/>
        <v>32307.089713322956</v>
      </c>
      <c r="O59" s="59">
        <f t="shared" si="3"/>
        <v>54720</v>
      </c>
      <c r="P59" s="60">
        <f t="shared" si="4"/>
        <v>28034.630136986303</v>
      </c>
      <c r="Q59" s="61">
        <v>20727.362441679943</v>
      </c>
      <c r="R59" s="62">
        <v>33549.07</v>
      </c>
      <c r="S59" s="62">
        <v>39845.949999999997</v>
      </c>
      <c r="T59" s="58">
        <f t="shared" si="5"/>
        <v>31374.127480559982</v>
      </c>
      <c r="V59" s="63">
        <f t="shared" si="6"/>
        <v>2061.7751090485617</v>
      </c>
      <c r="X59" s="9"/>
      <c r="Z59" s="41" t="s">
        <v>113</v>
      </c>
      <c r="AA59" t="s">
        <v>63</v>
      </c>
      <c r="AB59" s="42">
        <v>600</v>
      </c>
      <c r="AC59" s="42">
        <f t="shared" si="7"/>
        <v>600</v>
      </c>
      <c r="AD59" s="43">
        <f t="shared" si="8"/>
        <v>0</v>
      </c>
      <c r="AE59" s="9"/>
      <c r="AF59" s="41" t="s">
        <v>113</v>
      </c>
      <c r="AG59" t="s">
        <v>64</v>
      </c>
      <c r="AH59" s="42">
        <v>54720</v>
      </c>
      <c r="AI59" s="42">
        <v>1916226</v>
      </c>
      <c r="AJ59" s="42">
        <f t="shared" si="9"/>
        <v>54720</v>
      </c>
      <c r="AK59" s="43">
        <f t="shared" si="10"/>
        <v>0</v>
      </c>
      <c r="AL59" s="42"/>
      <c r="AM59" s="41" t="s">
        <v>113</v>
      </c>
      <c r="AN59" t="s">
        <v>65</v>
      </c>
      <c r="AO59">
        <v>187</v>
      </c>
      <c r="AP59" s="44">
        <v>14668</v>
      </c>
      <c r="AQ59">
        <f t="shared" si="11"/>
        <v>187</v>
      </c>
      <c r="AR59" s="45">
        <f t="shared" si="12"/>
        <v>0</v>
      </c>
      <c r="AT59" s="41" t="s">
        <v>113</v>
      </c>
      <c r="AU59" s="46">
        <f t="shared" si="13"/>
        <v>54720</v>
      </c>
      <c r="AV59">
        <f t="shared" si="14"/>
        <v>0.51232876712328768</v>
      </c>
      <c r="AW59" s="42">
        <f t="shared" si="15"/>
        <v>28034.63</v>
      </c>
      <c r="AX59" s="42">
        <f t="shared" si="16"/>
        <v>28034.630136986303</v>
      </c>
      <c r="AY59" s="43">
        <f t="shared" si="17"/>
        <v>-1.3698630209546536E-4</v>
      </c>
      <c r="BA59" s="41" t="str">
        <f t="shared" si="18"/>
        <v>02143</v>
      </c>
      <c r="BB59" s="42">
        <f t="shared" si="19"/>
        <v>28034.63</v>
      </c>
      <c r="BC59" s="42">
        <f t="shared" si="20"/>
        <v>2062.2399999999998</v>
      </c>
      <c r="BD59" s="47">
        <f t="shared" si="21"/>
        <v>30096.870000000003</v>
      </c>
      <c r="BF59" s="41" t="s">
        <v>113</v>
      </c>
      <c r="BG59" t="s">
        <v>66</v>
      </c>
      <c r="BH59" s="42">
        <v>2061.7800000000002</v>
      </c>
      <c r="BI59" s="42">
        <v>125500.3841</v>
      </c>
      <c r="BJ59" s="42">
        <f t="shared" si="22"/>
        <v>2061.7751090485617</v>
      </c>
      <c r="BK59" s="43">
        <f t="shared" si="23"/>
        <v>4.8909514384831709E-3</v>
      </c>
      <c r="BM59" s="41" t="s">
        <v>113</v>
      </c>
      <c r="BN59" t="s">
        <v>67</v>
      </c>
      <c r="BO59" s="42">
        <v>30096.41</v>
      </c>
      <c r="BP59" s="42">
        <v>1831970.18</v>
      </c>
      <c r="BQ59" s="42">
        <f t="shared" si="24"/>
        <v>0</v>
      </c>
      <c r="BR59" s="43">
        <f t="shared" si="25"/>
        <v>30096.41</v>
      </c>
      <c r="BT59" s="48" t="s">
        <v>113</v>
      </c>
      <c r="BU59" s="49">
        <f t="shared" si="26"/>
        <v>28034.63</v>
      </c>
      <c r="BV59" s="50">
        <f t="shared" si="27"/>
        <v>2062.2399999999998</v>
      </c>
      <c r="BW59" s="51">
        <f t="shared" si="28"/>
        <v>2061.7751090485617</v>
      </c>
      <c r="BX59" s="52">
        <f t="shared" si="29"/>
        <v>0.4648909514380648</v>
      </c>
      <c r="BZ59" s="41" t="s">
        <v>113</v>
      </c>
      <c r="CA59" s="42">
        <f t="shared" si="30"/>
        <v>32307.089713322956</v>
      </c>
      <c r="CB59" s="42">
        <f t="shared" si="31"/>
        <v>28034.630136986303</v>
      </c>
      <c r="CC59" s="42">
        <f t="shared" si="32"/>
        <v>31374.127480559982</v>
      </c>
      <c r="CD59" s="42">
        <f t="shared" si="36"/>
        <v>31374.127480559982</v>
      </c>
      <c r="CE59" s="43">
        <f t="shared" si="37"/>
        <v>31374.127480559982</v>
      </c>
      <c r="CG59" s="53">
        <f t="shared" si="33"/>
        <v>31374.127480559982</v>
      </c>
      <c r="CH59" s="11">
        <f t="shared" si="34"/>
        <v>2322.8200000000002</v>
      </c>
      <c r="CI59" s="53">
        <f t="shared" si="35"/>
        <v>33696.947480559982</v>
      </c>
    </row>
    <row r="60" spans="1:87" x14ac:dyDescent="0.25">
      <c r="A60">
        <v>47</v>
      </c>
      <c r="B60" s="54">
        <v>1476</v>
      </c>
      <c r="C60" t="s">
        <v>114</v>
      </c>
      <c r="D60" s="1"/>
      <c r="E60" s="55">
        <v>600</v>
      </c>
      <c r="F60" s="56">
        <v>190728</v>
      </c>
      <c r="G60">
        <v>284</v>
      </c>
      <c r="H60" s="1" t="str">
        <f>VLOOKUP(C60,'[1]Base 2024'!$A$2:$D$1666,3,FALSE)</f>
        <v>Empleado</v>
      </c>
      <c r="I60" s="1" t="str">
        <f>VLOOKUP(C60,'[1]Base 2024'!$A$2:$D$1666,4,FALSE)</f>
        <v>QUERETARO</v>
      </c>
      <c r="J60" t="s">
        <v>61</v>
      </c>
      <c r="K60" s="45" t="s">
        <v>62</v>
      </c>
      <c r="L60" s="57">
        <f t="shared" si="0"/>
        <v>28916.971299394289</v>
      </c>
      <c r="M60" s="9">
        <f t="shared" si="1"/>
        <v>18199.683855256975</v>
      </c>
      <c r="N60" s="58">
        <f t="shared" si="2"/>
        <v>47116.655154651264</v>
      </c>
      <c r="O60" s="59">
        <f t="shared" si="3"/>
        <v>54720</v>
      </c>
      <c r="P60" s="60">
        <f t="shared" si="4"/>
        <v>42576.657534246573</v>
      </c>
      <c r="Q60" s="61">
        <v>20865.936571437916</v>
      </c>
      <c r="R60" s="62">
        <v>33549.07</v>
      </c>
      <c r="S60" s="62">
        <v>39955.42</v>
      </c>
      <c r="T60" s="58">
        <f t="shared" si="5"/>
        <v>31456.80885714597</v>
      </c>
      <c r="V60" s="63">
        <f t="shared" si="6"/>
        <v>3131.2520372716122</v>
      </c>
      <c r="X60" s="9"/>
      <c r="Z60" s="41" t="s">
        <v>114</v>
      </c>
      <c r="AA60" t="s">
        <v>63</v>
      </c>
      <c r="AB60" s="42">
        <v>600</v>
      </c>
      <c r="AC60" s="42">
        <f t="shared" si="7"/>
        <v>600</v>
      </c>
      <c r="AD60" s="43">
        <f t="shared" si="8"/>
        <v>0</v>
      </c>
      <c r="AE60" s="9"/>
      <c r="AF60" s="41" t="s">
        <v>114</v>
      </c>
      <c r="AG60" t="s">
        <v>64</v>
      </c>
      <c r="AH60" s="42">
        <v>54720</v>
      </c>
      <c r="AI60" s="42">
        <v>1970946</v>
      </c>
      <c r="AJ60" s="42">
        <f t="shared" si="9"/>
        <v>54720</v>
      </c>
      <c r="AK60" s="43">
        <f t="shared" si="10"/>
        <v>0</v>
      </c>
      <c r="AL60" s="42"/>
      <c r="AM60" s="41" t="s">
        <v>114</v>
      </c>
      <c r="AN60" t="s">
        <v>65</v>
      </c>
      <c r="AO60">
        <v>284</v>
      </c>
      <c r="AP60" s="44">
        <v>14952</v>
      </c>
      <c r="AQ60">
        <f t="shared" si="11"/>
        <v>284</v>
      </c>
      <c r="AR60" s="45">
        <f t="shared" si="12"/>
        <v>0</v>
      </c>
      <c r="AT60" s="41" t="s">
        <v>114</v>
      </c>
      <c r="AU60" s="46">
        <f t="shared" si="13"/>
        <v>54720</v>
      </c>
      <c r="AV60">
        <f t="shared" si="14"/>
        <v>0.77808219178082194</v>
      </c>
      <c r="AW60" s="42">
        <f t="shared" si="15"/>
        <v>42576.66</v>
      </c>
      <c r="AX60" s="42">
        <f t="shared" si="16"/>
        <v>42576.657534246573</v>
      </c>
      <c r="AY60" s="43">
        <f t="shared" si="17"/>
        <v>2.4657534304424189E-3</v>
      </c>
      <c r="BA60" s="41" t="str">
        <f t="shared" si="18"/>
        <v>02147</v>
      </c>
      <c r="BB60" s="42">
        <f t="shared" si="19"/>
        <v>42576.66</v>
      </c>
      <c r="BC60" s="42">
        <f t="shared" si="20"/>
        <v>3131.96</v>
      </c>
      <c r="BD60" s="47">
        <f t="shared" si="21"/>
        <v>45708.62</v>
      </c>
      <c r="BF60" s="41" t="s">
        <v>114</v>
      </c>
      <c r="BG60" t="s">
        <v>66</v>
      </c>
      <c r="BH60" s="42">
        <v>3131.25</v>
      </c>
      <c r="BI60" s="42">
        <v>128631.6361</v>
      </c>
      <c r="BJ60" s="42">
        <f t="shared" si="22"/>
        <v>3131.2520372716122</v>
      </c>
      <c r="BK60" s="43">
        <f t="shared" si="23"/>
        <v>-2.0372716121528356E-3</v>
      </c>
      <c r="BM60" s="41" t="s">
        <v>114</v>
      </c>
      <c r="BN60" t="s">
        <v>67</v>
      </c>
      <c r="BO60" s="42">
        <v>45707.91</v>
      </c>
      <c r="BP60" s="42">
        <v>1877678.09</v>
      </c>
      <c r="BQ60" s="42">
        <f t="shared" si="24"/>
        <v>0</v>
      </c>
      <c r="BR60" s="43">
        <f t="shared" si="25"/>
        <v>45707.91</v>
      </c>
      <c r="BT60" s="48" t="s">
        <v>114</v>
      </c>
      <c r="BU60" s="49">
        <f t="shared" si="26"/>
        <v>42576.66</v>
      </c>
      <c r="BV60" s="50">
        <f t="shared" si="27"/>
        <v>3131.96</v>
      </c>
      <c r="BW60" s="51">
        <f t="shared" si="28"/>
        <v>3131.2520372716122</v>
      </c>
      <c r="BX60" s="52">
        <f t="shared" si="29"/>
        <v>0.70796272838788354</v>
      </c>
      <c r="BZ60" s="41" t="s">
        <v>114</v>
      </c>
      <c r="CA60" s="42">
        <f t="shared" si="30"/>
        <v>47116.655154651264</v>
      </c>
      <c r="CB60" s="42">
        <f t="shared" si="31"/>
        <v>42576.657534246573</v>
      </c>
      <c r="CC60" s="42">
        <f t="shared" si="32"/>
        <v>31456.80885714597</v>
      </c>
      <c r="CD60" s="42">
        <f t="shared" si="36"/>
        <v>42576.657534246573</v>
      </c>
      <c r="CE60" s="43">
        <f t="shared" si="37"/>
        <v>42576.657534246573</v>
      </c>
      <c r="CG60" s="53">
        <f t="shared" si="33"/>
        <v>42576.657534246573</v>
      </c>
      <c r="CH60" s="11">
        <f t="shared" si="34"/>
        <v>3152.21</v>
      </c>
      <c r="CI60" s="53">
        <f t="shared" si="35"/>
        <v>45728.867534246572</v>
      </c>
    </row>
    <row r="61" spans="1:87" x14ac:dyDescent="0.25">
      <c r="A61">
        <v>71</v>
      </c>
      <c r="B61" s="54">
        <v>1482</v>
      </c>
      <c r="C61" t="s">
        <v>115</v>
      </c>
      <c r="D61" s="1"/>
      <c r="E61" s="55">
        <v>600</v>
      </c>
      <c r="F61" s="56">
        <v>190728</v>
      </c>
      <c r="G61">
        <v>365</v>
      </c>
      <c r="H61" s="1" t="str">
        <f>VLOOKUP(C61,'[1]Base 2024'!$A$2:$D$1666,3,FALSE)</f>
        <v>Empleado</v>
      </c>
      <c r="I61" s="1" t="str">
        <f>VLOOKUP(C61,'[1]Base 2024'!$A$2:$D$1666,4,FALSE)</f>
        <v>QUERETARO</v>
      </c>
      <c r="J61" t="s">
        <v>61</v>
      </c>
      <c r="K61" s="45" t="s">
        <v>62</v>
      </c>
      <c r="L61" s="57">
        <f t="shared" si="0"/>
        <v>28916.971299394289</v>
      </c>
      <c r="M61" s="9">
        <f t="shared" si="1"/>
        <v>23390.438757636606</v>
      </c>
      <c r="N61" s="58">
        <f t="shared" si="2"/>
        <v>52307.410057030895</v>
      </c>
      <c r="O61" s="59">
        <f t="shared" si="3"/>
        <v>54720</v>
      </c>
      <c r="P61" s="60">
        <f t="shared" si="4"/>
        <v>54720</v>
      </c>
      <c r="Q61" s="61">
        <v>20865.936571437916</v>
      </c>
      <c r="R61" s="62">
        <v>33588.949999999997</v>
      </c>
      <c r="S61" s="62">
        <v>39955.42</v>
      </c>
      <c r="T61" s="58">
        <f t="shared" si="5"/>
        <v>31470.102190479305</v>
      </c>
      <c r="V61" s="63">
        <f t="shared" si="6"/>
        <v>4024.320400014572</v>
      </c>
      <c r="X61" s="9"/>
      <c r="Z61" s="41" t="s">
        <v>115</v>
      </c>
      <c r="AA61" t="s">
        <v>63</v>
      </c>
      <c r="AB61" s="42">
        <v>600</v>
      </c>
      <c r="AC61" s="42">
        <f t="shared" si="7"/>
        <v>600</v>
      </c>
      <c r="AD61" s="43">
        <f t="shared" si="8"/>
        <v>0</v>
      </c>
      <c r="AE61" s="9"/>
      <c r="AF61" s="41" t="s">
        <v>115</v>
      </c>
      <c r="AG61" t="s">
        <v>64</v>
      </c>
      <c r="AH61" s="42">
        <v>54720</v>
      </c>
      <c r="AI61" s="42">
        <v>2025666</v>
      </c>
      <c r="AJ61" s="42">
        <f t="shared" si="9"/>
        <v>54720</v>
      </c>
      <c r="AK61" s="43">
        <f t="shared" si="10"/>
        <v>0</v>
      </c>
      <c r="AL61" s="42"/>
      <c r="AM61" s="41" t="s">
        <v>115</v>
      </c>
      <c r="AN61" t="s">
        <v>65</v>
      </c>
      <c r="AO61">
        <v>365</v>
      </c>
      <c r="AP61" s="44">
        <v>15317</v>
      </c>
      <c r="AQ61">
        <f t="shared" si="11"/>
        <v>365</v>
      </c>
      <c r="AR61" s="45">
        <f t="shared" si="12"/>
        <v>0</v>
      </c>
      <c r="AT61" s="41" t="s">
        <v>115</v>
      </c>
      <c r="AU61" s="46">
        <f t="shared" si="13"/>
        <v>54720</v>
      </c>
      <c r="AV61">
        <f t="shared" si="14"/>
        <v>1</v>
      </c>
      <c r="AW61" s="42">
        <f t="shared" si="15"/>
        <v>54720</v>
      </c>
      <c r="AX61" s="42">
        <f t="shared" si="16"/>
        <v>54720</v>
      </c>
      <c r="AY61" s="43">
        <f t="shared" si="17"/>
        <v>0</v>
      </c>
      <c r="BA61" s="41" t="str">
        <f t="shared" si="18"/>
        <v>02172</v>
      </c>
      <c r="BB61" s="42">
        <f t="shared" si="19"/>
        <v>54720</v>
      </c>
      <c r="BC61" s="42">
        <f t="shared" si="20"/>
        <v>4025.24</v>
      </c>
      <c r="BD61" s="47">
        <f t="shared" si="21"/>
        <v>58745.24</v>
      </c>
      <c r="BF61" s="41" t="s">
        <v>115</v>
      </c>
      <c r="BG61" t="s">
        <v>66</v>
      </c>
      <c r="BH61" s="42">
        <v>4024.32</v>
      </c>
      <c r="BI61" s="42">
        <v>132655.9565</v>
      </c>
      <c r="BJ61" s="42">
        <f t="shared" si="22"/>
        <v>4024.320400014572</v>
      </c>
      <c r="BK61" s="43">
        <f t="shared" si="23"/>
        <v>-4.0001457182370359E-4</v>
      </c>
      <c r="BM61" s="41" t="s">
        <v>115</v>
      </c>
      <c r="BN61" t="s">
        <v>67</v>
      </c>
      <c r="BO61" s="42">
        <v>58744.32</v>
      </c>
      <c r="BP61" s="42">
        <v>1936422.41</v>
      </c>
      <c r="BQ61" s="42">
        <f t="shared" si="24"/>
        <v>0</v>
      </c>
      <c r="BR61" s="43">
        <f t="shared" si="25"/>
        <v>58744.32</v>
      </c>
      <c r="BT61" s="48" t="s">
        <v>115</v>
      </c>
      <c r="BU61" s="49">
        <f t="shared" si="26"/>
        <v>54720</v>
      </c>
      <c r="BV61" s="50">
        <f t="shared" si="27"/>
        <v>4025.24</v>
      </c>
      <c r="BW61" s="51">
        <f t="shared" si="28"/>
        <v>4024.320400014572</v>
      </c>
      <c r="BX61" s="52">
        <f t="shared" si="29"/>
        <v>0.91959998542779431</v>
      </c>
      <c r="BZ61" s="41" t="s">
        <v>115</v>
      </c>
      <c r="CA61" s="42">
        <f t="shared" si="30"/>
        <v>52307.410057030895</v>
      </c>
      <c r="CB61" s="42">
        <f t="shared" si="31"/>
        <v>54720</v>
      </c>
      <c r="CC61" s="42">
        <f t="shared" si="32"/>
        <v>31470.102190479305</v>
      </c>
      <c r="CD61" s="42">
        <f t="shared" si="36"/>
        <v>54720</v>
      </c>
      <c r="CE61" s="43">
        <f t="shared" si="37"/>
        <v>52307.410057030895</v>
      </c>
      <c r="CG61" s="53">
        <f t="shared" si="33"/>
        <v>52307.410057030895</v>
      </c>
      <c r="CH61" s="11">
        <f t="shared" si="34"/>
        <v>3872.63</v>
      </c>
      <c r="CI61" s="53">
        <f t="shared" si="35"/>
        <v>56180.040057030892</v>
      </c>
    </row>
    <row r="62" spans="1:87" x14ac:dyDescent="0.25">
      <c r="A62">
        <v>72</v>
      </c>
      <c r="B62" s="54">
        <v>1485</v>
      </c>
      <c r="C62" t="s">
        <v>116</v>
      </c>
      <c r="D62" s="1"/>
      <c r="E62" s="55">
        <v>600</v>
      </c>
      <c r="F62" s="56">
        <v>190728</v>
      </c>
      <c r="G62">
        <v>364</v>
      </c>
      <c r="H62" s="1" t="str">
        <f>VLOOKUP(C62,'[1]Base 2024'!$A$2:$D$1666,3,FALSE)</f>
        <v>Empleado</v>
      </c>
      <c r="I62" s="1" t="str">
        <f>VLOOKUP(C62,'[1]Base 2024'!$A$2:$D$1666,4,FALSE)</f>
        <v>QUERETARO</v>
      </c>
      <c r="J62" t="s">
        <v>61</v>
      </c>
      <c r="K62" s="45" t="s">
        <v>62</v>
      </c>
      <c r="L62" s="57">
        <f t="shared" si="0"/>
        <v>28916.971299394289</v>
      </c>
      <c r="M62" s="9">
        <f t="shared" si="1"/>
        <v>23326.355363780069</v>
      </c>
      <c r="N62" s="58">
        <f t="shared" si="2"/>
        <v>52243.326663174361</v>
      </c>
      <c r="O62" s="59">
        <f t="shared" si="3"/>
        <v>54720</v>
      </c>
      <c r="P62" s="60">
        <f t="shared" si="4"/>
        <v>54570.082191780821</v>
      </c>
      <c r="Q62" s="61">
        <v>20865.936571437916</v>
      </c>
      <c r="R62" s="62">
        <v>33588.949999999997</v>
      </c>
      <c r="S62" s="62">
        <v>39955.42</v>
      </c>
      <c r="T62" s="58">
        <f t="shared" si="5"/>
        <v>31470.102190479305</v>
      </c>
      <c r="V62" s="63">
        <f t="shared" si="6"/>
        <v>4013.2948646720656</v>
      </c>
      <c r="X62" s="9"/>
      <c r="Z62" s="41" t="s">
        <v>116</v>
      </c>
      <c r="AA62" t="s">
        <v>63</v>
      </c>
      <c r="AB62" s="42">
        <v>600</v>
      </c>
      <c r="AC62" s="42">
        <f t="shared" si="7"/>
        <v>600</v>
      </c>
      <c r="AD62" s="43">
        <f t="shared" si="8"/>
        <v>0</v>
      </c>
      <c r="AE62" s="9"/>
      <c r="AF62" s="41" t="s">
        <v>116</v>
      </c>
      <c r="AG62" t="s">
        <v>64</v>
      </c>
      <c r="AH62" s="42">
        <v>54720</v>
      </c>
      <c r="AI62" s="42">
        <v>2080386</v>
      </c>
      <c r="AJ62" s="42">
        <f t="shared" si="9"/>
        <v>54720</v>
      </c>
      <c r="AK62" s="43">
        <f t="shared" si="10"/>
        <v>0</v>
      </c>
      <c r="AL62" s="42"/>
      <c r="AM62" s="41" t="s">
        <v>116</v>
      </c>
      <c r="AN62" t="s">
        <v>65</v>
      </c>
      <c r="AO62">
        <v>364</v>
      </c>
      <c r="AP62" s="44">
        <v>15681</v>
      </c>
      <c r="AQ62">
        <f t="shared" si="11"/>
        <v>364</v>
      </c>
      <c r="AR62" s="45">
        <f t="shared" si="12"/>
        <v>0</v>
      </c>
      <c r="AT62" s="41" t="s">
        <v>116</v>
      </c>
      <c r="AU62" s="46">
        <f t="shared" si="13"/>
        <v>54720</v>
      </c>
      <c r="AV62">
        <f t="shared" si="14"/>
        <v>0.99726027397260275</v>
      </c>
      <c r="AW62" s="42">
        <f t="shared" si="15"/>
        <v>54570.080000000002</v>
      </c>
      <c r="AX62" s="42">
        <f t="shared" si="16"/>
        <v>54570.082191780821</v>
      </c>
      <c r="AY62" s="43">
        <f t="shared" si="17"/>
        <v>-2.1917808189755306E-3</v>
      </c>
      <c r="BA62" s="41" t="str">
        <f t="shared" si="18"/>
        <v>02179</v>
      </c>
      <c r="BB62" s="42">
        <f t="shared" si="19"/>
        <v>54570.080000000002</v>
      </c>
      <c r="BC62" s="42">
        <f t="shared" si="20"/>
        <v>4014.21</v>
      </c>
      <c r="BD62" s="47">
        <f t="shared" si="21"/>
        <v>58584.29</v>
      </c>
      <c r="BF62" s="41" t="s">
        <v>116</v>
      </c>
      <c r="BG62" t="s">
        <v>66</v>
      </c>
      <c r="BH62" s="42">
        <v>4013.29</v>
      </c>
      <c r="BI62" s="42">
        <v>136669.25140000001</v>
      </c>
      <c r="BJ62" s="42">
        <f t="shared" si="22"/>
        <v>4013.2948646720656</v>
      </c>
      <c r="BK62" s="43">
        <f t="shared" si="23"/>
        <v>-4.8646720656506659E-3</v>
      </c>
      <c r="BM62" s="41" t="s">
        <v>116</v>
      </c>
      <c r="BN62" t="s">
        <v>67</v>
      </c>
      <c r="BO62" s="42">
        <v>58583.38</v>
      </c>
      <c r="BP62" s="42">
        <v>1995005.79</v>
      </c>
      <c r="BQ62" s="42">
        <f t="shared" si="24"/>
        <v>0</v>
      </c>
      <c r="BR62" s="43">
        <f t="shared" si="25"/>
        <v>58583.38</v>
      </c>
      <c r="BT62" s="48" t="s">
        <v>116</v>
      </c>
      <c r="BU62" s="49">
        <f t="shared" si="26"/>
        <v>54570.080000000002</v>
      </c>
      <c r="BV62" s="50">
        <f t="shared" si="27"/>
        <v>4014.21</v>
      </c>
      <c r="BW62" s="51">
        <f t="shared" si="28"/>
        <v>4013.2948646720656</v>
      </c>
      <c r="BX62" s="52">
        <f t="shared" si="29"/>
        <v>0.91513532793442209</v>
      </c>
      <c r="BZ62" s="41" t="s">
        <v>116</v>
      </c>
      <c r="CA62" s="42">
        <f t="shared" si="30"/>
        <v>52243.326663174361</v>
      </c>
      <c r="CB62" s="42">
        <f t="shared" si="31"/>
        <v>54570.082191780821</v>
      </c>
      <c r="CC62" s="42">
        <f t="shared" si="32"/>
        <v>31470.102190479305</v>
      </c>
      <c r="CD62" s="42">
        <f t="shared" si="36"/>
        <v>54570.082191780821</v>
      </c>
      <c r="CE62" s="43">
        <f t="shared" si="37"/>
        <v>52243.326663174361</v>
      </c>
      <c r="CG62" s="53">
        <f t="shared" si="33"/>
        <v>52243.326663174361</v>
      </c>
      <c r="CH62" s="11">
        <f t="shared" si="34"/>
        <v>3867.89</v>
      </c>
      <c r="CI62" s="53">
        <f t="shared" si="35"/>
        <v>56111.21666317436</v>
      </c>
    </row>
    <row r="63" spans="1:87" x14ac:dyDescent="0.25">
      <c r="A63">
        <v>73</v>
      </c>
      <c r="B63" s="54">
        <v>1488</v>
      </c>
      <c r="C63" t="s">
        <v>117</v>
      </c>
      <c r="D63" s="1"/>
      <c r="E63" s="62">
        <v>400</v>
      </c>
      <c r="F63" s="64">
        <v>144791</v>
      </c>
      <c r="G63">
        <v>365</v>
      </c>
      <c r="H63" s="1" t="str">
        <f>VLOOKUP(C63,'[1]Base 2024'!$A$2:$D$1666,3,FALSE)</f>
        <v>Empleado</v>
      </c>
      <c r="I63" s="1" t="str">
        <f>VLOOKUP(C63,'[1]Base 2024'!$A$2:$D$1666,4,FALSE)</f>
        <v>QUERETARO</v>
      </c>
      <c r="J63" t="s">
        <v>61</v>
      </c>
      <c r="K63" s="45" t="s">
        <v>62</v>
      </c>
      <c r="L63" s="57">
        <f t="shared" si="0"/>
        <v>21952.294321812205</v>
      </c>
      <c r="M63" s="9">
        <f t="shared" si="1"/>
        <v>23390.438757636606</v>
      </c>
      <c r="N63" s="58">
        <f t="shared" si="2"/>
        <v>45342.733079448808</v>
      </c>
      <c r="O63" s="59">
        <f t="shared" si="3"/>
        <v>36480</v>
      </c>
      <c r="P63" s="60">
        <f t="shared" si="4"/>
        <v>36480</v>
      </c>
      <c r="Q63" s="61">
        <v>17764.234789361952</v>
      </c>
      <c r="R63" s="62">
        <v>28631.07</v>
      </c>
      <c r="S63" s="62">
        <v>34342.629999999997</v>
      </c>
      <c r="T63" s="58">
        <f t="shared" si="5"/>
        <v>26912.644929787319</v>
      </c>
      <c r="V63" s="63">
        <f t="shared" si="6"/>
        <v>2682.8802666763809</v>
      </c>
      <c r="X63" s="9"/>
      <c r="Z63" s="41" t="s">
        <v>117</v>
      </c>
      <c r="AA63" t="s">
        <v>63</v>
      </c>
      <c r="AB63" s="42">
        <v>400</v>
      </c>
      <c r="AC63" s="42">
        <f t="shared" si="7"/>
        <v>400</v>
      </c>
      <c r="AD63" s="43">
        <f t="shared" si="8"/>
        <v>0</v>
      </c>
      <c r="AE63" s="9"/>
      <c r="AF63" s="41" t="s">
        <v>117</v>
      </c>
      <c r="AG63" t="s">
        <v>64</v>
      </c>
      <c r="AH63" s="42">
        <v>36480</v>
      </c>
      <c r="AI63" s="42">
        <v>2116866</v>
      </c>
      <c r="AJ63" s="42">
        <f t="shared" si="9"/>
        <v>36480</v>
      </c>
      <c r="AK63" s="43">
        <f t="shared" si="10"/>
        <v>0</v>
      </c>
      <c r="AL63" s="42"/>
      <c r="AM63" s="41" t="s">
        <v>117</v>
      </c>
      <c r="AN63" t="s">
        <v>65</v>
      </c>
      <c r="AO63">
        <v>365</v>
      </c>
      <c r="AP63" s="44">
        <v>16046</v>
      </c>
      <c r="AQ63">
        <f t="shared" si="11"/>
        <v>365</v>
      </c>
      <c r="AR63" s="45">
        <f t="shared" si="12"/>
        <v>0</v>
      </c>
      <c r="AT63" s="41" t="s">
        <v>117</v>
      </c>
      <c r="AU63" s="46">
        <f t="shared" si="13"/>
        <v>36480</v>
      </c>
      <c r="AV63">
        <f t="shared" si="14"/>
        <v>1</v>
      </c>
      <c r="AW63" s="42">
        <f t="shared" si="15"/>
        <v>36480</v>
      </c>
      <c r="AX63" s="42">
        <f t="shared" si="16"/>
        <v>36480</v>
      </c>
      <c r="AY63" s="43">
        <f t="shared" si="17"/>
        <v>0</v>
      </c>
      <c r="BA63" s="41" t="str">
        <f t="shared" si="18"/>
        <v>02186</v>
      </c>
      <c r="BB63" s="42">
        <f t="shared" si="19"/>
        <v>36480</v>
      </c>
      <c r="BC63" s="42">
        <f t="shared" si="20"/>
        <v>2683.49</v>
      </c>
      <c r="BD63" s="47">
        <f t="shared" si="21"/>
        <v>39163.49</v>
      </c>
      <c r="BF63" s="41" t="s">
        <v>117</v>
      </c>
      <c r="BG63" t="s">
        <v>66</v>
      </c>
      <c r="BH63" s="42">
        <v>2682.88</v>
      </c>
      <c r="BI63" s="42">
        <v>139352.1317</v>
      </c>
      <c r="BJ63" s="42">
        <f t="shared" si="22"/>
        <v>2682.8802666763809</v>
      </c>
      <c r="BK63" s="43">
        <f t="shared" si="23"/>
        <v>-2.6667638076105504E-4</v>
      </c>
      <c r="BM63" s="41" t="s">
        <v>117</v>
      </c>
      <c r="BN63" t="s">
        <v>67</v>
      </c>
      <c r="BO63" s="42">
        <v>39162.879999999997</v>
      </c>
      <c r="BP63" s="42">
        <v>2034168.67</v>
      </c>
      <c r="BQ63" s="42">
        <f t="shared" si="24"/>
        <v>0</v>
      </c>
      <c r="BR63" s="43">
        <f t="shared" si="25"/>
        <v>39162.879999999997</v>
      </c>
      <c r="BT63" s="48" t="s">
        <v>117</v>
      </c>
      <c r="BU63" s="49">
        <f t="shared" si="26"/>
        <v>36480</v>
      </c>
      <c r="BV63" s="50">
        <f t="shared" si="27"/>
        <v>2683.49</v>
      </c>
      <c r="BW63" s="51">
        <f t="shared" si="28"/>
        <v>2682.8802666763809</v>
      </c>
      <c r="BX63" s="52">
        <f t="shared" si="29"/>
        <v>0.60973332361891153</v>
      </c>
      <c r="BZ63" s="41" t="s">
        <v>117</v>
      </c>
      <c r="CA63" s="42">
        <f t="shared" si="30"/>
        <v>45342.733079448808</v>
      </c>
      <c r="CB63" s="42">
        <f t="shared" si="31"/>
        <v>36480</v>
      </c>
      <c r="CC63" s="42">
        <f t="shared" si="32"/>
        <v>26912.644929787319</v>
      </c>
      <c r="CD63" s="42">
        <f t="shared" si="36"/>
        <v>36480</v>
      </c>
      <c r="CE63" s="43">
        <f t="shared" si="37"/>
        <v>36480</v>
      </c>
      <c r="CG63" s="53">
        <f t="shared" si="33"/>
        <v>36480</v>
      </c>
      <c r="CH63" s="11">
        <f t="shared" si="34"/>
        <v>2700.84</v>
      </c>
      <c r="CI63" s="53">
        <f t="shared" si="35"/>
        <v>39180.839999999997</v>
      </c>
    </row>
    <row r="64" spans="1:87" x14ac:dyDescent="0.25">
      <c r="A64">
        <v>74</v>
      </c>
      <c r="B64" s="54">
        <v>1489</v>
      </c>
      <c r="C64" t="s">
        <v>118</v>
      </c>
      <c r="D64" s="1"/>
      <c r="E64" s="55">
        <v>600</v>
      </c>
      <c r="F64" s="56">
        <v>190728</v>
      </c>
      <c r="G64">
        <v>362</v>
      </c>
      <c r="H64" s="1" t="str">
        <f>VLOOKUP(C64,'[1]Base 2024'!$A$2:$D$1666,3,FALSE)</f>
        <v>Empleado</v>
      </c>
      <c r="I64" s="1" t="str">
        <f>VLOOKUP(C64,'[1]Base 2024'!$A$2:$D$1666,4,FALSE)</f>
        <v>QUERETARO</v>
      </c>
      <c r="J64" t="s">
        <v>61</v>
      </c>
      <c r="K64" s="45" t="s">
        <v>62</v>
      </c>
      <c r="L64" s="57">
        <f t="shared" si="0"/>
        <v>28916.971299394289</v>
      </c>
      <c r="M64" s="9">
        <f t="shared" si="1"/>
        <v>23198.18857606699</v>
      </c>
      <c r="N64" s="58">
        <f t="shared" si="2"/>
        <v>52115.159875461279</v>
      </c>
      <c r="O64" s="59">
        <f t="shared" si="3"/>
        <v>54720</v>
      </c>
      <c r="P64" s="60">
        <f t="shared" si="4"/>
        <v>54270.246575342462</v>
      </c>
      <c r="Q64" s="61">
        <v>20865.936571437916</v>
      </c>
      <c r="R64" s="62">
        <v>33588.949999999997</v>
      </c>
      <c r="S64" s="62">
        <v>39955.42</v>
      </c>
      <c r="T64" s="58">
        <f t="shared" si="5"/>
        <v>31470.102190479305</v>
      </c>
      <c r="V64" s="63">
        <f t="shared" si="6"/>
        <v>3991.2437939870542</v>
      </c>
      <c r="X64" s="9"/>
      <c r="Z64" s="41" t="s">
        <v>118</v>
      </c>
      <c r="AA64" t="s">
        <v>63</v>
      </c>
      <c r="AB64" s="42">
        <v>600</v>
      </c>
      <c r="AC64" s="42">
        <f t="shared" si="7"/>
        <v>600</v>
      </c>
      <c r="AD64" s="43">
        <f t="shared" si="8"/>
        <v>0</v>
      </c>
      <c r="AE64" s="9"/>
      <c r="AF64" s="41" t="s">
        <v>118</v>
      </c>
      <c r="AG64" t="s">
        <v>64</v>
      </c>
      <c r="AH64" s="42">
        <v>54720</v>
      </c>
      <c r="AI64" s="42">
        <v>2171586</v>
      </c>
      <c r="AJ64" s="42">
        <f t="shared" si="9"/>
        <v>54720</v>
      </c>
      <c r="AK64" s="43">
        <f t="shared" si="10"/>
        <v>0</v>
      </c>
      <c r="AL64" s="42"/>
      <c r="AM64" s="41" t="s">
        <v>118</v>
      </c>
      <c r="AN64" t="s">
        <v>65</v>
      </c>
      <c r="AO64">
        <v>362</v>
      </c>
      <c r="AP64" s="44">
        <v>16408</v>
      </c>
      <c r="AQ64">
        <f t="shared" si="11"/>
        <v>362</v>
      </c>
      <c r="AR64" s="45">
        <f t="shared" si="12"/>
        <v>0</v>
      </c>
      <c r="AT64" s="41" t="s">
        <v>118</v>
      </c>
      <c r="AU64" s="46">
        <f t="shared" si="13"/>
        <v>54720</v>
      </c>
      <c r="AV64">
        <f t="shared" si="14"/>
        <v>0.99178082191780825</v>
      </c>
      <c r="AW64" s="42">
        <f t="shared" si="15"/>
        <v>54270.25</v>
      </c>
      <c r="AX64" s="42">
        <f t="shared" si="16"/>
        <v>54270.246575342462</v>
      </c>
      <c r="AY64" s="43">
        <f t="shared" si="17"/>
        <v>3.4246575378347188E-3</v>
      </c>
      <c r="BA64" s="41" t="str">
        <f t="shared" si="18"/>
        <v>02187</v>
      </c>
      <c r="BB64" s="42">
        <f t="shared" si="19"/>
        <v>54270.25</v>
      </c>
      <c r="BC64" s="42">
        <f t="shared" si="20"/>
        <v>3992.15</v>
      </c>
      <c r="BD64" s="47">
        <f t="shared" si="21"/>
        <v>58262.400000000001</v>
      </c>
      <c r="BF64" s="41" t="s">
        <v>118</v>
      </c>
      <c r="BG64" t="s">
        <v>66</v>
      </c>
      <c r="BH64" s="42">
        <v>3991.24</v>
      </c>
      <c r="BI64" s="42">
        <v>143343.37549999999</v>
      </c>
      <c r="BJ64" s="42">
        <f t="shared" si="22"/>
        <v>3991.2437939870542</v>
      </c>
      <c r="BK64" s="43">
        <f t="shared" si="23"/>
        <v>-3.7939870544505538E-3</v>
      </c>
      <c r="BM64" s="41" t="s">
        <v>118</v>
      </c>
      <c r="BN64" t="s">
        <v>67</v>
      </c>
      <c r="BO64" s="42">
        <v>58261.49</v>
      </c>
      <c r="BP64" s="42">
        <v>2092430.16</v>
      </c>
      <c r="BQ64" s="42">
        <f t="shared" si="24"/>
        <v>0</v>
      </c>
      <c r="BR64" s="43">
        <f t="shared" si="25"/>
        <v>58261.49</v>
      </c>
      <c r="BT64" s="48" t="s">
        <v>118</v>
      </c>
      <c r="BU64" s="49">
        <f t="shared" si="26"/>
        <v>54270.25</v>
      </c>
      <c r="BV64" s="50">
        <f t="shared" si="27"/>
        <v>3992.15</v>
      </c>
      <c r="BW64" s="51">
        <f t="shared" si="28"/>
        <v>3991.2437939870542</v>
      </c>
      <c r="BX64" s="52">
        <f t="shared" si="29"/>
        <v>0.90620601294585867</v>
      </c>
      <c r="BZ64" s="41" t="s">
        <v>118</v>
      </c>
      <c r="CA64" s="42">
        <f t="shared" si="30"/>
        <v>52115.159875461279</v>
      </c>
      <c r="CB64" s="42">
        <f t="shared" si="31"/>
        <v>54270.246575342462</v>
      </c>
      <c r="CC64" s="42">
        <f t="shared" si="32"/>
        <v>31470.102190479305</v>
      </c>
      <c r="CD64" s="42">
        <f t="shared" si="36"/>
        <v>54270.246575342462</v>
      </c>
      <c r="CE64" s="43">
        <f t="shared" si="37"/>
        <v>52115.159875461279</v>
      </c>
      <c r="CG64" s="53">
        <f t="shared" si="33"/>
        <v>52115.159875461279</v>
      </c>
      <c r="CH64" s="11">
        <f t="shared" si="34"/>
        <v>3858.4</v>
      </c>
      <c r="CI64" s="53">
        <f t="shared" si="35"/>
        <v>55973.55987546128</v>
      </c>
    </row>
    <row r="65" spans="1:87" x14ac:dyDescent="0.25">
      <c r="A65">
        <v>75</v>
      </c>
      <c r="B65" s="54">
        <v>1499</v>
      </c>
      <c r="C65" t="s">
        <v>119</v>
      </c>
      <c r="D65" s="1"/>
      <c r="E65" s="55">
        <v>570</v>
      </c>
      <c r="F65" s="56">
        <v>190728</v>
      </c>
      <c r="G65">
        <v>365</v>
      </c>
      <c r="H65" s="1" t="str">
        <f>VLOOKUP(C65,'[1]Base 2024'!$A$2:$D$1666,3,FALSE)</f>
        <v>Empleado</v>
      </c>
      <c r="I65" s="1" t="str">
        <f>VLOOKUP(C65,'[1]Base 2024'!$A$2:$D$1666,4,FALSE)</f>
        <v>QUERETARO</v>
      </c>
      <c r="J65" t="s">
        <v>61</v>
      </c>
      <c r="K65" s="45" t="s">
        <v>62</v>
      </c>
      <c r="L65" s="57">
        <f t="shared" si="0"/>
        <v>28916.971299394289</v>
      </c>
      <c r="M65" s="9">
        <f t="shared" si="1"/>
        <v>23390.438757636606</v>
      </c>
      <c r="N65" s="58">
        <f t="shared" si="2"/>
        <v>52307.410057030895</v>
      </c>
      <c r="O65" s="59">
        <f t="shared" si="3"/>
        <v>51984</v>
      </c>
      <c r="P65" s="60">
        <f t="shared" si="4"/>
        <v>51984</v>
      </c>
      <c r="Q65" s="61">
        <v>20787.55338561791</v>
      </c>
      <c r="R65" s="62">
        <v>33588.949999999997</v>
      </c>
      <c r="S65" s="62">
        <v>39955.42</v>
      </c>
      <c r="T65" s="58">
        <f t="shared" si="5"/>
        <v>31443.974461872636</v>
      </c>
      <c r="V65" s="63">
        <f t="shared" si="6"/>
        <v>3823.1043800138432</v>
      </c>
      <c r="X65" s="9"/>
      <c r="Z65" s="41" t="s">
        <v>119</v>
      </c>
      <c r="AA65" t="s">
        <v>63</v>
      </c>
      <c r="AB65" s="42">
        <v>570</v>
      </c>
      <c r="AC65" s="42">
        <f t="shared" si="7"/>
        <v>570</v>
      </c>
      <c r="AD65" s="43">
        <f t="shared" si="8"/>
        <v>0</v>
      </c>
      <c r="AE65" s="9"/>
      <c r="AF65" s="41" t="s">
        <v>119</v>
      </c>
      <c r="AG65" t="s">
        <v>64</v>
      </c>
      <c r="AH65" s="42">
        <v>51984</v>
      </c>
      <c r="AI65" s="42">
        <v>2223570</v>
      </c>
      <c r="AJ65" s="42">
        <f t="shared" si="9"/>
        <v>51984</v>
      </c>
      <c r="AK65" s="43">
        <f t="shared" si="10"/>
        <v>0</v>
      </c>
      <c r="AL65" s="42"/>
      <c r="AM65" s="41" t="s">
        <v>119</v>
      </c>
      <c r="AN65" t="s">
        <v>65</v>
      </c>
      <c r="AO65">
        <v>365</v>
      </c>
      <c r="AP65" s="44">
        <v>16773</v>
      </c>
      <c r="AQ65">
        <f t="shared" si="11"/>
        <v>365</v>
      </c>
      <c r="AR65" s="45">
        <f t="shared" si="12"/>
        <v>0</v>
      </c>
      <c r="AT65" s="41" t="s">
        <v>119</v>
      </c>
      <c r="AU65" s="46">
        <f t="shared" si="13"/>
        <v>51984</v>
      </c>
      <c r="AV65">
        <f t="shared" si="14"/>
        <v>1</v>
      </c>
      <c r="AW65" s="42">
        <f t="shared" si="15"/>
        <v>51984</v>
      </c>
      <c r="AX65" s="42">
        <f t="shared" si="16"/>
        <v>51984</v>
      </c>
      <c r="AY65" s="43">
        <f t="shared" si="17"/>
        <v>0</v>
      </c>
      <c r="BA65" s="41" t="str">
        <f t="shared" si="18"/>
        <v>02197</v>
      </c>
      <c r="BB65" s="42">
        <f t="shared" si="19"/>
        <v>51984</v>
      </c>
      <c r="BC65" s="42">
        <f t="shared" si="20"/>
        <v>3823.97</v>
      </c>
      <c r="BD65" s="47">
        <f t="shared" si="21"/>
        <v>55807.97</v>
      </c>
      <c r="BF65" s="41" t="s">
        <v>119</v>
      </c>
      <c r="BG65" t="s">
        <v>66</v>
      </c>
      <c r="BH65" s="42">
        <v>3823.1</v>
      </c>
      <c r="BI65" s="42">
        <v>147166.47990000001</v>
      </c>
      <c r="BJ65" s="42">
        <f t="shared" si="22"/>
        <v>3823.1043800138432</v>
      </c>
      <c r="BK65" s="43">
        <f t="shared" si="23"/>
        <v>-4.3800138432743552E-3</v>
      </c>
      <c r="BM65" s="41" t="s">
        <v>119</v>
      </c>
      <c r="BN65" t="s">
        <v>67</v>
      </c>
      <c r="BO65" s="42">
        <v>55807.1</v>
      </c>
      <c r="BP65" s="42">
        <v>2148237.2599999998</v>
      </c>
      <c r="BQ65" s="42">
        <f t="shared" si="24"/>
        <v>0</v>
      </c>
      <c r="BR65" s="43">
        <f t="shared" si="25"/>
        <v>55807.1</v>
      </c>
      <c r="BT65" s="48" t="s">
        <v>119</v>
      </c>
      <c r="BU65" s="49">
        <f t="shared" si="26"/>
        <v>51984</v>
      </c>
      <c r="BV65" s="50">
        <f t="shared" si="27"/>
        <v>3823.97</v>
      </c>
      <c r="BW65" s="51">
        <f t="shared" si="28"/>
        <v>3823.1043800138432</v>
      </c>
      <c r="BX65" s="52">
        <f t="shared" si="29"/>
        <v>0.86561998615661651</v>
      </c>
      <c r="BZ65" s="41" t="s">
        <v>119</v>
      </c>
      <c r="CA65" s="42">
        <f t="shared" si="30"/>
        <v>52307.410057030895</v>
      </c>
      <c r="CB65" s="42">
        <f t="shared" si="31"/>
        <v>51984</v>
      </c>
      <c r="CC65" s="42">
        <f t="shared" si="32"/>
        <v>31443.974461872636</v>
      </c>
      <c r="CD65" s="42">
        <f t="shared" si="36"/>
        <v>51984</v>
      </c>
      <c r="CE65" s="43">
        <f t="shared" si="37"/>
        <v>51984</v>
      </c>
      <c r="CG65" s="53">
        <f t="shared" si="33"/>
        <v>51984</v>
      </c>
      <c r="CH65" s="11">
        <f t="shared" si="34"/>
        <v>3848.69</v>
      </c>
      <c r="CI65" s="53">
        <f t="shared" si="35"/>
        <v>55832.69</v>
      </c>
    </row>
    <row r="66" spans="1:87" x14ac:dyDescent="0.25">
      <c r="A66">
        <v>76</v>
      </c>
      <c r="B66" s="54">
        <v>1501</v>
      </c>
      <c r="C66" t="s">
        <v>120</v>
      </c>
      <c r="D66" s="1"/>
      <c r="E66" s="55">
        <v>600</v>
      </c>
      <c r="F66" s="56">
        <v>190728</v>
      </c>
      <c r="G66">
        <v>362</v>
      </c>
      <c r="H66" s="1" t="str">
        <f>VLOOKUP(C66,'[1]Base 2024'!$A$2:$D$1666,3,FALSE)</f>
        <v>Empleado</v>
      </c>
      <c r="I66" s="1" t="str">
        <f>VLOOKUP(C66,'[1]Base 2024'!$A$2:$D$1666,4,FALSE)</f>
        <v>QUERETARO</v>
      </c>
      <c r="J66" t="s">
        <v>61</v>
      </c>
      <c r="K66" s="45" t="s">
        <v>62</v>
      </c>
      <c r="L66" s="57">
        <f t="shared" si="0"/>
        <v>28916.971299394289</v>
      </c>
      <c r="M66" s="9">
        <f t="shared" si="1"/>
        <v>23198.18857606699</v>
      </c>
      <c r="N66" s="58">
        <f t="shared" si="2"/>
        <v>52115.159875461279</v>
      </c>
      <c r="O66" s="59">
        <f t="shared" si="3"/>
        <v>54720</v>
      </c>
      <c r="P66" s="60">
        <f t="shared" si="4"/>
        <v>54270.246575342462</v>
      </c>
      <c r="Q66" s="61">
        <v>0</v>
      </c>
      <c r="R66" s="62">
        <v>0</v>
      </c>
      <c r="S66" s="62">
        <v>17514.71</v>
      </c>
      <c r="T66" s="58">
        <f t="shared" si="5"/>
        <v>5838.2366666666667</v>
      </c>
      <c r="V66" s="63">
        <f t="shared" si="6"/>
        <v>3991.2437939870542</v>
      </c>
      <c r="X66" s="9"/>
      <c r="Z66" s="41" t="s">
        <v>120</v>
      </c>
      <c r="AA66" t="s">
        <v>63</v>
      </c>
      <c r="AB66" s="42">
        <v>600</v>
      </c>
      <c r="AC66" s="42">
        <f t="shared" si="7"/>
        <v>600</v>
      </c>
      <c r="AD66" s="43">
        <f t="shared" si="8"/>
        <v>0</v>
      </c>
      <c r="AE66" s="9"/>
      <c r="AF66" s="41" t="s">
        <v>120</v>
      </c>
      <c r="AG66" t="s">
        <v>64</v>
      </c>
      <c r="AH66" s="42">
        <v>54720</v>
      </c>
      <c r="AI66" s="42">
        <v>2278290</v>
      </c>
      <c r="AJ66" s="42">
        <f t="shared" si="9"/>
        <v>54720</v>
      </c>
      <c r="AK66" s="43">
        <f t="shared" si="10"/>
        <v>0</v>
      </c>
      <c r="AL66" s="42"/>
      <c r="AM66" s="41" t="s">
        <v>120</v>
      </c>
      <c r="AN66" t="s">
        <v>65</v>
      </c>
      <c r="AO66">
        <v>362</v>
      </c>
      <c r="AP66" s="44">
        <v>17135</v>
      </c>
      <c r="AQ66">
        <f t="shared" si="11"/>
        <v>362</v>
      </c>
      <c r="AR66" s="45">
        <f t="shared" si="12"/>
        <v>0</v>
      </c>
      <c r="AT66" s="41" t="s">
        <v>120</v>
      </c>
      <c r="AU66" s="46">
        <f t="shared" si="13"/>
        <v>54720</v>
      </c>
      <c r="AV66">
        <f t="shared" si="14"/>
        <v>0.99178082191780825</v>
      </c>
      <c r="AW66" s="42">
        <f t="shared" si="15"/>
        <v>54270.25</v>
      </c>
      <c r="AX66" s="42">
        <f t="shared" si="16"/>
        <v>54270.246575342462</v>
      </c>
      <c r="AY66" s="43">
        <f t="shared" si="17"/>
        <v>3.4246575378347188E-3</v>
      </c>
      <c r="BA66" s="41" t="str">
        <f t="shared" si="18"/>
        <v>02199</v>
      </c>
      <c r="BB66" s="42">
        <f t="shared" si="19"/>
        <v>54270.25</v>
      </c>
      <c r="BC66" s="42">
        <f t="shared" si="20"/>
        <v>3992.15</v>
      </c>
      <c r="BD66" s="47">
        <f t="shared" si="21"/>
        <v>58262.400000000001</v>
      </c>
      <c r="BF66" s="41" t="s">
        <v>120</v>
      </c>
      <c r="BG66" t="s">
        <v>66</v>
      </c>
      <c r="BH66" s="42">
        <v>3991.24</v>
      </c>
      <c r="BI66" s="42">
        <v>151157.7237</v>
      </c>
      <c r="BJ66" s="42">
        <f t="shared" si="22"/>
        <v>3991.2437939870542</v>
      </c>
      <c r="BK66" s="43">
        <f t="shared" si="23"/>
        <v>-3.7939870544505538E-3</v>
      </c>
      <c r="BM66" s="41" t="s">
        <v>120</v>
      </c>
      <c r="BN66" t="s">
        <v>67</v>
      </c>
      <c r="BO66" s="42">
        <v>58261.49</v>
      </c>
      <c r="BP66" s="42">
        <v>2206498.75</v>
      </c>
      <c r="BQ66" s="42">
        <f t="shared" si="24"/>
        <v>0</v>
      </c>
      <c r="BR66" s="43">
        <f t="shared" si="25"/>
        <v>58261.49</v>
      </c>
      <c r="BT66" s="48" t="s">
        <v>120</v>
      </c>
      <c r="BU66" s="49">
        <f t="shared" si="26"/>
        <v>54270.25</v>
      </c>
      <c r="BV66" s="50">
        <f t="shared" si="27"/>
        <v>3992.15</v>
      </c>
      <c r="BW66" s="51">
        <f t="shared" si="28"/>
        <v>3991.2437939870542</v>
      </c>
      <c r="BX66" s="52">
        <f t="shared" si="29"/>
        <v>0.90620601294585867</v>
      </c>
      <c r="BZ66" s="41" t="s">
        <v>120</v>
      </c>
      <c r="CA66" s="42">
        <f t="shared" si="30"/>
        <v>52115.159875461279</v>
      </c>
      <c r="CB66" s="42">
        <f t="shared" si="31"/>
        <v>54270.246575342462</v>
      </c>
      <c r="CC66" s="42">
        <f t="shared" si="32"/>
        <v>5838.2366666666667</v>
      </c>
      <c r="CD66" s="42">
        <f t="shared" si="36"/>
        <v>54270.246575342462</v>
      </c>
      <c r="CE66" s="43">
        <f t="shared" si="37"/>
        <v>52115.159875461279</v>
      </c>
      <c r="CG66" s="53">
        <f t="shared" si="33"/>
        <v>52115.159875461279</v>
      </c>
      <c r="CH66" s="11">
        <f t="shared" si="34"/>
        <v>3858.4</v>
      </c>
      <c r="CI66" s="53">
        <f t="shared" si="35"/>
        <v>55973.55987546128</v>
      </c>
    </row>
    <row r="67" spans="1:87" x14ac:dyDescent="0.25">
      <c r="A67">
        <v>77</v>
      </c>
      <c r="B67" s="54">
        <v>1509</v>
      </c>
      <c r="C67" t="s">
        <v>121</v>
      </c>
      <c r="D67" s="1"/>
      <c r="E67" s="55">
        <v>600</v>
      </c>
      <c r="F67" s="56">
        <v>190728</v>
      </c>
      <c r="G67">
        <v>365</v>
      </c>
      <c r="H67" s="1" t="str">
        <f>VLOOKUP(C67,'[1]Base 2024'!$A$2:$D$1666,3,FALSE)</f>
        <v>Empleado</v>
      </c>
      <c r="I67" s="1" t="str">
        <f>VLOOKUP(C67,'[1]Base 2024'!$A$2:$D$1666,4,FALSE)</f>
        <v>QUERETARO</v>
      </c>
      <c r="J67" t="s">
        <v>61</v>
      </c>
      <c r="K67" s="45" t="s">
        <v>62</v>
      </c>
      <c r="L67" s="57">
        <f t="shared" si="0"/>
        <v>28916.971299394289</v>
      </c>
      <c r="M67" s="9">
        <f t="shared" si="1"/>
        <v>23390.438757636606</v>
      </c>
      <c r="N67" s="58">
        <f t="shared" si="2"/>
        <v>52307.410057030895</v>
      </c>
      <c r="O67" s="59">
        <f t="shared" si="3"/>
        <v>54720</v>
      </c>
      <c r="P67" s="60">
        <f t="shared" si="4"/>
        <v>54720</v>
      </c>
      <c r="Q67" s="61">
        <v>19861.034273716912</v>
      </c>
      <c r="R67" s="62">
        <v>33468.339999999997</v>
      </c>
      <c r="S67" s="62">
        <v>39955.42</v>
      </c>
      <c r="T67" s="58">
        <f t="shared" si="5"/>
        <v>31094.931424572304</v>
      </c>
      <c r="V67" s="63">
        <f t="shared" si="6"/>
        <v>4024.320400014572</v>
      </c>
      <c r="X67" s="9"/>
      <c r="Z67" s="41" t="s">
        <v>121</v>
      </c>
      <c r="AA67" t="s">
        <v>63</v>
      </c>
      <c r="AB67" s="42">
        <v>600</v>
      </c>
      <c r="AC67" s="42">
        <f t="shared" si="7"/>
        <v>600</v>
      </c>
      <c r="AD67" s="43">
        <f t="shared" si="8"/>
        <v>0</v>
      </c>
      <c r="AE67" s="9"/>
      <c r="AF67" s="41" t="s">
        <v>121</v>
      </c>
      <c r="AG67" t="s">
        <v>64</v>
      </c>
      <c r="AH67" s="42">
        <v>54720</v>
      </c>
      <c r="AI67" s="42">
        <v>2333010</v>
      </c>
      <c r="AJ67" s="42">
        <f t="shared" si="9"/>
        <v>54720</v>
      </c>
      <c r="AK67" s="43">
        <f t="shared" si="10"/>
        <v>0</v>
      </c>
      <c r="AL67" s="42"/>
      <c r="AM67" s="41" t="s">
        <v>121</v>
      </c>
      <c r="AN67" t="s">
        <v>65</v>
      </c>
      <c r="AO67">
        <v>365</v>
      </c>
      <c r="AP67" s="44">
        <v>17500</v>
      </c>
      <c r="AQ67">
        <f t="shared" si="11"/>
        <v>365</v>
      </c>
      <c r="AR67" s="45">
        <f t="shared" si="12"/>
        <v>0</v>
      </c>
      <c r="AT67" s="41" t="s">
        <v>121</v>
      </c>
      <c r="AU67" s="46">
        <f t="shared" si="13"/>
        <v>54720</v>
      </c>
      <c r="AV67">
        <f t="shared" si="14"/>
        <v>1</v>
      </c>
      <c r="AW67" s="42">
        <f t="shared" si="15"/>
        <v>54720</v>
      </c>
      <c r="AX67" s="42">
        <f t="shared" si="16"/>
        <v>54720</v>
      </c>
      <c r="AY67" s="43">
        <f t="shared" si="17"/>
        <v>0</v>
      </c>
      <c r="BA67" s="41" t="str">
        <f t="shared" si="18"/>
        <v>02207</v>
      </c>
      <c r="BB67" s="42">
        <f t="shared" si="19"/>
        <v>54720</v>
      </c>
      <c r="BC67" s="42">
        <f t="shared" si="20"/>
        <v>4025.24</v>
      </c>
      <c r="BD67" s="47">
        <f t="shared" si="21"/>
        <v>58745.24</v>
      </c>
      <c r="BF67" s="41" t="s">
        <v>121</v>
      </c>
      <c r="BG67" t="s">
        <v>66</v>
      </c>
      <c r="BH67" s="42">
        <v>4024.32</v>
      </c>
      <c r="BI67" s="42">
        <v>155182.0441</v>
      </c>
      <c r="BJ67" s="42">
        <f t="shared" si="22"/>
        <v>4024.320400014572</v>
      </c>
      <c r="BK67" s="43">
        <f t="shared" si="23"/>
        <v>-4.0001457182370359E-4</v>
      </c>
      <c r="BM67" s="41" t="s">
        <v>121</v>
      </c>
      <c r="BN67" t="s">
        <v>67</v>
      </c>
      <c r="BO67" s="42">
        <v>58744.32</v>
      </c>
      <c r="BP67" s="42">
        <v>2265243.0699999998</v>
      </c>
      <c r="BQ67" s="42">
        <f t="shared" si="24"/>
        <v>0</v>
      </c>
      <c r="BR67" s="43">
        <f t="shared" si="25"/>
        <v>58744.32</v>
      </c>
      <c r="BT67" s="48" t="s">
        <v>121</v>
      </c>
      <c r="BU67" s="49">
        <f t="shared" si="26"/>
        <v>54720</v>
      </c>
      <c r="BV67" s="50">
        <f t="shared" si="27"/>
        <v>4025.24</v>
      </c>
      <c r="BW67" s="51">
        <f t="shared" si="28"/>
        <v>4024.320400014572</v>
      </c>
      <c r="BX67" s="52">
        <f t="shared" si="29"/>
        <v>0.91959998542779431</v>
      </c>
      <c r="BZ67" s="41" t="s">
        <v>121</v>
      </c>
      <c r="CA67" s="42">
        <f t="shared" si="30"/>
        <v>52307.410057030895</v>
      </c>
      <c r="CB67" s="42">
        <f t="shared" si="31"/>
        <v>54720</v>
      </c>
      <c r="CC67" s="42">
        <f t="shared" si="32"/>
        <v>31094.931424572304</v>
      </c>
      <c r="CD67" s="42">
        <f t="shared" si="36"/>
        <v>54720</v>
      </c>
      <c r="CE67" s="43">
        <f t="shared" si="37"/>
        <v>52307.410057030895</v>
      </c>
      <c r="CG67" s="53">
        <f t="shared" si="33"/>
        <v>52307.410057030895</v>
      </c>
      <c r="CH67" s="11">
        <f t="shared" si="34"/>
        <v>3872.63</v>
      </c>
      <c r="CI67" s="53">
        <f t="shared" si="35"/>
        <v>56180.040057030892</v>
      </c>
    </row>
    <row r="68" spans="1:87" x14ac:dyDescent="0.25">
      <c r="A68">
        <v>78</v>
      </c>
      <c r="B68" s="54">
        <v>1510</v>
      </c>
      <c r="C68" t="s">
        <v>122</v>
      </c>
      <c r="D68" s="1"/>
      <c r="E68" s="55">
        <v>600</v>
      </c>
      <c r="F68" s="56">
        <v>190728</v>
      </c>
      <c r="G68">
        <v>360</v>
      </c>
      <c r="H68" s="1" t="str">
        <f>VLOOKUP(C68,'[1]Base 2024'!$A$2:$D$1666,3,FALSE)</f>
        <v>Empleado</v>
      </c>
      <c r="I68" s="1" t="str">
        <f>VLOOKUP(C68,'[1]Base 2024'!$A$2:$D$1666,4,FALSE)</f>
        <v>QUERETARO</v>
      </c>
      <c r="J68" t="s">
        <v>61</v>
      </c>
      <c r="K68" s="45" t="s">
        <v>62</v>
      </c>
      <c r="L68" s="57">
        <f t="shared" si="0"/>
        <v>28916.971299394289</v>
      </c>
      <c r="M68" s="9">
        <f t="shared" si="1"/>
        <v>23070.021788353915</v>
      </c>
      <c r="N68" s="58">
        <f t="shared" si="2"/>
        <v>51986.993087748204</v>
      </c>
      <c r="O68" s="59">
        <f t="shared" si="3"/>
        <v>54720</v>
      </c>
      <c r="P68" s="60">
        <f t="shared" si="4"/>
        <v>53970.410958904111</v>
      </c>
      <c r="Q68" s="61">
        <v>20841.4527566037</v>
      </c>
      <c r="R68" s="62">
        <v>33469.300000000003</v>
      </c>
      <c r="S68" s="62">
        <v>39845.949999999997</v>
      </c>
      <c r="T68" s="58">
        <f t="shared" si="5"/>
        <v>31385.567585534565</v>
      </c>
      <c r="V68" s="63">
        <f t="shared" si="6"/>
        <v>3969.1927233020433</v>
      </c>
      <c r="X68" s="9"/>
      <c r="Z68" s="41" t="s">
        <v>122</v>
      </c>
      <c r="AA68" t="s">
        <v>63</v>
      </c>
      <c r="AB68" s="42">
        <v>600</v>
      </c>
      <c r="AC68" s="42">
        <f t="shared" si="7"/>
        <v>600</v>
      </c>
      <c r="AD68" s="43">
        <f t="shared" si="8"/>
        <v>0</v>
      </c>
      <c r="AE68" s="9"/>
      <c r="AF68" s="41" t="s">
        <v>122</v>
      </c>
      <c r="AG68" t="s">
        <v>64</v>
      </c>
      <c r="AH68" s="42">
        <v>54720</v>
      </c>
      <c r="AI68" s="42">
        <v>2387730</v>
      </c>
      <c r="AJ68" s="42">
        <f t="shared" si="9"/>
        <v>54720</v>
      </c>
      <c r="AK68" s="43">
        <f t="shared" si="10"/>
        <v>0</v>
      </c>
      <c r="AL68" s="42"/>
      <c r="AM68" s="41" t="s">
        <v>122</v>
      </c>
      <c r="AN68" t="s">
        <v>65</v>
      </c>
      <c r="AO68">
        <v>360</v>
      </c>
      <c r="AP68" s="44">
        <v>17860</v>
      </c>
      <c r="AQ68">
        <f t="shared" si="11"/>
        <v>360</v>
      </c>
      <c r="AR68" s="45">
        <f t="shared" si="12"/>
        <v>0</v>
      </c>
      <c r="AT68" s="41" t="s">
        <v>122</v>
      </c>
      <c r="AU68" s="46">
        <f t="shared" si="13"/>
        <v>54720</v>
      </c>
      <c r="AV68">
        <f t="shared" si="14"/>
        <v>0.98630136986301364</v>
      </c>
      <c r="AW68" s="42">
        <f t="shared" si="15"/>
        <v>53970.41</v>
      </c>
      <c r="AX68" s="42">
        <f t="shared" si="16"/>
        <v>53970.410958904111</v>
      </c>
      <c r="AY68" s="43">
        <f t="shared" si="17"/>
        <v>-9.5890410739229992E-4</v>
      </c>
      <c r="BA68" s="41" t="str">
        <f t="shared" si="18"/>
        <v>02208</v>
      </c>
      <c r="BB68" s="42">
        <f t="shared" si="19"/>
        <v>53970.41</v>
      </c>
      <c r="BC68" s="42">
        <f t="shared" si="20"/>
        <v>3970.1</v>
      </c>
      <c r="BD68" s="47">
        <f t="shared" si="21"/>
        <v>57940.51</v>
      </c>
      <c r="BF68" s="41" t="s">
        <v>122</v>
      </c>
      <c r="BG68" t="s">
        <v>66</v>
      </c>
      <c r="BH68" s="42">
        <v>3969.19</v>
      </c>
      <c r="BI68" s="42">
        <v>159151.23680000001</v>
      </c>
      <c r="BJ68" s="42">
        <f t="shared" si="22"/>
        <v>3969.1927233020433</v>
      </c>
      <c r="BK68" s="43">
        <f t="shared" si="23"/>
        <v>-2.7233020432504418E-3</v>
      </c>
      <c r="BM68" s="41" t="s">
        <v>122</v>
      </c>
      <c r="BN68" t="s">
        <v>67</v>
      </c>
      <c r="BO68" s="42">
        <v>57939.6</v>
      </c>
      <c r="BP68" s="42">
        <v>2323182.67</v>
      </c>
      <c r="BQ68" s="42">
        <f t="shared" si="24"/>
        <v>0</v>
      </c>
      <c r="BR68" s="43">
        <f t="shared" si="25"/>
        <v>57939.6</v>
      </c>
      <c r="BT68" s="48" t="s">
        <v>122</v>
      </c>
      <c r="BU68" s="49">
        <f t="shared" si="26"/>
        <v>53970.41</v>
      </c>
      <c r="BV68" s="50">
        <f t="shared" si="27"/>
        <v>3970.1</v>
      </c>
      <c r="BW68" s="51">
        <f t="shared" si="28"/>
        <v>3969.1927233020433</v>
      </c>
      <c r="BX68" s="52">
        <f t="shared" si="29"/>
        <v>0.90727669795660404</v>
      </c>
      <c r="BZ68" s="41" t="s">
        <v>122</v>
      </c>
      <c r="CA68" s="42">
        <f t="shared" si="30"/>
        <v>51986.993087748204</v>
      </c>
      <c r="CB68" s="42">
        <f t="shared" si="31"/>
        <v>53970.410958904111</v>
      </c>
      <c r="CC68" s="42">
        <f t="shared" si="32"/>
        <v>31385.567585534565</v>
      </c>
      <c r="CD68" s="42">
        <f t="shared" si="36"/>
        <v>53970.410958904111</v>
      </c>
      <c r="CE68" s="43">
        <f t="shared" si="37"/>
        <v>51986.993087748204</v>
      </c>
      <c r="CG68" s="53">
        <f t="shared" si="33"/>
        <v>51986.993087748204</v>
      </c>
      <c r="CH68" s="11">
        <f t="shared" si="34"/>
        <v>3848.91</v>
      </c>
      <c r="CI68" s="53">
        <f t="shared" si="35"/>
        <v>55835.9030877482</v>
      </c>
    </row>
    <row r="69" spans="1:87" x14ac:dyDescent="0.25">
      <c r="A69">
        <v>79</v>
      </c>
      <c r="B69" s="54">
        <v>1511</v>
      </c>
      <c r="C69" t="s">
        <v>123</v>
      </c>
      <c r="D69" s="1"/>
      <c r="E69" s="55">
        <v>600</v>
      </c>
      <c r="F69" s="56">
        <v>190728</v>
      </c>
      <c r="G69">
        <v>364</v>
      </c>
      <c r="H69" s="1" t="str">
        <f>VLOOKUP(C69,'[1]Base 2024'!$A$2:$D$1666,3,FALSE)</f>
        <v>Empleado</v>
      </c>
      <c r="I69" s="1" t="str">
        <f>VLOOKUP(C69,'[1]Base 2024'!$A$2:$D$1666,4,FALSE)</f>
        <v>QUERETARO</v>
      </c>
      <c r="J69" t="s">
        <v>61</v>
      </c>
      <c r="K69" s="45" t="s">
        <v>62</v>
      </c>
      <c r="L69" s="57">
        <f t="shared" si="0"/>
        <v>28916.971299394289</v>
      </c>
      <c r="M69" s="9">
        <f t="shared" si="1"/>
        <v>23326.355363780069</v>
      </c>
      <c r="N69" s="58">
        <f t="shared" si="2"/>
        <v>52243.326663174361</v>
      </c>
      <c r="O69" s="59">
        <f t="shared" si="3"/>
        <v>54720</v>
      </c>
      <c r="P69" s="60">
        <f t="shared" si="4"/>
        <v>54570.082191780821</v>
      </c>
      <c r="Q69" s="61">
        <v>20841.4527566037</v>
      </c>
      <c r="R69" s="62">
        <v>33469.300000000003</v>
      </c>
      <c r="S69" s="62">
        <v>39845.949999999997</v>
      </c>
      <c r="T69" s="58">
        <f t="shared" si="5"/>
        <v>31385.567585534565</v>
      </c>
      <c r="V69" s="63">
        <f t="shared" si="6"/>
        <v>4013.2948646720656</v>
      </c>
      <c r="X69" s="9"/>
      <c r="Z69" s="41" t="s">
        <v>123</v>
      </c>
      <c r="AA69" t="s">
        <v>63</v>
      </c>
      <c r="AB69" s="42">
        <v>600</v>
      </c>
      <c r="AC69" s="42">
        <f t="shared" si="7"/>
        <v>600</v>
      </c>
      <c r="AD69" s="43">
        <f t="shared" si="8"/>
        <v>0</v>
      </c>
      <c r="AE69" s="9"/>
      <c r="AF69" s="41" t="s">
        <v>123</v>
      </c>
      <c r="AG69" t="s">
        <v>64</v>
      </c>
      <c r="AH69" s="42">
        <v>54720</v>
      </c>
      <c r="AI69" s="42">
        <v>2442450</v>
      </c>
      <c r="AJ69" s="42">
        <f t="shared" si="9"/>
        <v>54720</v>
      </c>
      <c r="AK69" s="43">
        <f t="shared" si="10"/>
        <v>0</v>
      </c>
      <c r="AL69" s="42"/>
      <c r="AM69" s="41" t="s">
        <v>123</v>
      </c>
      <c r="AN69" t="s">
        <v>65</v>
      </c>
      <c r="AO69">
        <v>364</v>
      </c>
      <c r="AP69" s="44">
        <v>18224</v>
      </c>
      <c r="AQ69">
        <f t="shared" si="11"/>
        <v>364</v>
      </c>
      <c r="AR69" s="45">
        <f t="shared" si="12"/>
        <v>0</v>
      </c>
      <c r="AT69" s="41" t="s">
        <v>123</v>
      </c>
      <c r="AU69" s="46">
        <f t="shared" si="13"/>
        <v>54720</v>
      </c>
      <c r="AV69">
        <f t="shared" si="14"/>
        <v>0.99726027397260275</v>
      </c>
      <c r="AW69" s="42">
        <f t="shared" si="15"/>
        <v>54570.080000000002</v>
      </c>
      <c r="AX69" s="42">
        <f t="shared" si="16"/>
        <v>54570.082191780821</v>
      </c>
      <c r="AY69" s="43">
        <f t="shared" si="17"/>
        <v>-2.1917808189755306E-3</v>
      </c>
      <c r="BA69" s="41" t="str">
        <f t="shared" si="18"/>
        <v>02209</v>
      </c>
      <c r="BB69" s="42">
        <f t="shared" si="19"/>
        <v>54570.080000000002</v>
      </c>
      <c r="BC69" s="42">
        <f t="shared" si="20"/>
        <v>4014.21</v>
      </c>
      <c r="BD69" s="47">
        <f t="shared" si="21"/>
        <v>58584.29</v>
      </c>
      <c r="BF69" s="41" t="s">
        <v>123</v>
      </c>
      <c r="BG69" t="s">
        <v>66</v>
      </c>
      <c r="BH69" s="42">
        <v>4013.29</v>
      </c>
      <c r="BI69" s="42">
        <v>163164.53169999999</v>
      </c>
      <c r="BJ69" s="42">
        <f t="shared" si="22"/>
        <v>4013.2948646720656</v>
      </c>
      <c r="BK69" s="43">
        <f t="shared" si="23"/>
        <v>-4.8646720656506659E-3</v>
      </c>
      <c r="BM69" s="41" t="s">
        <v>123</v>
      </c>
      <c r="BN69" t="s">
        <v>67</v>
      </c>
      <c r="BO69" s="42">
        <v>58583.38</v>
      </c>
      <c r="BP69" s="42">
        <v>2381766.0499999998</v>
      </c>
      <c r="BQ69" s="42">
        <f t="shared" si="24"/>
        <v>0</v>
      </c>
      <c r="BR69" s="43">
        <f t="shared" si="25"/>
        <v>58583.38</v>
      </c>
      <c r="BT69" s="48" t="s">
        <v>123</v>
      </c>
      <c r="BU69" s="49">
        <f t="shared" si="26"/>
        <v>54570.080000000002</v>
      </c>
      <c r="BV69" s="50">
        <f t="shared" si="27"/>
        <v>4014.21</v>
      </c>
      <c r="BW69" s="51">
        <f t="shared" si="28"/>
        <v>4013.2948646720656</v>
      </c>
      <c r="BX69" s="52">
        <f t="shared" si="29"/>
        <v>0.91513532793442209</v>
      </c>
      <c r="BZ69" s="41" t="s">
        <v>123</v>
      </c>
      <c r="CA69" s="42">
        <f t="shared" si="30"/>
        <v>52243.326663174361</v>
      </c>
      <c r="CB69" s="42">
        <f t="shared" si="31"/>
        <v>54570.082191780821</v>
      </c>
      <c r="CC69" s="42">
        <f t="shared" si="32"/>
        <v>31385.567585534565</v>
      </c>
      <c r="CD69" s="42">
        <f t="shared" si="36"/>
        <v>54570.082191780821</v>
      </c>
      <c r="CE69" s="43">
        <f t="shared" si="37"/>
        <v>52243.326663174361</v>
      </c>
      <c r="CG69" s="53">
        <f t="shared" si="33"/>
        <v>52243.326663174361</v>
      </c>
      <c r="CH69" s="11">
        <f t="shared" si="34"/>
        <v>3867.89</v>
      </c>
      <c r="CI69" s="53">
        <f t="shared" si="35"/>
        <v>56111.21666317436</v>
      </c>
    </row>
    <row r="70" spans="1:87" x14ac:dyDescent="0.25">
      <c r="A70">
        <v>80</v>
      </c>
      <c r="B70" s="54">
        <v>1514</v>
      </c>
      <c r="C70" t="s">
        <v>124</v>
      </c>
      <c r="D70" s="1"/>
      <c r="E70" s="55">
        <v>600</v>
      </c>
      <c r="F70" s="56">
        <v>190728</v>
      </c>
      <c r="G70">
        <v>356</v>
      </c>
      <c r="H70" s="1" t="str">
        <f>VLOOKUP(C70,'[1]Base 2024'!$A$2:$D$1666,3,FALSE)</f>
        <v>Empleado</v>
      </c>
      <c r="I70" s="1" t="str">
        <f>VLOOKUP(C70,'[1]Base 2024'!$A$2:$D$1666,4,FALSE)</f>
        <v>QUERETARO</v>
      </c>
      <c r="J70" t="s">
        <v>61</v>
      </c>
      <c r="K70" s="45" t="s">
        <v>77</v>
      </c>
      <c r="L70" s="57">
        <f t="shared" si="0"/>
        <v>28916.971299394289</v>
      </c>
      <c r="M70" s="9">
        <f t="shared" si="1"/>
        <v>22813.688212927758</v>
      </c>
      <c r="N70" s="58">
        <f t="shared" si="2"/>
        <v>51730.659512322047</v>
      </c>
      <c r="O70" s="59">
        <f t="shared" si="3"/>
        <v>54720</v>
      </c>
      <c r="P70" s="60">
        <f t="shared" si="4"/>
        <v>53370.739726027394</v>
      </c>
      <c r="Q70" s="61">
        <v>20841.4527566037</v>
      </c>
      <c r="R70" s="62">
        <v>33469.300000000003</v>
      </c>
      <c r="S70" s="62">
        <v>39736.49</v>
      </c>
      <c r="T70" s="58">
        <f t="shared" si="5"/>
        <v>31349.080918867898</v>
      </c>
      <c r="V70" s="63">
        <f t="shared" si="6"/>
        <v>3925.0905819320205</v>
      </c>
      <c r="X70" s="9"/>
      <c r="Z70" s="41" t="s">
        <v>124</v>
      </c>
      <c r="AA70" t="s">
        <v>63</v>
      </c>
      <c r="AB70" s="42">
        <v>600</v>
      </c>
      <c r="AC70" s="42">
        <f t="shared" si="7"/>
        <v>600</v>
      </c>
      <c r="AD70" s="43">
        <f t="shared" si="8"/>
        <v>0</v>
      </c>
      <c r="AE70" s="9"/>
      <c r="AF70" s="41" t="s">
        <v>124</v>
      </c>
      <c r="AG70" t="s">
        <v>64</v>
      </c>
      <c r="AH70" s="42">
        <v>54720</v>
      </c>
      <c r="AI70" s="42">
        <v>2497170</v>
      </c>
      <c r="AJ70" s="42">
        <f t="shared" si="9"/>
        <v>54720</v>
      </c>
      <c r="AK70" s="43">
        <f t="shared" si="10"/>
        <v>0</v>
      </c>
      <c r="AL70" s="42"/>
      <c r="AM70" s="41" t="s">
        <v>124</v>
      </c>
      <c r="AN70" t="s">
        <v>65</v>
      </c>
      <c r="AO70">
        <v>356</v>
      </c>
      <c r="AP70" s="44">
        <v>18580</v>
      </c>
      <c r="AQ70">
        <f t="shared" si="11"/>
        <v>356</v>
      </c>
      <c r="AR70" s="45">
        <f t="shared" si="12"/>
        <v>0</v>
      </c>
      <c r="AT70" s="41" t="s">
        <v>124</v>
      </c>
      <c r="AU70" s="46">
        <f t="shared" si="13"/>
        <v>54720</v>
      </c>
      <c r="AV70">
        <f t="shared" si="14"/>
        <v>0.97534246575342465</v>
      </c>
      <c r="AW70" s="42">
        <f t="shared" si="15"/>
        <v>53370.74</v>
      </c>
      <c r="AX70" s="42">
        <f t="shared" si="16"/>
        <v>53370.739726027394</v>
      </c>
      <c r="AY70" s="43">
        <f t="shared" si="17"/>
        <v>2.7397260419093072E-4</v>
      </c>
      <c r="BA70" s="41" t="str">
        <f t="shared" si="18"/>
        <v>02212</v>
      </c>
      <c r="BB70" s="42">
        <f t="shared" si="19"/>
        <v>53370.74</v>
      </c>
      <c r="BC70" s="42">
        <f t="shared" si="20"/>
        <v>3925.98</v>
      </c>
      <c r="BD70" s="47">
        <f t="shared" si="21"/>
        <v>57296.72</v>
      </c>
      <c r="BF70" s="41" t="s">
        <v>124</v>
      </c>
      <c r="BG70" t="s">
        <v>66</v>
      </c>
      <c r="BH70" s="42">
        <v>3925.09</v>
      </c>
      <c r="BI70" s="42">
        <v>167089.62229999999</v>
      </c>
      <c r="BJ70" s="42">
        <f t="shared" si="22"/>
        <v>3925.0905819320205</v>
      </c>
      <c r="BK70" s="43">
        <f t="shared" si="23"/>
        <v>-5.8193202039547032E-4</v>
      </c>
      <c r="BM70" s="41" t="s">
        <v>124</v>
      </c>
      <c r="BN70" t="s">
        <v>67</v>
      </c>
      <c r="BO70" s="42">
        <v>57295.83</v>
      </c>
      <c r="BP70" s="42">
        <v>2439061.88</v>
      </c>
      <c r="BQ70" s="42">
        <f t="shared" si="24"/>
        <v>0</v>
      </c>
      <c r="BR70" s="43">
        <f t="shared" si="25"/>
        <v>57295.83</v>
      </c>
      <c r="BT70" s="48" t="s">
        <v>124</v>
      </c>
      <c r="BU70" s="49">
        <f t="shared" si="26"/>
        <v>53370.74</v>
      </c>
      <c r="BV70" s="50">
        <f t="shared" si="27"/>
        <v>3925.98</v>
      </c>
      <c r="BW70" s="51">
        <f t="shared" si="28"/>
        <v>3925.0905819320205</v>
      </c>
      <c r="BX70" s="52">
        <f t="shared" si="29"/>
        <v>0.8894180679794772</v>
      </c>
      <c r="BZ70" s="41" t="s">
        <v>124</v>
      </c>
      <c r="CA70" s="42">
        <f t="shared" si="30"/>
        <v>51730.659512322047</v>
      </c>
      <c r="CB70" s="42">
        <f t="shared" si="31"/>
        <v>53370.739726027394</v>
      </c>
      <c r="CC70" s="42">
        <f t="shared" si="32"/>
        <v>31349.080918867898</v>
      </c>
      <c r="CD70" s="42">
        <f t="shared" si="36"/>
        <v>53370.739726027394</v>
      </c>
      <c r="CE70" s="43">
        <f t="shared" si="37"/>
        <v>51730.659512322047</v>
      </c>
      <c r="CG70" s="53">
        <f t="shared" si="33"/>
        <v>51730.659512322047</v>
      </c>
      <c r="CH70" s="11">
        <f t="shared" si="34"/>
        <v>3829.93</v>
      </c>
      <c r="CI70" s="53">
        <f t="shared" si="35"/>
        <v>55560.589512322047</v>
      </c>
    </row>
    <row r="71" spans="1:87" x14ac:dyDescent="0.25">
      <c r="A71">
        <v>81</v>
      </c>
      <c r="B71" s="54">
        <v>1515</v>
      </c>
      <c r="C71" t="s">
        <v>125</v>
      </c>
      <c r="D71" s="1"/>
      <c r="E71" s="55">
        <v>600</v>
      </c>
      <c r="F71" s="56">
        <v>190728</v>
      </c>
      <c r="G71">
        <v>365</v>
      </c>
      <c r="H71" s="1" t="str">
        <f>VLOOKUP(C71,'[1]Base 2024'!$A$2:$D$1666,3,FALSE)</f>
        <v>Empleado</v>
      </c>
      <c r="I71" s="1" t="str">
        <f>VLOOKUP(C71,'[1]Base 2024'!$A$2:$D$1666,4,FALSE)</f>
        <v>QUERETARO</v>
      </c>
      <c r="J71" t="s">
        <v>61</v>
      </c>
      <c r="K71" s="45" t="s">
        <v>62</v>
      </c>
      <c r="L71" s="57">
        <f t="shared" si="0"/>
        <v>28916.971299394289</v>
      </c>
      <c r="M71" s="9">
        <f t="shared" si="1"/>
        <v>23390.438757636606</v>
      </c>
      <c r="N71" s="58">
        <f t="shared" si="2"/>
        <v>52307.410057030895</v>
      </c>
      <c r="O71" s="59">
        <f t="shared" si="3"/>
        <v>54720</v>
      </c>
      <c r="P71" s="60">
        <f t="shared" si="4"/>
        <v>54720</v>
      </c>
      <c r="Q71" s="61">
        <v>20865.936571437916</v>
      </c>
      <c r="R71" s="62">
        <v>33588.949999999997</v>
      </c>
      <c r="S71" s="62">
        <v>39955.42</v>
      </c>
      <c r="T71" s="58">
        <f t="shared" si="5"/>
        <v>31470.102190479305</v>
      </c>
      <c r="V71" s="63">
        <f t="shared" si="6"/>
        <v>4024.320400014572</v>
      </c>
      <c r="X71" s="9"/>
      <c r="Z71" s="41" t="s">
        <v>125</v>
      </c>
      <c r="AA71" t="s">
        <v>63</v>
      </c>
      <c r="AB71" s="42">
        <v>600</v>
      </c>
      <c r="AC71" s="42">
        <f t="shared" si="7"/>
        <v>600</v>
      </c>
      <c r="AD71" s="43">
        <f t="shared" si="8"/>
        <v>0</v>
      </c>
      <c r="AE71" s="9"/>
      <c r="AF71" s="41" t="s">
        <v>125</v>
      </c>
      <c r="AG71" t="s">
        <v>64</v>
      </c>
      <c r="AH71" s="42">
        <v>54720</v>
      </c>
      <c r="AI71" s="42">
        <v>2551890</v>
      </c>
      <c r="AJ71" s="42">
        <f t="shared" si="9"/>
        <v>54720</v>
      </c>
      <c r="AK71" s="43">
        <f t="shared" si="10"/>
        <v>0</v>
      </c>
      <c r="AL71" s="42"/>
      <c r="AM71" s="41" t="s">
        <v>125</v>
      </c>
      <c r="AN71" t="s">
        <v>65</v>
      </c>
      <c r="AO71">
        <v>365</v>
      </c>
      <c r="AP71" s="44">
        <v>18945</v>
      </c>
      <c r="AQ71">
        <f t="shared" si="11"/>
        <v>365</v>
      </c>
      <c r="AR71" s="45">
        <f t="shared" si="12"/>
        <v>0</v>
      </c>
      <c r="AT71" s="41" t="s">
        <v>125</v>
      </c>
      <c r="AU71" s="46">
        <f t="shared" si="13"/>
        <v>54720</v>
      </c>
      <c r="AV71">
        <f t="shared" si="14"/>
        <v>1</v>
      </c>
      <c r="AW71" s="42">
        <f t="shared" si="15"/>
        <v>54720</v>
      </c>
      <c r="AX71" s="42">
        <f t="shared" si="16"/>
        <v>54720</v>
      </c>
      <c r="AY71" s="43">
        <f t="shared" si="17"/>
        <v>0</v>
      </c>
      <c r="BA71" s="41" t="str">
        <f t="shared" si="18"/>
        <v>02213</v>
      </c>
      <c r="BB71" s="42">
        <f t="shared" si="19"/>
        <v>54720</v>
      </c>
      <c r="BC71" s="42">
        <f t="shared" si="20"/>
        <v>4025.24</v>
      </c>
      <c r="BD71" s="47">
        <f t="shared" si="21"/>
        <v>58745.24</v>
      </c>
      <c r="BF71" s="41" t="s">
        <v>125</v>
      </c>
      <c r="BG71" t="s">
        <v>66</v>
      </c>
      <c r="BH71" s="42">
        <v>4024.32</v>
      </c>
      <c r="BI71" s="42">
        <v>171113.94270000001</v>
      </c>
      <c r="BJ71" s="42">
        <f t="shared" si="22"/>
        <v>4024.320400014572</v>
      </c>
      <c r="BK71" s="43">
        <f t="shared" si="23"/>
        <v>-4.0001457182370359E-4</v>
      </c>
      <c r="BM71" s="41" t="s">
        <v>125</v>
      </c>
      <c r="BN71" t="s">
        <v>67</v>
      </c>
      <c r="BO71" s="42">
        <v>58744.32</v>
      </c>
      <c r="BP71" s="42">
        <v>2497806.2000000002</v>
      </c>
      <c r="BQ71" s="42">
        <f t="shared" si="24"/>
        <v>0</v>
      </c>
      <c r="BR71" s="43">
        <f t="shared" si="25"/>
        <v>58744.32</v>
      </c>
      <c r="BT71" s="48" t="s">
        <v>125</v>
      </c>
      <c r="BU71" s="49">
        <f t="shared" si="26"/>
        <v>54720</v>
      </c>
      <c r="BV71" s="50">
        <f t="shared" si="27"/>
        <v>4025.24</v>
      </c>
      <c r="BW71" s="51">
        <f t="shared" si="28"/>
        <v>4024.320400014572</v>
      </c>
      <c r="BX71" s="52">
        <f t="shared" si="29"/>
        <v>0.91959998542779431</v>
      </c>
      <c r="BZ71" s="41" t="s">
        <v>125</v>
      </c>
      <c r="CA71" s="42">
        <f t="shared" si="30"/>
        <v>52307.410057030895</v>
      </c>
      <c r="CB71" s="42">
        <f t="shared" si="31"/>
        <v>54720</v>
      </c>
      <c r="CC71" s="42">
        <f t="shared" si="32"/>
        <v>31470.102190479305</v>
      </c>
      <c r="CD71" s="42">
        <f t="shared" si="36"/>
        <v>54720</v>
      </c>
      <c r="CE71" s="43">
        <f t="shared" si="37"/>
        <v>52307.410057030895</v>
      </c>
      <c r="CG71" s="53">
        <f t="shared" si="33"/>
        <v>52307.410057030895</v>
      </c>
      <c r="CH71" s="11">
        <f t="shared" si="34"/>
        <v>3872.63</v>
      </c>
      <c r="CI71" s="53">
        <f t="shared" si="35"/>
        <v>56180.040057030892</v>
      </c>
    </row>
    <row r="72" spans="1:87" x14ac:dyDescent="0.25">
      <c r="A72">
        <v>82</v>
      </c>
      <c r="B72" s="54">
        <v>1517</v>
      </c>
      <c r="C72" t="s">
        <v>126</v>
      </c>
      <c r="D72" s="1"/>
      <c r="E72" s="55">
        <v>600</v>
      </c>
      <c r="F72" s="56">
        <v>190728</v>
      </c>
      <c r="G72">
        <v>365</v>
      </c>
      <c r="H72" s="1" t="str">
        <f>VLOOKUP(C72,'[1]Base 2024'!$A$2:$D$1666,3,FALSE)</f>
        <v>Empleado</v>
      </c>
      <c r="I72" s="1" t="str">
        <f>VLOOKUP(C72,'[1]Base 2024'!$A$2:$D$1666,4,FALSE)</f>
        <v>QUERETARO</v>
      </c>
      <c r="J72" t="s">
        <v>61</v>
      </c>
      <c r="K72" s="45" t="s">
        <v>62</v>
      </c>
      <c r="L72" s="57">
        <f t="shared" si="0"/>
        <v>28916.971299394289</v>
      </c>
      <c r="M72" s="9">
        <f t="shared" si="1"/>
        <v>23390.438757636606</v>
      </c>
      <c r="N72" s="58">
        <f t="shared" si="2"/>
        <v>52307.410057030895</v>
      </c>
      <c r="O72" s="59">
        <f t="shared" si="3"/>
        <v>54720</v>
      </c>
      <c r="P72" s="60">
        <f t="shared" si="4"/>
        <v>54720</v>
      </c>
      <c r="Q72" s="61">
        <v>20792.485126935258</v>
      </c>
      <c r="R72" s="62">
        <v>33588.949999999997</v>
      </c>
      <c r="S72" s="62">
        <v>39955.42</v>
      </c>
      <c r="T72" s="58">
        <f t="shared" si="5"/>
        <v>31445.618375645088</v>
      </c>
      <c r="V72" s="63">
        <f t="shared" si="6"/>
        <v>4024.320400014572</v>
      </c>
      <c r="X72" s="9"/>
      <c r="Z72" s="41" t="s">
        <v>126</v>
      </c>
      <c r="AA72" t="s">
        <v>63</v>
      </c>
      <c r="AB72" s="42">
        <v>600</v>
      </c>
      <c r="AC72" s="42">
        <f t="shared" si="7"/>
        <v>600</v>
      </c>
      <c r="AD72" s="43">
        <f t="shared" si="8"/>
        <v>0</v>
      </c>
      <c r="AE72" s="9"/>
      <c r="AF72" s="41" t="s">
        <v>126</v>
      </c>
      <c r="AG72" t="s">
        <v>64</v>
      </c>
      <c r="AH72" s="42">
        <v>54720</v>
      </c>
      <c r="AI72" s="42">
        <v>2606610</v>
      </c>
      <c r="AJ72" s="42">
        <f t="shared" si="9"/>
        <v>54720</v>
      </c>
      <c r="AK72" s="43">
        <f t="shared" si="10"/>
        <v>0</v>
      </c>
      <c r="AL72" s="42"/>
      <c r="AM72" s="41" t="s">
        <v>126</v>
      </c>
      <c r="AN72" t="s">
        <v>65</v>
      </c>
      <c r="AO72">
        <v>365</v>
      </c>
      <c r="AP72" s="44">
        <v>19310</v>
      </c>
      <c r="AQ72">
        <f t="shared" si="11"/>
        <v>365</v>
      </c>
      <c r="AR72" s="45">
        <f t="shared" si="12"/>
        <v>0</v>
      </c>
      <c r="AT72" s="41" t="s">
        <v>126</v>
      </c>
      <c r="AU72" s="46">
        <f t="shared" si="13"/>
        <v>54720</v>
      </c>
      <c r="AV72">
        <f t="shared" si="14"/>
        <v>1</v>
      </c>
      <c r="AW72" s="42">
        <f t="shared" si="15"/>
        <v>54720</v>
      </c>
      <c r="AX72" s="42">
        <f t="shared" si="16"/>
        <v>54720</v>
      </c>
      <c r="AY72" s="43">
        <f t="shared" si="17"/>
        <v>0</v>
      </c>
      <c r="BA72" s="41" t="str">
        <f t="shared" si="18"/>
        <v>02215</v>
      </c>
      <c r="BB72" s="42">
        <f t="shared" si="19"/>
        <v>54720</v>
      </c>
      <c r="BC72" s="42">
        <f t="shared" si="20"/>
        <v>4025.24</v>
      </c>
      <c r="BD72" s="47">
        <f t="shared" si="21"/>
        <v>58745.24</v>
      </c>
      <c r="BF72" s="41" t="s">
        <v>126</v>
      </c>
      <c r="BG72" t="s">
        <v>66</v>
      </c>
      <c r="BH72" s="42">
        <v>4024.32</v>
      </c>
      <c r="BI72" s="42">
        <v>175138.26310000001</v>
      </c>
      <c r="BJ72" s="42">
        <f t="shared" si="22"/>
        <v>4024.320400014572</v>
      </c>
      <c r="BK72" s="43">
        <f t="shared" si="23"/>
        <v>-4.0001457182370359E-4</v>
      </c>
      <c r="BM72" s="41" t="s">
        <v>126</v>
      </c>
      <c r="BN72" t="s">
        <v>67</v>
      </c>
      <c r="BO72" s="42">
        <v>58744.32</v>
      </c>
      <c r="BP72" s="42">
        <v>2556550.52</v>
      </c>
      <c r="BQ72" s="42">
        <f t="shared" si="24"/>
        <v>0</v>
      </c>
      <c r="BR72" s="43">
        <f t="shared" si="25"/>
        <v>58744.32</v>
      </c>
      <c r="BT72" s="48" t="s">
        <v>126</v>
      </c>
      <c r="BU72" s="49">
        <f t="shared" si="26"/>
        <v>54720</v>
      </c>
      <c r="BV72" s="50">
        <f t="shared" si="27"/>
        <v>4025.24</v>
      </c>
      <c r="BW72" s="51">
        <f t="shared" si="28"/>
        <v>4024.320400014572</v>
      </c>
      <c r="BX72" s="52">
        <f t="shared" si="29"/>
        <v>0.91959998542779431</v>
      </c>
      <c r="BZ72" s="41" t="s">
        <v>126</v>
      </c>
      <c r="CA72" s="42">
        <f t="shared" si="30"/>
        <v>52307.410057030895</v>
      </c>
      <c r="CB72" s="42">
        <f t="shared" si="31"/>
        <v>54720</v>
      </c>
      <c r="CC72" s="42">
        <f t="shared" si="32"/>
        <v>31445.618375645088</v>
      </c>
      <c r="CD72" s="42">
        <f t="shared" si="36"/>
        <v>54720</v>
      </c>
      <c r="CE72" s="43">
        <f t="shared" si="37"/>
        <v>52307.410057030895</v>
      </c>
      <c r="CG72" s="53">
        <f t="shared" si="33"/>
        <v>52307.410057030895</v>
      </c>
      <c r="CH72" s="11">
        <f t="shared" si="34"/>
        <v>3872.63</v>
      </c>
      <c r="CI72" s="53">
        <f t="shared" si="35"/>
        <v>56180.040057030892</v>
      </c>
    </row>
    <row r="73" spans="1:87" x14ac:dyDescent="0.25">
      <c r="A73">
        <v>83</v>
      </c>
      <c r="B73" s="54">
        <v>1520</v>
      </c>
      <c r="C73" t="s">
        <v>127</v>
      </c>
      <c r="D73" s="1"/>
      <c r="E73" s="55">
        <v>600</v>
      </c>
      <c r="F73" s="56">
        <v>190728</v>
      </c>
      <c r="G73">
        <v>365</v>
      </c>
      <c r="H73" s="1" t="str">
        <f>VLOOKUP(C73,'[1]Base 2024'!$A$2:$D$1666,3,FALSE)</f>
        <v>Empleado</v>
      </c>
      <c r="I73" s="1" t="str">
        <f>VLOOKUP(C73,'[1]Base 2024'!$A$2:$D$1666,4,FALSE)</f>
        <v>QUERETARO</v>
      </c>
      <c r="J73" t="s">
        <v>61</v>
      </c>
      <c r="K73" s="45" t="s">
        <v>62</v>
      </c>
      <c r="L73" s="57">
        <f t="shared" si="0"/>
        <v>28916.971299394289</v>
      </c>
      <c r="M73" s="9">
        <f t="shared" si="1"/>
        <v>23390.438757636606</v>
      </c>
      <c r="N73" s="58">
        <f t="shared" si="2"/>
        <v>52307.410057030895</v>
      </c>
      <c r="O73" s="59">
        <f t="shared" si="3"/>
        <v>54720</v>
      </c>
      <c r="P73" s="60">
        <f t="shared" si="4"/>
        <v>54720</v>
      </c>
      <c r="Q73" s="61">
        <v>20841.4527566037</v>
      </c>
      <c r="R73" s="62">
        <v>33588.949999999997</v>
      </c>
      <c r="S73" s="62">
        <v>39955.42</v>
      </c>
      <c r="T73" s="58">
        <f t="shared" si="5"/>
        <v>31461.940918867898</v>
      </c>
      <c r="V73" s="63">
        <f t="shared" si="6"/>
        <v>4024.320400014572</v>
      </c>
      <c r="X73" s="9"/>
      <c r="Z73" s="41" t="s">
        <v>127</v>
      </c>
      <c r="AA73" t="s">
        <v>63</v>
      </c>
      <c r="AB73" s="42">
        <v>600</v>
      </c>
      <c r="AC73" s="42">
        <f t="shared" si="7"/>
        <v>600</v>
      </c>
      <c r="AD73" s="43">
        <f t="shared" si="8"/>
        <v>0</v>
      </c>
      <c r="AE73" s="9"/>
      <c r="AF73" s="41" t="s">
        <v>127</v>
      </c>
      <c r="AG73" t="s">
        <v>64</v>
      </c>
      <c r="AH73" s="42">
        <v>54720</v>
      </c>
      <c r="AI73" s="42">
        <v>2661330</v>
      </c>
      <c r="AJ73" s="42">
        <f t="shared" si="9"/>
        <v>54720</v>
      </c>
      <c r="AK73" s="43">
        <f t="shared" si="10"/>
        <v>0</v>
      </c>
      <c r="AL73" s="42"/>
      <c r="AM73" s="41" t="s">
        <v>127</v>
      </c>
      <c r="AN73" t="s">
        <v>65</v>
      </c>
      <c r="AO73">
        <v>365</v>
      </c>
      <c r="AP73" s="44">
        <v>19675</v>
      </c>
      <c r="AQ73">
        <f t="shared" si="11"/>
        <v>365</v>
      </c>
      <c r="AR73" s="45">
        <f t="shared" si="12"/>
        <v>0</v>
      </c>
      <c r="AT73" s="41" t="s">
        <v>127</v>
      </c>
      <c r="AU73" s="46">
        <f t="shared" si="13"/>
        <v>54720</v>
      </c>
      <c r="AV73">
        <f t="shared" si="14"/>
        <v>1</v>
      </c>
      <c r="AW73" s="42">
        <f t="shared" si="15"/>
        <v>54720</v>
      </c>
      <c r="AX73" s="42">
        <f t="shared" si="16"/>
        <v>54720</v>
      </c>
      <c r="AY73" s="43">
        <f t="shared" si="17"/>
        <v>0</v>
      </c>
      <c r="BA73" s="41" t="str">
        <f t="shared" si="18"/>
        <v>02218</v>
      </c>
      <c r="BB73" s="42">
        <f t="shared" si="19"/>
        <v>54720</v>
      </c>
      <c r="BC73" s="42">
        <f t="shared" si="20"/>
        <v>4025.24</v>
      </c>
      <c r="BD73" s="47">
        <f t="shared" si="21"/>
        <v>58745.24</v>
      </c>
      <c r="BF73" s="41" t="s">
        <v>127</v>
      </c>
      <c r="BG73" t="s">
        <v>66</v>
      </c>
      <c r="BH73" s="42">
        <v>4024.32</v>
      </c>
      <c r="BI73" s="42">
        <v>179162.58350000001</v>
      </c>
      <c r="BJ73" s="42">
        <f t="shared" si="22"/>
        <v>4024.320400014572</v>
      </c>
      <c r="BK73" s="43">
        <f t="shared" si="23"/>
        <v>-4.0001457182370359E-4</v>
      </c>
      <c r="BM73" s="41" t="s">
        <v>127</v>
      </c>
      <c r="BN73" t="s">
        <v>67</v>
      </c>
      <c r="BO73" s="42">
        <v>58744.32</v>
      </c>
      <c r="BP73" s="42">
        <v>2615294.84</v>
      </c>
      <c r="BQ73" s="42">
        <f t="shared" si="24"/>
        <v>0</v>
      </c>
      <c r="BR73" s="43">
        <f t="shared" si="25"/>
        <v>58744.32</v>
      </c>
      <c r="BT73" s="48" t="s">
        <v>127</v>
      </c>
      <c r="BU73" s="49">
        <f t="shared" si="26"/>
        <v>54720</v>
      </c>
      <c r="BV73" s="50">
        <f t="shared" si="27"/>
        <v>4025.24</v>
      </c>
      <c r="BW73" s="51">
        <f t="shared" si="28"/>
        <v>4024.320400014572</v>
      </c>
      <c r="BX73" s="52">
        <f t="shared" si="29"/>
        <v>0.91959998542779431</v>
      </c>
      <c r="BZ73" s="41" t="s">
        <v>127</v>
      </c>
      <c r="CA73" s="42">
        <f t="shared" si="30"/>
        <v>52307.410057030895</v>
      </c>
      <c r="CB73" s="42">
        <f t="shared" si="31"/>
        <v>54720</v>
      </c>
      <c r="CC73" s="42">
        <f t="shared" si="32"/>
        <v>31461.940918867898</v>
      </c>
      <c r="CD73" s="42">
        <f t="shared" si="36"/>
        <v>54720</v>
      </c>
      <c r="CE73" s="43">
        <f t="shared" si="37"/>
        <v>52307.410057030895</v>
      </c>
      <c r="CG73" s="53">
        <f t="shared" si="33"/>
        <v>52307.410057030895</v>
      </c>
      <c r="CH73" s="11">
        <f t="shared" si="34"/>
        <v>3872.63</v>
      </c>
      <c r="CI73" s="53">
        <f t="shared" si="35"/>
        <v>56180.040057030892</v>
      </c>
    </row>
    <row r="74" spans="1:87" x14ac:dyDescent="0.25">
      <c r="A74">
        <v>84</v>
      </c>
      <c r="B74" s="54">
        <v>1522</v>
      </c>
      <c r="C74" t="s">
        <v>128</v>
      </c>
      <c r="D74" s="1"/>
      <c r="E74" s="55">
        <v>600</v>
      </c>
      <c r="F74" s="56">
        <v>190728</v>
      </c>
      <c r="G74">
        <v>269</v>
      </c>
      <c r="H74" s="1" t="str">
        <f>VLOOKUP(C74,'[1]Base 2024'!$A$2:$D$1666,3,FALSE)</f>
        <v>Empleado</v>
      </c>
      <c r="I74" s="1" t="str">
        <f>VLOOKUP(C74,'[1]Base 2024'!$A$2:$D$1666,4,FALSE)</f>
        <v>QUERETARO</v>
      </c>
      <c r="J74" t="s">
        <v>61</v>
      </c>
      <c r="K74" s="45" t="s">
        <v>77</v>
      </c>
      <c r="L74" s="57">
        <f t="shared" si="0"/>
        <v>28916.971299394289</v>
      </c>
      <c r="M74" s="9">
        <f t="shared" si="1"/>
        <v>17238.432947408895</v>
      </c>
      <c r="N74" s="58">
        <f t="shared" si="2"/>
        <v>46155.404246803184</v>
      </c>
      <c r="O74" s="59">
        <f t="shared" si="3"/>
        <v>54720</v>
      </c>
      <c r="P74" s="60">
        <f t="shared" si="4"/>
        <v>40327.890410958906</v>
      </c>
      <c r="Q74" s="61">
        <v>20865.936571437916</v>
      </c>
      <c r="R74" s="62">
        <v>33588.949999999997</v>
      </c>
      <c r="S74" s="62">
        <v>39955.42</v>
      </c>
      <c r="T74" s="58">
        <f t="shared" si="5"/>
        <v>31470.102190479305</v>
      </c>
      <c r="V74" s="63">
        <f t="shared" si="6"/>
        <v>2965.869007134027</v>
      </c>
      <c r="X74" s="9"/>
      <c r="Z74" s="41" t="s">
        <v>128</v>
      </c>
      <c r="AA74" t="s">
        <v>63</v>
      </c>
      <c r="AB74" s="42">
        <v>600</v>
      </c>
      <c r="AC74" s="42">
        <f t="shared" si="7"/>
        <v>600</v>
      </c>
      <c r="AD74" s="43">
        <f t="shared" si="8"/>
        <v>0</v>
      </c>
      <c r="AE74" s="9"/>
      <c r="AF74" s="41" t="s">
        <v>128</v>
      </c>
      <c r="AG74" t="s">
        <v>64</v>
      </c>
      <c r="AH74" s="42">
        <v>54720</v>
      </c>
      <c r="AI74" s="42">
        <v>2716050</v>
      </c>
      <c r="AJ74" s="42">
        <f t="shared" si="9"/>
        <v>54720</v>
      </c>
      <c r="AK74" s="43">
        <f t="shared" si="10"/>
        <v>0</v>
      </c>
      <c r="AL74" s="42"/>
      <c r="AM74" s="41" t="s">
        <v>128</v>
      </c>
      <c r="AN74" t="s">
        <v>65</v>
      </c>
      <c r="AO74">
        <v>269</v>
      </c>
      <c r="AP74" s="44">
        <v>19944</v>
      </c>
      <c r="AQ74">
        <f t="shared" si="11"/>
        <v>269</v>
      </c>
      <c r="AR74" s="45">
        <f t="shared" si="12"/>
        <v>0</v>
      </c>
      <c r="AT74" s="41" t="s">
        <v>128</v>
      </c>
      <c r="AU74" s="46">
        <f t="shared" si="13"/>
        <v>54720</v>
      </c>
      <c r="AV74">
        <f t="shared" si="14"/>
        <v>0.73698630136986298</v>
      </c>
      <c r="AW74" s="42">
        <f t="shared" si="15"/>
        <v>40327.89</v>
      </c>
      <c r="AX74" s="42">
        <f t="shared" si="16"/>
        <v>40327.890410958906</v>
      </c>
      <c r="AY74" s="43">
        <f t="shared" si="17"/>
        <v>-4.1095890628639609E-4</v>
      </c>
      <c r="BA74" s="41" t="str">
        <f t="shared" si="18"/>
        <v>02220</v>
      </c>
      <c r="BB74" s="42">
        <f t="shared" si="19"/>
        <v>40327.89</v>
      </c>
      <c r="BC74" s="42">
        <f t="shared" si="20"/>
        <v>2966.54</v>
      </c>
      <c r="BD74" s="47">
        <f t="shared" si="21"/>
        <v>43294.43</v>
      </c>
      <c r="BF74" s="41" t="s">
        <v>128</v>
      </c>
      <c r="BG74" t="s">
        <v>66</v>
      </c>
      <c r="BH74" s="42">
        <v>2965.87</v>
      </c>
      <c r="BI74" s="42">
        <v>182128.45250000001</v>
      </c>
      <c r="BJ74" s="42">
        <f t="shared" si="22"/>
        <v>2965.869007134027</v>
      </c>
      <c r="BK74" s="43">
        <f t="shared" si="23"/>
        <v>9.9286597287573386E-4</v>
      </c>
      <c r="BM74" s="41" t="s">
        <v>128</v>
      </c>
      <c r="BN74" t="s">
        <v>67</v>
      </c>
      <c r="BO74" s="42">
        <v>43293.760000000002</v>
      </c>
      <c r="BP74" s="42">
        <v>2658588.6</v>
      </c>
      <c r="BQ74" s="42">
        <f t="shared" si="24"/>
        <v>0</v>
      </c>
      <c r="BR74" s="43">
        <f t="shared" si="25"/>
        <v>43293.760000000002</v>
      </c>
      <c r="BT74" s="48" t="s">
        <v>128</v>
      </c>
      <c r="BU74" s="49">
        <f t="shared" si="26"/>
        <v>40327.89</v>
      </c>
      <c r="BV74" s="50">
        <f t="shared" si="27"/>
        <v>2966.54</v>
      </c>
      <c r="BW74" s="51">
        <f t="shared" si="28"/>
        <v>2965.869007134027</v>
      </c>
      <c r="BX74" s="52">
        <f t="shared" si="29"/>
        <v>0.67099286597294849</v>
      </c>
      <c r="BZ74" s="41" t="s">
        <v>128</v>
      </c>
      <c r="CA74" s="42">
        <f t="shared" si="30"/>
        <v>46155.404246803184</v>
      </c>
      <c r="CB74" s="42">
        <f t="shared" si="31"/>
        <v>40327.890410958906</v>
      </c>
      <c r="CC74" s="42">
        <f t="shared" si="32"/>
        <v>31470.102190479305</v>
      </c>
      <c r="CD74" s="42">
        <f t="shared" si="36"/>
        <v>40327.890410958906</v>
      </c>
      <c r="CE74" s="43">
        <f t="shared" si="37"/>
        <v>40327.890410958906</v>
      </c>
      <c r="CG74" s="53">
        <f t="shared" si="33"/>
        <v>40327.890410958906</v>
      </c>
      <c r="CH74" s="11">
        <f t="shared" si="34"/>
        <v>2985.72</v>
      </c>
      <c r="CI74" s="53">
        <f t="shared" si="35"/>
        <v>43313.610410958907</v>
      </c>
    </row>
    <row r="75" spans="1:87" x14ac:dyDescent="0.25">
      <c r="A75">
        <v>85</v>
      </c>
      <c r="B75" s="54">
        <v>1523</v>
      </c>
      <c r="C75" t="s">
        <v>129</v>
      </c>
      <c r="D75" s="1"/>
      <c r="E75" s="55">
        <v>600</v>
      </c>
      <c r="F75" s="56">
        <v>190728</v>
      </c>
      <c r="G75">
        <v>364</v>
      </c>
      <c r="H75" s="1" t="str">
        <f>VLOOKUP(C75,'[1]Base 2024'!$A$2:$D$1666,3,FALSE)</f>
        <v>Empleado</v>
      </c>
      <c r="I75" s="1" t="str">
        <f>VLOOKUP(C75,'[1]Base 2024'!$A$2:$D$1666,4,FALSE)</f>
        <v>QUERETARO</v>
      </c>
      <c r="J75" t="s">
        <v>61</v>
      </c>
      <c r="K75" s="45" t="s">
        <v>62</v>
      </c>
      <c r="L75" s="57">
        <f t="shared" si="0"/>
        <v>28916.971299394289</v>
      </c>
      <c r="M75" s="9">
        <f t="shared" si="1"/>
        <v>23326.355363780069</v>
      </c>
      <c r="N75" s="58">
        <f t="shared" si="2"/>
        <v>52243.326663174361</v>
      </c>
      <c r="O75" s="59">
        <f t="shared" si="3"/>
        <v>54720</v>
      </c>
      <c r="P75" s="60">
        <f t="shared" si="4"/>
        <v>54570.082191780821</v>
      </c>
      <c r="Q75" s="61">
        <v>20865.936571437916</v>
      </c>
      <c r="R75" s="62">
        <v>33588.949999999997</v>
      </c>
      <c r="S75" s="62">
        <v>39955.42</v>
      </c>
      <c r="T75" s="58">
        <f t="shared" si="5"/>
        <v>31470.102190479305</v>
      </c>
      <c r="V75" s="63">
        <f t="shared" si="6"/>
        <v>4013.2948646720656</v>
      </c>
      <c r="X75" s="9"/>
      <c r="Z75" s="41" t="s">
        <v>129</v>
      </c>
      <c r="AA75" t="s">
        <v>63</v>
      </c>
      <c r="AB75" s="42">
        <v>600</v>
      </c>
      <c r="AC75" s="42">
        <f t="shared" si="7"/>
        <v>600</v>
      </c>
      <c r="AD75" s="43">
        <f t="shared" si="8"/>
        <v>0</v>
      </c>
      <c r="AE75" s="9"/>
      <c r="AF75" s="41" t="s">
        <v>129</v>
      </c>
      <c r="AG75" t="s">
        <v>64</v>
      </c>
      <c r="AH75" s="42">
        <v>54720</v>
      </c>
      <c r="AI75" s="42">
        <v>2770770</v>
      </c>
      <c r="AJ75" s="42">
        <f t="shared" si="9"/>
        <v>54720</v>
      </c>
      <c r="AK75" s="43">
        <f t="shared" si="10"/>
        <v>0</v>
      </c>
      <c r="AL75" s="42"/>
      <c r="AM75" s="41" t="s">
        <v>129</v>
      </c>
      <c r="AN75" t="s">
        <v>65</v>
      </c>
      <c r="AO75">
        <v>364</v>
      </c>
      <c r="AP75" s="44">
        <v>20308</v>
      </c>
      <c r="AQ75">
        <f t="shared" si="11"/>
        <v>364</v>
      </c>
      <c r="AR75" s="45">
        <f t="shared" si="12"/>
        <v>0</v>
      </c>
      <c r="AT75" s="41" t="s">
        <v>129</v>
      </c>
      <c r="AU75" s="46">
        <f t="shared" si="13"/>
        <v>54720</v>
      </c>
      <c r="AV75">
        <f t="shared" si="14"/>
        <v>0.99726027397260275</v>
      </c>
      <c r="AW75" s="42">
        <f t="shared" si="15"/>
        <v>54570.080000000002</v>
      </c>
      <c r="AX75" s="42">
        <f t="shared" si="16"/>
        <v>54570.082191780821</v>
      </c>
      <c r="AY75" s="43">
        <f t="shared" si="17"/>
        <v>-2.1917808189755306E-3</v>
      </c>
      <c r="BA75" s="41" t="str">
        <f t="shared" si="18"/>
        <v>02221</v>
      </c>
      <c r="BB75" s="42">
        <f t="shared" si="19"/>
        <v>54570.080000000002</v>
      </c>
      <c r="BC75" s="42">
        <f t="shared" si="20"/>
        <v>4014.21</v>
      </c>
      <c r="BD75" s="47">
        <f t="shared" si="21"/>
        <v>58584.29</v>
      </c>
      <c r="BF75" s="41" t="s">
        <v>129</v>
      </c>
      <c r="BG75" t="s">
        <v>66</v>
      </c>
      <c r="BH75" s="42">
        <v>4013.29</v>
      </c>
      <c r="BI75" s="42">
        <v>186141.74739999999</v>
      </c>
      <c r="BJ75" s="42">
        <f t="shared" si="22"/>
        <v>4013.2948646720656</v>
      </c>
      <c r="BK75" s="43">
        <f t="shared" si="23"/>
        <v>-4.8646720656506659E-3</v>
      </c>
      <c r="BM75" s="41" t="s">
        <v>129</v>
      </c>
      <c r="BN75" t="s">
        <v>67</v>
      </c>
      <c r="BO75" s="42">
        <v>58583.38</v>
      </c>
      <c r="BP75" s="42">
        <v>2717171.98</v>
      </c>
      <c r="BQ75" s="42">
        <f t="shared" si="24"/>
        <v>0</v>
      </c>
      <c r="BR75" s="43">
        <f t="shared" si="25"/>
        <v>58583.38</v>
      </c>
      <c r="BT75" s="48" t="s">
        <v>129</v>
      </c>
      <c r="BU75" s="49">
        <f t="shared" si="26"/>
        <v>54570.080000000002</v>
      </c>
      <c r="BV75" s="50">
        <f t="shared" si="27"/>
        <v>4014.21</v>
      </c>
      <c r="BW75" s="51">
        <f t="shared" si="28"/>
        <v>4013.2948646720656</v>
      </c>
      <c r="BX75" s="52">
        <f t="shared" si="29"/>
        <v>0.91513532793442209</v>
      </c>
      <c r="BZ75" s="41" t="s">
        <v>129</v>
      </c>
      <c r="CA75" s="42">
        <f t="shared" si="30"/>
        <v>52243.326663174361</v>
      </c>
      <c r="CB75" s="42">
        <f t="shared" si="31"/>
        <v>54570.082191780821</v>
      </c>
      <c r="CC75" s="42">
        <f t="shared" si="32"/>
        <v>31470.102190479305</v>
      </c>
      <c r="CD75" s="42">
        <f t="shared" si="36"/>
        <v>54570.082191780821</v>
      </c>
      <c r="CE75" s="43">
        <f t="shared" si="37"/>
        <v>52243.326663174361</v>
      </c>
      <c r="CG75" s="53">
        <f t="shared" si="33"/>
        <v>52243.326663174361</v>
      </c>
      <c r="CH75" s="11">
        <f t="shared" si="34"/>
        <v>3867.89</v>
      </c>
      <c r="CI75" s="53">
        <f t="shared" si="35"/>
        <v>56111.21666317436</v>
      </c>
    </row>
    <row r="76" spans="1:87" x14ac:dyDescent="0.25">
      <c r="A76">
        <v>86</v>
      </c>
      <c r="B76" s="54">
        <v>1524</v>
      </c>
      <c r="C76" t="s">
        <v>130</v>
      </c>
      <c r="D76" s="1"/>
      <c r="E76" s="62">
        <v>600</v>
      </c>
      <c r="F76" s="64">
        <v>125314</v>
      </c>
      <c r="G76">
        <v>160</v>
      </c>
      <c r="H76" s="1" t="str">
        <f>VLOOKUP(C76,'[1]Base 2024'!$A$2:$D$1666,3,FALSE)</f>
        <v>Empleado</v>
      </c>
      <c r="I76" s="1" t="str">
        <f>VLOOKUP(C76,'[1]Base 2024'!$A$2:$D$1666,4,FALSE)</f>
        <v>QUERETARO</v>
      </c>
      <c r="J76" t="s">
        <v>61</v>
      </c>
      <c r="K76" s="45" t="s">
        <v>77</v>
      </c>
      <c r="L76" s="57">
        <f t="shared" si="0"/>
        <v>18999.314948053227</v>
      </c>
      <c r="M76" s="9">
        <f t="shared" si="1"/>
        <v>10253.343017046183</v>
      </c>
      <c r="N76" s="58">
        <f t="shared" si="2"/>
        <v>29252.65796509941</v>
      </c>
      <c r="O76" s="59">
        <f t="shared" si="3"/>
        <v>54720</v>
      </c>
      <c r="P76" s="60">
        <f t="shared" si="4"/>
        <v>23986.849315068492</v>
      </c>
      <c r="Q76" s="61">
        <v>20865.936571437916</v>
      </c>
      <c r="R76" s="62">
        <v>33588.949999999997</v>
      </c>
      <c r="S76" s="62">
        <v>39845.949999999997</v>
      </c>
      <c r="T76" s="58">
        <f t="shared" si="5"/>
        <v>31433.612190479307</v>
      </c>
      <c r="V76" s="63">
        <f t="shared" si="6"/>
        <v>1764.0856548009081</v>
      </c>
      <c r="X76" s="9"/>
      <c r="Z76" s="41" t="s">
        <v>130</v>
      </c>
      <c r="AA76" t="s">
        <v>63</v>
      </c>
      <c r="AB76" s="42">
        <v>600</v>
      </c>
      <c r="AC76" s="42">
        <f t="shared" si="7"/>
        <v>600</v>
      </c>
      <c r="AD76" s="43">
        <f t="shared" si="8"/>
        <v>0</v>
      </c>
      <c r="AE76" s="9"/>
      <c r="AF76" s="41" t="s">
        <v>130</v>
      </c>
      <c r="AG76" t="s">
        <v>64</v>
      </c>
      <c r="AH76" s="42">
        <v>54720</v>
      </c>
      <c r="AI76" s="42">
        <v>2825490</v>
      </c>
      <c r="AJ76" s="42">
        <f t="shared" si="9"/>
        <v>54720</v>
      </c>
      <c r="AK76" s="43">
        <f t="shared" si="10"/>
        <v>0</v>
      </c>
      <c r="AL76" s="42"/>
      <c r="AM76" s="41" t="s">
        <v>130</v>
      </c>
      <c r="AN76" t="s">
        <v>65</v>
      </c>
      <c r="AO76">
        <v>160</v>
      </c>
      <c r="AP76" s="44">
        <v>20468</v>
      </c>
      <c r="AQ76">
        <f t="shared" si="11"/>
        <v>160</v>
      </c>
      <c r="AR76" s="45">
        <f t="shared" si="12"/>
        <v>0</v>
      </c>
      <c r="AT76" s="41" t="s">
        <v>130</v>
      </c>
      <c r="AU76" s="46">
        <f t="shared" si="13"/>
        <v>54720</v>
      </c>
      <c r="AV76">
        <f t="shared" si="14"/>
        <v>0.43835616438356162</v>
      </c>
      <c r="AW76" s="42">
        <f t="shared" si="15"/>
        <v>23986.85</v>
      </c>
      <c r="AX76" s="42">
        <f t="shared" si="16"/>
        <v>23986.849315068492</v>
      </c>
      <c r="AY76" s="43">
        <f t="shared" si="17"/>
        <v>6.84931506839348E-4</v>
      </c>
      <c r="BA76" s="41" t="str">
        <f t="shared" si="18"/>
        <v>02222</v>
      </c>
      <c r="BB76" s="42">
        <f t="shared" si="19"/>
        <v>23986.85</v>
      </c>
      <c r="BC76" s="42">
        <f t="shared" si="20"/>
        <v>1764.49</v>
      </c>
      <c r="BD76" s="47">
        <f t="shared" si="21"/>
        <v>25751.34</v>
      </c>
      <c r="BF76" s="41" t="s">
        <v>130</v>
      </c>
      <c r="BG76" t="s">
        <v>66</v>
      </c>
      <c r="BH76" s="42">
        <v>1764.09</v>
      </c>
      <c r="BI76" s="42">
        <v>187905.83309999999</v>
      </c>
      <c r="BJ76" s="42">
        <f t="shared" si="22"/>
        <v>1764.0856548009081</v>
      </c>
      <c r="BK76" s="43">
        <f t="shared" si="23"/>
        <v>4.3451990918583761E-3</v>
      </c>
      <c r="BM76" s="41" t="s">
        <v>130</v>
      </c>
      <c r="BN76" t="s">
        <v>67</v>
      </c>
      <c r="BO76" s="42">
        <v>25750.94</v>
      </c>
      <c r="BP76" s="42">
        <v>2742922.92</v>
      </c>
      <c r="BQ76" s="42">
        <f t="shared" si="24"/>
        <v>0</v>
      </c>
      <c r="BR76" s="43">
        <f t="shared" si="25"/>
        <v>25750.94</v>
      </c>
      <c r="BT76" s="48" t="s">
        <v>130</v>
      </c>
      <c r="BU76" s="49">
        <f t="shared" si="26"/>
        <v>23986.85</v>
      </c>
      <c r="BV76" s="50">
        <f t="shared" si="27"/>
        <v>1764.49</v>
      </c>
      <c r="BW76" s="51">
        <f t="shared" si="28"/>
        <v>1764.0856548009081</v>
      </c>
      <c r="BX76" s="52">
        <f t="shared" si="29"/>
        <v>0.40434519909194933</v>
      </c>
      <c r="BZ76" s="41" t="s">
        <v>130</v>
      </c>
      <c r="CA76" s="42">
        <f t="shared" si="30"/>
        <v>29252.65796509941</v>
      </c>
      <c r="CB76" s="42">
        <f t="shared" si="31"/>
        <v>23986.849315068492</v>
      </c>
      <c r="CC76" s="42">
        <f t="shared" si="32"/>
        <v>31433.612190479307</v>
      </c>
      <c r="CD76" s="42">
        <f t="shared" si="36"/>
        <v>31433.612190479307</v>
      </c>
      <c r="CE76" s="43">
        <f t="shared" si="37"/>
        <v>29252.65796509941</v>
      </c>
      <c r="CG76" s="53">
        <f t="shared" si="33"/>
        <v>29252.65796509941</v>
      </c>
      <c r="CH76" s="11">
        <f t="shared" si="34"/>
        <v>2165.75</v>
      </c>
      <c r="CI76" s="53">
        <f t="shared" si="35"/>
        <v>31418.40796509941</v>
      </c>
    </row>
    <row r="77" spans="1:87" x14ac:dyDescent="0.25">
      <c r="A77">
        <v>87</v>
      </c>
      <c r="B77" s="54">
        <v>1531</v>
      </c>
      <c r="C77" t="s">
        <v>131</v>
      </c>
      <c r="D77" s="1"/>
      <c r="E77" s="55">
        <v>600</v>
      </c>
      <c r="F77" s="56">
        <v>190728</v>
      </c>
      <c r="G77">
        <v>365</v>
      </c>
      <c r="H77" s="1" t="str">
        <f>VLOOKUP(C77,'[1]Base 2024'!$A$2:$D$1666,3,FALSE)</f>
        <v>Empleado</v>
      </c>
      <c r="I77" s="1" t="str">
        <f>VLOOKUP(C77,'[1]Base 2024'!$A$2:$D$1666,4,FALSE)</f>
        <v>QUERETARO</v>
      </c>
      <c r="J77" t="s">
        <v>61</v>
      </c>
      <c r="K77" s="45" t="s">
        <v>62</v>
      </c>
      <c r="L77" s="57">
        <f t="shared" si="0"/>
        <v>28916.971299394289</v>
      </c>
      <c r="M77" s="9">
        <f t="shared" si="1"/>
        <v>23390.438757636606</v>
      </c>
      <c r="N77" s="58">
        <f t="shared" si="2"/>
        <v>52307.410057030895</v>
      </c>
      <c r="O77" s="59">
        <f t="shared" si="3"/>
        <v>54720</v>
      </c>
      <c r="P77" s="60">
        <f t="shared" si="4"/>
        <v>54720</v>
      </c>
      <c r="Q77" s="61">
        <v>19886.583978069157</v>
      </c>
      <c r="R77" s="62">
        <v>33588.949999999997</v>
      </c>
      <c r="S77" s="62">
        <v>39955.42</v>
      </c>
      <c r="T77" s="58">
        <f t="shared" si="5"/>
        <v>31143.651326023053</v>
      </c>
      <c r="V77" s="63">
        <f t="shared" si="6"/>
        <v>4024.320400014572</v>
      </c>
      <c r="X77" s="9"/>
      <c r="Z77" s="41" t="s">
        <v>131</v>
      </c>
      <c r="AA77" t="s">
        <v>63</v>
      </c>
      <c r="AB77" s="42">
        <v>600</v>
      </c>
      <c r="AC77" s="42">
        <f t="shared" si="7"/>
        <v>600</v>
      </c>
      <c r="AD77" s="43">
        <f t="shared" si="8"/>
        <v>0</v>
      </c>
      <c r="AE77" s="9"/>
      <c r="AF77" s="41" t="s">
        <v>131</v>
      </c>
      <c r="AG77" t="s">
        <v>64</v>
      </c>
      <c r="AH77" s="42">
        <v>54720</v>
      </c>
      <c r="AI77" s="42">
        <v>2880210</v>
      </c>
      <c r="AJ77" s="42">
        <f t="shared" si="9"/>
        <v>54720</v>
      </c>
      <c r="AK77" s="43">
        <f t="shared" si="10"/>
        <v>0</v>
      </c>
      <c r="AL77" s="42"/>
      <c r="AM77" s="41" t="s">
        <v>131</v>
      </c>
      <c r="AN77" t="s">
        <v>65</v>
      </c>
      <c r="AO77">
        <v>365</v>
      </c>
      <c r="AP77" s="44">
        <v>20833</v>
      </c>
      <c r="AQ77">
        <f t="shared" si="11"/>
        <v>365</v>
      </c>
      <c r="AR77" s="45">
        <f t="shared" si="12"/>
        <v>0</v>
      </c>
      <c r="AT77" s="41" t="s">
        <v>131</v>
      </c>
      <c r="AU77" s="46">
        <f t="shared" si="13"/>
        <v>54720</v>
      </c>
      <c r="AV77">
        <f t="shared" si="14"/>
        <v>1</v>
      </c>
      <c r="AW77" s="42">
        <f t="shared" si="15"/>
        <v>54720</v>
      </c>
      <c r="AX77" s="42">
        <f t="shared" si="16"/>
        <v>54720</v>
      </c>
      <c r="AY77" s="43">
        <f t="shared" si="17"/>
        <v>0</v>
      </c>
      <c r="BA77" s="41" t="str">
        <f t="shared" si="18"/>
        <v>02229</v>
      </c>
      <c r="BB77" s="42">
        <f t="shared" si="19"/>
        <v>54720</v>
      </c>
      <c r="BC77" s="42">
        <f t="shared" si="20"/>
        <v>4025.24</v>
      </c>
      <c r="BD77" s="47">
        <f t="shared" si="21"/>
        <v>58745.24</v>
      </c>
      <c r="BF77" s="41" t="s">
        <v>131</v>
      </c>
      <c r="BG77" t="s">
        <v>66</v>
      </c>
      <c r="BH77" s="42">
        <v>4024.32</v>
      </c>
      <c r="BI77" s="42">
        <v>191930.15349999999</v>
      </c>
      <c r="BJ77" s="42">
        <f t="shared" si="22"/>
        <v>4024.320400014572</v>
      </c>
      <c r="BK77" s="43">
        <f t="shared" si="23"/>
        <v>-4.0001457182370359E-4</v>
      </c>
      <c r="BM77" s="41" t="s">
        <v>131</v>
      </c>
      <c r="BN77" t="s">
        <v>67</v>
      </c>
      <c r="BO77" s="42">
        <v>58744.32</v>
      </c>
      <c r="BP77" s="42">
        <v>2801667.24</v>
      </c>
      <c r="BQ77" s="42">
        <f t="shared" si="24"/>
        <v>0</v>
      </c>
      <c r="BR77" s="43">
        <f t="shared" si="25"/>
        <v>58744.32</v>
      </c>
      <c r="BT77" s="48" t="s">
        <v>131</v>
      </c>
      <c r="BU77" s="49">
        <f t="shared" si="26"/>
        <v>54720</v>
      </c>
      <c r="BV77" s="50">
        <f t="shared" si="27"/>
        <v>4025.24</v>
      </c>
      <c r="BW77" s="51">
        <f t="shared" si="28"/>
        <v>4024.320400014572</v>
      </c>
      <c r="BX77" s="52">
        <f t="shared" si="29"/>
        <v>0.91959998542779431</v>
      </c>
      <c r="BZ77" s="41" t="s">
        <v>131</v>
      </c>
      <c r="CA77" s="42">
        <f t="shared" si="30"/>
        <v>52307.410057030895</v>
      </c>
      <c r="CB77" s="42">
        <f t="shared" si="31"/>
        <v>54720</v>
      </c>
      <c r="CC77" s="42">
        <f t="shared" si="32"/>
        <v>31143.651326023053</v>
      </c>
      <c r="CD77" s="42">
        <f t="shared" si="36"/>
        <v>54720</v>
      </c>
      <c r="CE77" s="43">
        <f t="shared" si="37"/>
        <v>52307.410057030895</v>
      </c>
      <c r="CG77" s="53">
        <f t="shared" si="33"/>
        <v>52307.410057030895</v>
      </c>
      <c r="CH77" s="11">
        <f t="shared" si="34"/>
        <v>3872.63</v>
      </c>
      <c r="CI77" s="53">
        <f t="shared" si="35"/>
        <v>56180.040057030892</v>
      </c>
    </row>
    <row r="78" spans="1:87" x14ac:dyDescent="0.25">
      <c r="A78">
        <v>88</v>
      </c>
      <c r="B78" s="54">
        <v>1535</v>
      </c>
      <c r="C78" t="s">
        <v>132</v>
      </c>
      <c r="D78" s="1"/>
      <c r="E78" s="55">
        <v>554</v>
      </c>
      <c r="F78" s="56">
        <v>190728</v>
      </c>
      <c r="G78">
        <v>365</v>
      </c>
      <c r="H78" s="1" t="str">
        <f>VLOOKUP(C78,'[1]Base 2024'!$A$2:$D$1666,3,FALSE)</f>
        <v>Empleado</v>
      </c>
      <c r="I78" s="1" t="str">
        <f>VLOOKUP(C78,'[1]Base 2024'!$A$2:$D$1666,4,FALSE)</f>
        <v>QUERETARO</v>
      </c>
      <c r="J78" t="s">
        <v>61</v>
      </c>
      <c r="K78" s="45" t="s">
        <v>62</v>
      </c>
      <c r="L78" s="57">
        <f t="shared" si="0"/>
        <v>28916.971299394289</v>
      </c>
      <c r="M78" s="9">
        <f t="shared" si="1"/>
        <v>23390.438757636606</v>
      </c>
      <c r="N78" s="58">
        <f t="shared" si="2"/>
        <v>52307.410057030895</v>
      </c>
      <c r="O78" s="59">
        <f t="shared" si="3"/>
        <v>50524.800000000003</v>
      </c>
      <c r="P78" s="60">
        <f t="shared" si="4"/>
        <v>50524.800000000003</v>
      </c>
      <c r="Q78" s="61">
        <v>7995.1720329812488</v>
      </c>
      <c r="R78" s="62">
        <v>31313.439999999999</v>
      </c>
      <c r="S78" s="62">
        <v>39845.949999999997</v>
      </c>
      <c r="T78" s="58">
        <f t="shared" si="5"/>
        <v>26384.854010993749</v>
      </c>
      <c r="V78" s="63">
        <f t="shared" si="6"/>
        <v>3715.7891693467882</v>
      </c>
      <c r="X78" s="9"/>
      <c r="Z78" s="41" t="s">
        <v>132</v>
      </c>
      <c r="AA78" t="s">
        <v>63</v>
      </c>
      <c r="AB78" s="42">
        <v>554</v>
      </c>
      <c r="AC78" s="42">
        <f t="shared" si="7"/>
        <v>554</v>
      </c>
      <c r="AD78" s="43">
        <f t="shared" si="8"/>
        <v>0</v>
      </c>
      <c r="AE78" s="9"/>
      <c r="AF78" s="41" t="s">
        <v>132</v>
      </c>
      <c r="AG78" t="s">
        <v>64</v>
      </c>
      <c r="AH78" s="42">
        <v>50524.800000000003</v>
      </c>
      <c r="AI78" s="42">
        <v>2930734.8</v>
      </c>
      <c r="AJ78" s="42">
        <f t="shared" si="9"/>
        <v>50524.800000000003</v>
      </c>
      <c r="AK78" s="43">
        <f t="shared" si="10"/>
        <v>0</v>
      </c>
      <c r="AL78" s="42"/>
      <c r="AM78" s="41" t="s">
        <v>132</v>
      </c>
      <c r="AN78" t="s">
        <v>65</v>
      </c>
      <c r="AO78">
        <v>365</v>
      </c>
      <c r="AP78" s="44">
        <v>21198</v>
      </c>
      <c r="AQ78">
        <f t="shared" si="11"/>
        <v>365</v>
      </c>
      <c r="AR78" s="45">
        <f t="shared" si="12"/>
        <v>0</v>
      </c>
      <c r="AT78" s="41" t="s">
        <v>132</v>
      </c>
      <c r="AU78" s="46">
        <f t="shared" si="13"/>
        <v>50524.800000000003</v>
      </c>
      <c r="AV78">
        <f t="shared" si="14"/>
        <v>1</v>
      </c>
      <c r="AW78" s="42">
        <f t="shared" si="15"/>
        <v>50524.800000000003</v>
      </c>
      <c r="AX78" s="42">
        <f t="shared" si="16"/>
        <v>50524.800000000003</v>
      </c>
      <c r="AY78" s="43">
        <f t="shared" si="17"/>
        <v>0</v>
      </c>
      <c r="BA78" s="41" t="str">
        <f t="shared" si="18"/>
        <v>02233</v>
      </c>
      <c r="BB78" s="42">
        <f t="shared" si="19"/>
        <v>50524.800000000003</v>
      </c>
      <c r="BC78" s="42">
        <f t="shared" si="20"/>
        <v>3716.63</v>
      </c>
      <c r="BD78" s="47">
        <f t="shared" si="21"/>
        <v>54241.43</v>
      </c>
      <c r="BF78" s="41" t="s">
        <v>132</v>
      </c>
      <c r="BG78" t="s">
        <v>66</v>
      </c>
      <c r="BH78" s="42">
        <v>3715.79</v>
      </c>
      <c r="BI78" s="42">
        <v>195645.94270000001</v>
      </c>
      <c r="BJ78" s="42">
        <f t="shared" si="22"/>
        <v>3715.7891693467882</v>
      </c>
      <c r="BK78" s="43">
        <f t="shared" si="23"/>
        <v>8.3065321177855367E-4</v>
      </c>
      <c r="BM78" s="41" t="s">
        <v>132</v>
      </c>
      <c r="BN78" t="s">
        <v>67</v>
      </c>
      <c r="BO78" s="42">
        <v>54240.59</v>
      </c>
      <c r="BP78" s="42">
        <v>2855907.83</v>
      </c>
      <c r="BQ78" s="42">
        <f t="shared" si="24"/>
        <v>0</v>
      </c>
      <c r="BR78" s="43">
        <f t="shared" si="25"/>
        <v>54240.59</v>
      </c>
      <c r="BT78" s="48" t="s">
        <v>132</v>
      </c>
      <c r="BU78" s="49">
        <f t="shared" si="26"/>
        <v>50524.800000000003</v>
      </c>
      <c r="BV78" s="50">
        <f t="shared" si="27"/>
        <v>3716.63</v>
      </c>
      <c r="BW78" s="51">
        <f t="shared" si="28"/>
        <v>3715.7891693467882</v>
      </c>
      <c r="BX78" s="52">
        <f t="shared" si="29"/>
        <v>0.84083065321192407</v>
      </c>
      <c r="BZ78" s="41" t="s">
        <v>132</v>
      </c>
      <c r="CA78" s="42">
        <f t="shared" si="30"/>
        <v>52307.410057030895</v>
      </c>
      <c r="CB78" s="42">
        <f t="shared" si="31"/>
        <v>50524.800000000003</v>
      </c>
      <c r="CC78" s="42">
        <f t="shared" si="32"/>
        <v>26384.854010993749</v>
      </c>
      <c r="CD78" s="42">
        <f t="shared" si="36"/>
        <v>50524.800000000003</v>
      </c>
      <c r="CE78" s="43">
        <f t="shared" si="37"/>
        <v>50524.800000000003</v>
      </c>
      <c r="CG78" s="53">
        <f t="shared" si="33"/>
        <v>50524.800000000003</v>
      </c>
      <c r="CH78" s="11">
        <f t="shared" si="34"/>
        <v>3740.66</v>
      </c>
      <c r="CI78" s="53">
        <f t="shared" si="35"/>
        <v>54265.460000000006</v>
      </c>
    </row>
    <row r="79" spans="1:87" x14ac:dyDescent="0.25">
      <c r="A79">
        <v>89</v>
      </c>
      <c r="B79" s="54">
        <v>1536</v>
      </c>
      <c r="C79" t="s">
        <v>133</v>
      </c>
      <c r="D79" s="1"/>
      <c r="E79" s="55">
        <v>585</v>
      </c>
      <c r="F79" s="56">
        <v>190728</v>
      </c>
      <c r="G79">
        <v>364</v>
      </c>
      <c r="H79" s="1" t="str">
        <f>VLOOKUP(C79,'[1]Base 2024'!$A$2:$D$1666,3,FALSE)</f>
        <v>Empleado</v>
      </c>
      <c r="I79" s="1" t="str">
        <f>VLOOKUP(C79,'[1]Base 2024'!$A$2:$D$1666,4,FALSE)</f>
        <v>QUERETARO</v>
      </c>
      <c r="J79" t="s">
        <v>61</v>
      </c>
      <c r="K79" s="45" t="s">
        <v>62</v>
      </c>
      <c r="L79" s="57">
        <f t="shared" ref="L79:L142" si="38">F79*$E$9</f>
        <v>28916.971299394289</v>
      </c>
      <c r="M79" s="9">
        <f t="shared" ref="M79:M142" si="39">G79*$E$10</f>
        <v>23326.355363780069</v>
      </c>
      <c r="N79" s="58">
        <f t="shared" ref="N79:N142" si="40">L79+M79</f>
        <v>52243.326663174361</v>
      </c>
      <c r="O79" s="59">
        <f t="shared" ref="O79:O142" si="41">E79*91.2</f>
        <v>53352</v>
      </c>
      <c r="P79" s="60">
        <f t="shared" ref="P79:P142" si="42">(O79*G79)/365</f>
        <v>53205.830136986304</v>
      </c>
      <c r="Q79" s="61">
        <v>6005.2770079323291</v>
      </c>
      <c r="R79" s="62">
        <v>31313.439999999999</v>
      </c>
      <c r="S79" s="62">
        <v>39845.949999999997</v>
      </c>
      <c r="T79" s="58">
        <f t="shared" ref="T79:T142" si="43">(Q79+R79+S79)/3</f>
        <v>25721.555669310776</v>
      </c>
      <c r="V79" s="63">
        <f t="shared" ref="V79:V142" si="44">(P79/$P$359)*$V$361</f>
        <v>3912.9624930552641</v>
      </c>
      <c r="X79" s="9"/>
      <c r="Z79" s="41" t="s">
        <v>133</v>
      </c>
      <c r="AA79" t="s">
        <v>63</v>
      </c>
      <c r="AB79" s="42">
        <v>585</v>
      </c>
      <c r="AC79" s="42">
        <f t="shared" si="7"/>
        <v>585</v>
      </c>
      <c r="AD79" s="43">
        <f t="shared" si="8"/>
        <v>0</v>
      </c>
      <c r="AE79" s="9"/>
      <c r="AF79" s="41" t="s">
        <v>133</v>
      </c>
      <c r="AG79" t="s">
        <v>64</v>
      </c>
      <c r="AH79" s="42">
        <v>53352</v>
      </c>
      <c r="AI79" s="42">
        <v>2984086.8</v>
      </c>
      <c r="AJ79" s="42">
        <f t="shared" si="9"/>
        <v>53352</v>
      </c>
      <c r="AK79" s="43">
        <f t="shared" si="10"/>
        <v>0</v>
      </c>
      <c r="AL79" s="42"/>
      <c r="AM79" s="41" t="s">
        <v>133</v>
      </c>
      <c r="AN79" t="s">
        <v>65</v>
      </c>
      <c r="AO79">
        <v>364</v>
      </c>
      <c r="AP79" s="44">
        <v>21562</v>
      </c>
      <c r="AQ79">
        <f t="shared" si="11"/>
        <v>364</v>
      </c>
      <c r="AR79" s="45">
        <f t="shared" si="12"/>
        <v>0</v>
      </c>
      <c r="AT79" s="41" t="s">
        <v>133</v>
      </c>
      <c r="AU79" s="46">
        <f t="shared" si="13"/>
        <v>53352</v>
      </c>
      <c r="AV79">
        <f t="shared" si="14"/>
        <v>0.99726027397260275</v>
      </c>
      <c r="AW79" s="42">
        <f t="shared" si="15"/>
        <v>53205.83</v>
      </c>
      <c r="AX79" s="42">
        <f t="shared" si="16"/>
        <v>53205.830136986304</v>
      </c>
      <c r="AY79" s="43">
        <f t="shared" si="17"/>
        <v>-1.3698630209546536E-4</v>
      </c>
      <c r="BA79" s="41" t="str">
        <f t="shared" si="18"/>
        <v>02234</v>
      </c>
      <c r="BB79" s="42">
        <f t="shared" si="19"/>
        <v>53205.83</v>
      </c>
      <c r="BC79" s="42">
        <f t="shared" si="20"/>
        <v>3913.85</v>
      </c>
      <c r="BD79" s="47">
        <f t="shared" si="21"/>
        <v>57119.68</v>
      </c>
      <c r="BF79" s="41" t="s">
        <v>133</v>
      </c>
      <c r="BG79" t="s">
        <v>66</v>
      </c>
      <c r="BH79" s="42">
        <v>3912.96</v>
      </c>
      <c r="BI79" s="42">
        <v>199558.90520000001</v>
      </c>
      <c r="BJ79" s="42">
        <f t="shared" si="22"/>
        <v>3912.9624930552641</v>
      </c>
      <c r="BK79" s="43">
        <f t="shared" si="23"/>
        <v>-2.4930552640398673E-3</v>
      </c>
      <c r="BM79" s="41" t="s">
        <v>133</v>
      </c>
      <c r="BN79" t="s">
        <v>67</v>
      </c>
      <c r="BO79" s="42">
        <v>57118.79</v>
      </c>
      <c r="BP79" s="42">
        <v>2913026.62</v>
      </c>
      <c r="BQ79" s="42">
        <f t="shared" si="24"/>
        <v>0</v>
      </c>
      <c r="BR79" s="43">
        <f t="shared" si="25"/>
        <v>57118.79</v>
      </c>
      <c r="BT79" s="48" t="s">
        <v>133</v>
      </c>
      <c r="BU79" s="49">
        <f t="shared" si="26"/>
        <v>53205.83</v>
      </c>
      <c r="BV79" s="50">
        <f t="shared" si="27"/>
        <v>3913.85</v>
      </c>
      <c r="BW79" s="51">
        <f t="shared" si="28"/>
        <v>3912.9624930552641</v>
      </c>
      <c r="BX79" s="52">
        <f t="shared" si="29"/>
        <v>0.8875069447358328</v>
      </c>
      <c r="BZ79" s="41" t="s">
        <v>133</v>
      </c>
      <c r="CA79" s="42">
        <f t="shared" si="30"/>
        <v>52243.326663174361</v>
      </c>
      <c r="CB79" s="42">
        <f t="shared" si="31"/>
        <v>53205.830136986304</v>
      </c>
      <c r="CC79" s="42">
        <f t="shared" si="32"/>
        <v>25721.555669310776</v>
      </c>
      <c r="CD79" s="42">
        <f t="shared" si="36"/>
        <v>53205.830136986304</v>
      </c>
      <c r="CE79" s="43">
        <f t="shared" si="37"/>
        <v>52243.326663174361</v>
      </c>
      <c r="CG79" s="53">
        <f t="shared" si="33"/>
        <v>52243.326663174361</v>
      </c>
      <c r="CH79" s="11">
        <f t="shared" si="34"/>
        <v>3867.89</v>
      </c>
      <c r="CI79" s="53">
        <f t="shared" si="35"/>
        <v>56111.21666317436</v>
      </c>
    </row>
    <row r="80" spans="1:87" x14ac:dyDescent="0.25">
      <c r="A80">
        <v>90</v>
      </c>
      <c r="B80" s="54">
        <v>1537</v>
      </c>
      <c r="C80" t="s">
        <v>134</v>
      </c>
      <c r="D80" s="1"/>
      <c r="E80" s="55">
        <v>600</v>
      </c>
      <c r="F80" s="56">
        <v>190728</v>
      </c>
      <c r="G80">
        <v>364</v>
      </c>
      <c r="H80" s="1" t="str">
        <f>VLOOKUP(C80,'[1]Base 2024'!$A$2:$D$1666,3,FALSE)</f>
        <v>Empleado</v>
      </c>
      <c r="I80" s="1" t="str">
        <f>VLOOKUP(C80,'[1]Base 2024'!$A$2:$D$1666,4,FALSE)</f>
        <v>QUERETARO</v>
      </c>
      <c r="J80" t="s">
        <v>61</v>
      </c>
      <c r="K80" s="45" t="s">
        <v>62</v>
      </c>
      <c r="L80" s="57">
        <f t="shared" si="38"/>
        <v>28916.971299394289</v>
      </c>
      <c r="M80" s="9">
        <f t="shared" si="39"/>
        <v>23326.355363780069</v>
      </c>
      <c r="N80" s="58">
        <f t="shared" si="40"/>
        <v>52243.326663174361</v>
      </c>
      <c r="O80" s="59">
        <f t="shared" si="41"/>
        <v>54720</v>
      </c>
      <c r="P80" s="60">
        <f t="shared" si="42"/>
        <v>54570.082191780821</v>
      </c>
      <c r="Q80" s="61">
        <v>7242.0524081124768</v>
      </c>
      <c r="R80" s="62">
        <v>33588.949999999997</v>
      </c>
      <c r="S80" s="62">
        <v>39955.42</v>
      </c>
      <c r="T80" s="58">
        <f t="shared" si="43"/>
        <v>26928.807469370822</v>
      </c>
      <c r="V80" s="63">
        <f t="shared" si="44"/>
        <v>4013.2948646720656</v>
      </c>
      <c r="X80" s="9"/>
      <c r="Z80" s="41" t="s">
        <v>134</v>
      </c>
      <c r="AA80" t="s">
        <v>63</v>
      </c>
      <c r="AB80" s="42">
        <v>600</v>
      </c>
      <c r="AC80" s="42">
        <f t="shared" ref="AC80:AC143" si="45">+E80</f>
        <v>600</v>
      </c>
      <c r="AD80" s="43">
        <f t="shared" ref="AD80:AD143" si="46">+AB80-AC80</f>
        <v>0</v>
      </c>
      <c r="AE80" s="9"/>
      <c r="AF80" s="41" t="s">
        <v>134</v>
      </c>
      <c r="AG80" t="s">
        <v>64</v>
      </c>
      <c r="AH80" s="42">
        <v>54720</v>
      </c>
      <c r="AI80" s="42">
        <v>3038806.8</v>
      </c>
      <c r="AJ80" s="42">
        <f t="shared" ref="AJ80:AJ143" si="47">+O80</f>
        <v>54720</v>
      </c>
      <c r="AK80" s="43">
        <f t="shared" ref="AK80:AK143" si="48">+AH80-AJ80</f>
        <v>0</v>
      </c>
      <c r="AL80" s="42"/>
      <c r="AM80" s="41" t="s">
        <v>134</v>
      </c>
      <c r="AN80" t="s">
        <v>65</v>
      </c>
      <c r="AO80">
        <v>364</v>
      </c>
      <c r="AP80" s="44">
        <v>21926</v>
      </c>
      <c r="AQ80">
        <f t="shared" ref="AQ80:AQ143" si="49">+G80</f>
        <v>364</v>
      </c>
      <c r="AR80" s="45">
        <f t="shared" ref="AR80:AR143" si="50">+AO80-AQ80</f>
        <v>0</v>
      </c>
      <c r="AT80" s="41" t="s">
        <v>134</v>
      </c>
      <c r="AU80" s="46">
        <f t="shared" ref="AU80:AU143" si="51">+AH80</f>
        <v>54720</v>
      </c>
      <c r="AV80">
        <f t="shared" ref="AV80:AV143" si="52">+AO80/365</f>
        <v>0.99726027397260275</v>
      </c>
      <c r="AW80" s="42">
        <f t="shared" ref="AW80:AW143" si="53">ROUND(AU80*AV80,2)</f>
        <v>54570.080000000002</v>
      </c>
      <c r="AX80" s="42">
        <f t="shared" ref="AX80:AX143" si="54">+P80</f>
        <v>54570.082191780821</v>
      </c>
      <c r="AY80" s="43">
        <f t="shared" ref="AY80:AY143" si="55">+AW80-AX80</f>
        <v>-2.1917808189755306E-3</v>
      </c>
      <c r="BA80" s="41" t="str">
        <f t="shared" ref="BA80:BA143" si="56">+AT80</f>
        <v>02235</v>
      </c>
      <c r="BB80" s="42">
        <f t="shared" ref="BB80:BB143" si="57">+AW80</f>
        <v>54570.080000000002</v>
      </c>
      <c r="BC80" s="42">
        <f t="shared" ref="BC80:BC143" si="58">ROUND(+BB80/$BB$358*$BB$11,2)</f>
        <v>4014.21</v>
      </c>
      <c r="BD80" s="47">
        <f t="shared" ref="BD80:BD143" si="59">SUM(BB80:BC80)</f>
        <v>58584.29</v>
      </c>
      <c r="BF80" s="41" t="s">
        <v>134</v>
      </c>
      <c r="BG80" t="s">
        <v>66</v>
      </c>
      <c r="BH80" s="42">
        <v>4013.29</v>
      </c>
      <c r="BI80" s="42">
        <v>203572.20009999999</v>
      </c>
      <c r="BJ80" s="42">
        <f t="shared" ref="BJ80:BJ143" si="60">+V80</f>
        <v>4013.2948646720656</v>
      </c>
      <c r="BK80" s="43">
        <f t="shared" ref="BK80:BK143" si="61">+BH80-BJ80</f>
        <v>-4.8646720656506659E-3</v>
      </c>
      <c r="BM80" s="41" t="s">
        <v>134</v>
      </c>
      <c r="BN80" t="s">
        <v>67</v>
      </c>
      <c r="BO80" s="42">
        <v>58583.38</v>
      </c>
      <c r="BP80" s="42">
        <v>2971610</v>
      </c>
      <c r="BQ80" s="42">
        <f t="shared" ref="BQ80:BQ143" si="62">+X80</f>
        <v>0</v>
      </c>
      <c r="BR80" s="43">
        <f t="shared" ref="BR80:BR143" si="63">+BO80-BQ80</f>
        <v>58583.38</v>
      </c>
      <c r="BT80" s="48" t="s">
        <v>134</v>
      </c>
      <c r="BU80" s="49">
        <f t="shared" ref="BU80:BU143" si="64">+AW80</f>
        <v>54570.080000000002</v>
      </c>
      <c r="BV80" s="50">
        <f t="shared" ref="BV80:BV143" si="65">ROUND(BU80/$BU$358*$BV$11,2)</f>
        <v>4014.21</v>
      </c>
      <c r="BW80" s="51">
        <f t="shared" ref="BW80:BW143" si="66">+V80</f>
        <v>4013.2948646720656</v>
      </c>
      <c r="BX80" s="52">
        <f t="shared" ref="BX80:BX143" si="67">+BV80-BW80</f>
        <v>0.91513532793442209</v>
      </c>
      <c r="BZ80" s="41" t="s">
        <v>134</v>
      </c>
      <c r="CA80" s="42">
        <f t="shared" ref="CA80:CA143" si="68">+N80</f>
        <v>52243.326663174361</v>
      </c>
      <c r="CB80" s="42">
        <f t="shared" ref="CB80:CB143" si="69">+P80</f>
        <v>54570.082191780821</v>
      </c>
      <c r="CC80" s="42">
        <f t="shared" ref="CC80:CC143" si="70">+T80</f>
        <v>26928.807469370822</v>
      </c>
      <c r="CD80" s="42">
        <f t="shared" si="36"/>
        <v>54570.082191780821</v>
      </c>
      <c r="CE80" s="43">
        <f t="shared" si="37"/>
        <v>52243.326663174361</v>
      </c>
      <c r="CG80" s="53">
        <f t="shared" ref="CG80:CG143" si="71">+CE80</f>
        <v>52243.326663174361</v>
      </c>
      <c r="CH80" s="11">
        <f t="shared" ref="CH80:CH143" si="72">ROUND(+CG80/$CG$358*$CI$11,2)</f>
        <v>3867.89</v>
      </c>
      <c r="CI80" s="53">
        <f t="shared" ref="CI80:CI143" si="73">+CG80+CH80</f>
        <v>56111.21666317436</v>
      </c>
    </row>
    <row r="81" spans="1:87" x14ac:dyDescent="0.25">
      <c r="A81">
        <v>91</v>
      </c>
      <c r="B81" s="54">
        <v>1538</v>
      </c>
      <c r="C81" t="s">
        <v>135</v>
      </c>
      <c r="D81" s="1"/>
      <c r="E81" s="55">
        <v>600</v>
      </c>
      <c r="F81" s="56">
        <v>190728</v>
      </c>
      <c r="G81">
        <v>365</v>
      </c>
      <c r="H81" s="1" t="str">
        <f>VLOOKUP(C81,'[1]Base 2024'!$A$2:$D$1666,3,FALSE)</f>
        <v>Empleado</v>
      </c>
      <c r="I81" s="1" t="str">
        <f>VLOOKUP(C81,'[1]Base 2024'!$A$2:$D$1666,4,FALSE)</f>
        <v>QUERETARO</v>
      </c>
      <c r="J81" t="s">
        <v>61</v>
      </c>
      <c r="K81" s="45" t="s">
        <v>62</v>
      </c>
      <c r="L81" s="57">
        <f t="shared" si="38"/>
        <v>28916.971299394289</v>
      </c>
      <c r="M81" s="9">
        <f t="shared" si="39"/>
        <v>23390.438757636606</v>
      </c>
      <c r="N81" s="58">
        <f t="shared" si="40"/>
        <v>52307.410057030895</v>
      </c>
      <c r="O81" s="59">
        <f t="shared" si="41"/>
        <v>54720</v>
      </c>
      <c r="P81" s="60">
        <f t="shared" si="42"/>
        <v>54720</v>
      </c>
      <c r="Q81" s="61">
        <v>6065.3510143457452</v>
      </c>
      <c r="R81" s="62">
        <v>33588.949999999997</v>
      </c>
      <c r="S81" s="62">
        <v>39845.949999999997</v>
      </c>
      <c r="T81" s="58">
        <f t="shared" si="43"/>
        <v>26500.083671448578</v>
      </c>
      <c r="V81" s="63">
        <f t="shared" si="44"/>
        <v>4024.320400014572</v>
      </c>
      <c r="X81" s="9"/>
      <c r="Z81" s="41" t="s">
        <v>135</v>
      </c>
      <c r="AA81" t="s">
        <v>63</v>
      </c>
      <c r="AB81" s="42">
        <v>600</v>
      </c>
      <c r="AC81" s="42">
        <f t="shared" si="45"/>
        <v>600</v>
      </c>
      <c r="AD81" s="43">
        <f t="shared" si="46"/>
        <v>0</v>
      </c>
      <c r="AE81" s="9"/>
      <c r="AF81" s="41" t="s">
        <v>135</v>
      </c>
      <c r="AG81" t="s">
        <v>64</v>
      </c>
      <c r="AH81" s="42">
        <v>54720</v>
      </c>
      <c r="AI81" s="42">
        <v>3093526.8</v>
      </c>
      <c r="AJ81" s="42">
        <f t="shared" si="47"/>
        <v>54720</v>
      </c>
      <c r="AK81" s="43">
        <f t="shared" si="48"/>
        <v>0</v>
      </c>
      <c r="AL81" s="42"/>
      <c r="AM81" s="41" t="s">
        <v>135</v>
      </c>
      <c r="AN81" t="s">
        <v>65</v>
      </c>
      <c r="AO81">
        <v>365</v>
      </c>
      <c r="AP81" s="44">
        <v>22291</v>
      </c>
      <c r="AQ81">
        <f t="shared" si="49"/>
        <v>365</v>
      </c>
      <c r="AR81" s="45">
        <f t="shared" si="50"/>
        <v>0</v>
      </c>
      <c r="AT81" s="41" t="s">
        <v>135</v>
      </c>
      <c r="AU81" s="46">
        <f t="shared" si="51"/>
        <v>54720</v>
      </c>
      <c r="AV81">
        <f t="shared" si="52"/>
        <v>1</v>
      </c>
      <c r="AW81" s="42">
        <f t="shared" si="53"/>
        <v>54720</v>
      </c>
      <c r="AX81" s="42">
        <f t="shared" si="54"/>
        <v>54720</v>
      </c>
      <c r="AY81" s="43">
        <f t="shared" si="55"/>
        <v>0</v>
      </c>
      <c r="BA81" s="41" t="str">
        <f t="shared" si="56"/>
        <v>02236</v>
      </c>
      <c r="BB81" s="42">
        <f t="shared" si="57"/>
        <v>54720</v>
      </c>
      <c r="BC81" s="42">
        <f t="shared" si="58"/>
        <v>4025.24</v>
      </c>
      <c r="BD81" s="47">
        <f t="shared" si="59"/>
        <v>58745.24</v>
      </c>
      <c r="BF81" s="41" t="s">
        <v>135</v>
      </c>
      <c r="BG81" t="s">
        <v>66</v>
      </c>
      <c r="BH81" s="42">
        <v>4024.32</v>
      </c>
      <c r="BI81" s="42">
        <v>207596.52050000001</v>
      </c>
      <c r="BJ81" s="42">
        <f t="shared" si="60"/>
        <v>4024.320400014572</v>
      </c>
      <c r="BK81" s="43">
        <f t="shared" si="61"/>
        <v>-4.0001457182370359E-4</v>
      </c>
      <c r="BM81" s="41" t="s">
        <v>135</v>
      </c>
      <c r="BN81" t="s">
        <v>67</v>
      </c>
      <c r="BO81" s="42">
        <v>58744.32</v>
      </c>
      <c r="BP81" s="42">
        <v>3030354.32</v>
      </c>
      <c r="BQ81" s="42">
        <f t="shared" si="62"/>
        <v>0</v>
      </c>
      <c r="BR81" s="43">
        <f t="shared" si="63"/>
        <v>58744.32</v>
      </c>
      <c r="BT81" s="48" t="s">
        <v>135</v>
      </c>
      <c r="BU81" s="49">
        <f t="shared" si="64"/>
        <v>54720</v>
      </c>
      <c r="BV81" s="50">
        <f t="shared" si="65"/>
        <v>4025.24</v>
      </c>
      <c r="BW81" s="51">
        <f t="shared" si="66"/>
        <v>4024.320400014572</v>
      </c>
      <c r="BX81" s="52">
        <f t="shared" si="67"/>
        <v>0.91959998542779431</v>
      </c>
      <c r="BZ81" s="41" t="s">
        <v>135</v>
      </c>
      <c r="CA81" s="42">
        <f t="shared" si="68"/>
        <v>52307.410057030895</v>
      </c>
      <c r="CB81" s="42">
        <f t="shared" si="69"/>
        <v>54720</v>
      </c>
      <c r="CC81" s="42">
        <f t="shared" si="70"/>
        <v>26500.083671448578</v>
      </c>
      <c r="CD81" s="42">
        <f t="shared" ref="CD81:CD144" si="74">IF(CC81&gt;CB81,CC81,CB81)</f>
        <v>54720</v>
      </c>
      <c r="CE81" s="43">
        <f t="shared" ref="CE81:CE144" si="75">IF(CD81&gt;CA81,CA81,CD81)</f>
        <v>52307.410057030895</v>
      </c>
      <c r="CG81" s="53">
        <f t="shared" si="71"/>
        <v>52307.410057030895</v>
      </c>
      <c r="CH81" s="11">
        <f t="shared" si="72"/>
        <v>3872.63</v>
      </c>
      <c r="CI81" s="53">
        <f t="shared" si="73"/>
        <v>56180.040057030892</v>
      </c>
    </row>
    <row r="82" spans="1:87" x14ac:dyDescent="0.25">
      <c r="A82">
        <v>92</v>
      </c>
      <c r="B82" s="54">
        <v>1539</v>
      </c>
      <c r="C82" t="s">
        <v>136</v>
      </c>
      <c r="D82" s="1"/>
      <c r="E82" s="55">
        <v>600</v>
      </c>
      <c r="F82" s="56">
        <v>190728</v>
      </c>
      <c r="G82">
        <v>365</v>
      </c>
      <c r="H82" s="1" t="str">
        <f>VLOOKUP(C82,'[1]Base 2024'!$A$2:$D$1666,3,FALSE)</f>
        <v>Empleado</v>
      </c>
      <c r="I82" s="1" t="str">
        <f>VLOOKUP(C82,'[1]Base 2024'!$A$2:$D$1666,4,FALSE)</f>
        <v>QUERETARO</v>
      </c>
      <c r="J82" t="s">
        <v>61</v>
      </c>
      <c r="K82" s="45" t="s">
        <v>62</v>
      </c>
      <c r="L82" s="57">
        <f t="shared" si="38"/>
        <v>28916.971299394289</v>
      </c>
      <c r="M82" s="9">
        <f t="shared" si="39"/>
        <v>23390.438757636606</v>
      </c>
      <c r="N82" s="58">
        <f t="shared" si="40"/>
        <v>52307.410057030895</v>
      </c>
      <c r="O82" s="59">
        <f t="shared" si="41"/>
        <v>54720</v>
      </c>
      <c r="P82" s="60">
        <f t="shared" si="42"/>
        <v>54720</v>
      </c>
      <c r="Q82" s="61">
        <v>0</v>
      </c>
      <c r="R82" s="62">
        <v>31235.7</v>
      </c>
      <c r="S82" s="62">
        <v>39955.42</v>
      </c>
      <c r="T82" s="58">
        <f t="shared" si="43"/>
        <v>23730.373333333333</v>
      </c>
      <c r="V82" s="63">
        <f t="shared" si="44"/>
        <v>4024.320400014572</v>
      </c>
      <c r="X82" s="9"/>
      <c r="Z82" s="41" t="s">
        <v>136</v>
      </c>
      <c r="AA82" t="s">
        <v>63</v>
      </c>
      <c r="AB82" s="42">
        <v>600</v>
      </c>
      <c r="AC82" s="42">
        <f t="shared" si="45"/>
        <v>600</v>
      </c>
      <c r="AD82" s="43">
        <f t="shared" si="46"/>
        <v>0</v>
      </c>
      <c r="AE82" s="9"/>
      <c r="AF82" s="41" t="s">
        <v>136</v>
      </c>
      <c r="AG82" t="s">
        <v>64</v>
      </c>
      <c r="AH82" s="42">
        <v>54720</v>
      </c>
      <c r="AI82" s="42">
        <v>3148246.8</v>
      </c>
      <c r="AJ82" s="42">
        <f t="shared" si="47"/>
        <v>54720</v>
      </c>
      <c r="AK82" s="43">
        <f t="shared" si="48"/>
        <v>0</v>
      </c>
      <c r="AL82" s="42"/>
      <c r="AM82" s="41" t="s">
        <v>136</v>
      </c>
      <c r="AN82" t="s">
        <v>65</v>
      </c>
      <c r="AO82">
        <v>365</v>
      </c>
      <c r="AP82" s="44">
        <v>22656</v>
      </c>
      <c r="AQ82">
        <f t="shared" si="49"/>
        <v>365</v>
      </c>
      <c r="AR82" s="45">
        <f t="shared" si="50"/>
        <v>0</v>
      </c>
      <c r="AT82" s="41" t="s">
        <v>136</v>
      </c>
      <c r="AU82" s="46">
        <f t="shared" si="51"/>
        <v>54720</v>
      </c>
      <c r="AV82">
        <f t="shared" si="52"/>
        <v>1</v>
      </c>
      <c r="AW82" s="42">
        <f t="shared" si="53"/>
        <v>54720</v>
      </c>
      <c r="AX82" s="42">
        <f t="shared" si="54"/>
        <v>54720</v>
      </c>
      <c r="AY82" s="43">
        <f t="shared" si="55"/>
        <v>0</v>
      </c>
      <c r="BA82" s="41" t="str">
        <f t="shared" si="56"/>
        <v>02237</v>
      </c>
      <c r="BB82" s="42">
        <f t="shared" si="57"/>
        <v>54720</v>
      </c>
      <c r="BC82" s="42">
        <f t="shared" si="58"/>
        <v>4025.24</v>
      </c>
      <c r="BD82" s="47">
        <f t="shared" si="59"/>
        <v>58745.24</v>
      </c>
      <c r="BF82" s="41" t="s">
        <v>136</v>
      </c>
      <c r="BG82" t="s">
        <v>66</v>
      </c>
      <c r="BH82" s="42">
        <v>4024.32</v>
      </c>
      <c r="BI82" s="42">
        <v>211620.84090000001</v>
      </c>
      <c r="BJ82" s="42">
        <f t="shared" si="60"/>
        <v>4024.320400014572</v>
      </c>
      <c r="BK82" s="43">
        <f t="shared" si="61"/>
        <v>-4.0001457182370359E-4</v>
      </c>
      <c r="BM82" s="41" t="s">
        <v>136</v>
      </c>
      <c r="BN82" t="s">
        <v>67</v>
      </c>
      <c r="BO82" s="42">
        <v>58744.32</v>
      </c>
      <c r="BP82" s="42">
        <v>3089098.64</v>
      </c>
      <c r="BQ82" s="42">
        <f t="shared" si="62"/>
        <v>0</v>
      </c>
      <c r="BR82" s="43">
        <f t="shared" si="63"/>
        <v>58744.32</v>
      </c>
      <c r="BT82" s="48" t="s">
        <v>136</v>
      </c>
      <c r="BU82" s="49">
        <f t="shared" si="64"/>
        <v>54720</v>
      </c>
      <c r="BV82" s="50">
        <f t="shared" si="65"/>
        <v>4025.24</v>
      </c>
      <c r="BW82" s="51">
        <f t="shared" si="66"/>
        <v>4024.320400014572</v>
      </c>
      <c r="BX82" s="52">
        <f t="shared" si="67"/>
        <v>0.91959998542779431</v>
      </c>
      <c r="BZ82" s="41" t="s">
        <v>136</v>
      </c>
      <c r="CA82" s="42">
        <f t="shared" si="68"/>
        <v>52307.410057030895</v>
      </c>
      <c r="CB82" s="42">
        <f t="shared" si="69"/>
        <v>54720</v>
      </c>
      <c r="CC82" s="42">
        <f t="shared" si="70"/>
        <v>23730.373333333333</v>
      </c>
      <c r="CD82" s="42">
        <f t="shared" si="74"/>
        <v>54720</v>
      </c>
      <c r="CE82" s="43">
        <f t="shared" si="75"/>
        <v>52307.410057030895</v>
      </c>
      <c r="CG82" s="53">
        <f t="shared" si="71"/>
        <v>52307.410057030895</v>
      </c>
      <c r="CH82" s="11">
        <f t="shared" si="72"/>
        <v>3872.63</v>
      </c>
      <c r="CI82" s="53">
        <f t="shared" si="73"/>
        <v>56180.040057030892</v>
      </c>
    </row>
    <row r="83" spans="1:87" x14ac:dyDescent="0.25">
      <c r="A83">
        <v>93</v>
      </c>
      <c r="B83" s="54">
        <v>1540</v>
      </c>
      <c r="C83" t="s">
        <v>137</v>
      </c>
      <c r="D83" s="1"/>
      <c r="E83" s="55">
        <v>600</v>
      </c>
      <c r="F83" s="56">
        <v>190728</v>
      </c>
      <c r="G83">
        <v>365</v>
      </c>
      <c r="H83" s="1" t="str">
        <f>VLOOKUP(C83,'[1]Base 2024'!$A$2:$D$1666,3,FALSE)</f>
        <v>Empleado</v>
      </c>
      <c r="I83" s="1" t="str">
        <f>VLOOKUP(C83,'[1]Base 2024'!$A$2:$D$1666,4,FALSE)</f>
        <v>QUERETARO</v>
      </c>
      <c r="J83" t="s">
        <v>61</v>
      </c>
      <c r="K83" s="45" t="s">
        <v>62</v>
      </c>
      <c r="L83" s="57">
        <f t="shared" si="38"/>
        <v>28916.971299394289</v>
      </c>
      <c r="M83" s="9">
        <f t="shared" si="39"/>
        <v>23390.438757636606</v>
      </c>
      <c r="N83" s="58">
        <f t="shared" si="40"/>
        <v>52307.410057030895</v>
      </c>
      <c r="O83" s="59">
        <f t="shared" si="41"/>
        <v>54720</v>
      </c>
      <c r="P83" s="60">
        <f t="shared" si="42"/>
        <v>54720</v>
      </c>
      <c r="Q83" s="61">
        <v>0</v>
      </c>
      <c r="R83" s="62">
        <v>21792.93</v>
      </c>
      <c r="S83" s="62">
        <v>39955.42</v>
      </c>
      <c r="T83" s="58">
        <f t="shared" si="43"/>
        <v>20582.783333333333</v>
      </c>
      <c r="V83" s="63">
        <f t="shared" si="44"/>
        <v>4024.320400014572</v>
      </c>
      <c r="X83" s="9"/>
      <c r="Z83" s="41" t="s">
        <v>137</v>
      </c>
      <c r="AA83" t="s">
        <v>63</v>
      </c>
      <c r="AB83" s="42">
        <v>600</v>
      </c>
      <c r="AC83" s="42">
        <f t="shared" si="45"/>
        <v>600</v>
      </c>
      <c r="AD83" s="43">
        <f t="shared" si="46"/>
        <v>0</v>
      </c>
      <c r="AE83" s="9"/>
      <c r="AF83" s="41" t="s">
        <v>137</v>
      </c>
      <c r="AG83" t="s">
        <v>64</v>
      </c>
      <c r="AH83" s="42">
        <v>54720</v>
      </c>
      <c r="AI83" s="42">
        <v>3202966.8</v>
      </c>
      <c r="AJ83" s="42">
        <f t="shared" si="47"/>
        <v>54720</v>
      </c>
      <c r="AK83" s="43">
        <f t="shared" si="48"/>
        <v>0</v>
      </c>
      <c r="AL83" s="42"/>
      <c r="AM83" s="41" t="s">
        <v>137</v>
      </c>
      <c r="AN83" t="s">
        <v>65</v>
      </c>
      <c r="AO83">
        <v>365</v>
      </c>
      <c r="AP83" s="44">
        <v>23021</v>
      </c>
      <c r="AQ83">
        <f t="shared" si="49"/>
        <v>365</v>
      </c>
      <c r="AR83" s="45">
        <f t="shared" si="50"/>
        <v>0</v>
      </c>
      <c r="AT83" s="41" t="s">
        <v>137</v>
      </c>
      <c r="AU83" s="46">
        <f t="shared" si="51"/>
        <v>54720</v>
      </c>
      <c r="AV83">
        <f t="shared" si="52"/>
        <v>1</v>
      </c>
      <c r="AW83" s="42">
        <f t="shared" si="53"/>
        <v>54720</v>
      </c>
      <c r="AX83" s="42">
        <f t="shared" si="54"/>
        <v>54720</v>
      </c>
      <c r="AY83" s="43">
        <f t="shared" si="55"/>
        <v>0</v>
      </c>
      <c r="BA83" s="41" t="str">
        <f t="shared" si="56"/>
        <v>02238</v>
      </c>
      <c r="BB83" s="42">
        <f t="shared" si="57"/>
        <v>54720</v>
      </c>
      <c r="BC83" s="42">
        <f t="shared" si="58"/>
        <v>4025.24</v>
      </c>
      <c r="BD83" s="47">
        <f t="shared" si="59"/>
        <v>58745.24</v>
      </c>
      <c r="BF83" s="41" t="s">
        <v>137</v>
      </c>
      <c r="BG83" t="s">
        <v>66</v>
      </c>
      <c r="BH83" s="42">
        <v>4024.32</v>
      </c>
      <c r="BI83" s="42">
        <v>215645.16130000001</v>
      </c>
      <c r="BJ83" s="42">
        <f t="shared" si="60"/>
        <v>4024.320400014572</v>
      </c>
      <c r="BK83" s="43">
        <f t="shared" si="61"/>
        <v>-4.0001457182370359E-4</v>
      </c>
      <c r="BM83" s="41" t="s">
        <v>137</v>
      </c>
      <c r="BN83" t="s">
        <v>67</v>
      </c>
      <c r="BO83" s="42">
        <v>58744.32</v>
      </c>
      <c r="BP83" s="42">
        <v>3147842.96</v>
      </c>
      <c r="BQ83" s="42">
        <f t="shared" si="62"/>
        <v>0</v>
      </c>
      <c r="BR83" s="43">
        <f t="shared" si="63"/>
        <v>58744.32</v>
      </c>
      <c r="BT83" s="48" t="s">
        <v>137</v>
      </c>
      <c r="BU83" s="49">
        <f t="shared" si="64"/>
        <v>54720</v>
      </c>
      <c r="BV83" s="50">
        <f t="shared" si="65"/>
        <v>4025.24</v>
      </c>
      <c r="BW83" s="51">
        <f t="shared" si="66"/>
        <v>4024.320400014572</v>
      </c>
      <c r="BX83" s="52">
        <f t="shared" si="67"/>
        <v>0.91959998542779431</v>
      </c>
      <c r="BZ83" s="41" t="s">
        <v>137</v>
      </c>
      <c r="CA83" s="42">
        <f t="shared" si="68"/>
        <v>52307.410057030895</v>
      </c>
      <c r="CB83" s="42">
        <f t="shared" si="69"/>
        <v>54720</v>
      </c>
      <c r="CC83" s="42">
        <f t="shared" si="70"/>
        <v>20582.783333333333</v>
      </c>
      <c r="CD83" s="42">
        <f t="shared" si="74"/>
        <v>54720</v>
      </c>
      <c r="CE83" s="43">
        <f t="shared" si="75"/>
        <v>52307.410057030895</v>
      </c>
      <c r="CG83" s="53">
        <f t="shared" si="71"/>
        <v>52307.410057030895</v>
      </c>
      <c r="CH83" s="11">
        <f t="shared" si="72"/>
        <v>3872.63</v>
      </c>
      <c r="CI83" s="53">
        <f t="shared" si="73"/>
        <v>56180.040057030892</v>
      </c>
    </row>
    <row r="84" spans="1:87" x14ac:dyDescent="0.25">
      <c r="A84">
        <v>94</v>
      </c>
      <c r="B84" s="54">
        <v>1541</v>
      </c>
      <c r="C84" t="s">
        <v>138</v>
      </c>
      <c r="D84" s="1"/>
      <c r="E84" s="62">
        <v>600</v>
      </c>
      <c r="F84" s="64">
        <v>95558.49</v>
      </c>
      <c r="G84">
        <v>114</v>
      </c>
      <c r="H84" s="1" t="str">
        <f>VLOOKUP(C84,'[1]Base 2024'!$A$2:$D$1666,3,FALSE)</f>
        <v>Empleado</v>
      </c>
      <c r="I84" s="1" t="str">
        <f>VLOOKUP(C84,'[1]Base 2024'!$A$2:$D$1666,4,FALSE)</f>
        <v>QUERETARO</v>
      </c>
      <c r="J84" t="s">
        <v>61</v>
      </c>
      <c r="K84" s="45" t="s">
        <v>77</v>
      </c>
      <c r="L84" s="57">
        <f t="shared" si="38"/>
        <v>14487.97299160824</v>
      </c>
      <c r="M84" s="9">
        <f t="shared" si="39"/>
        <v>7305.5068996454056</v>
      </c>
      <c r="N84" s="58">
        <f t="shared" si="40"/>
        <v>21793.479891253646</v>
      </c>
      <c r="O84" s="59">
        <f t="shared" si="41"/>
        <v>54720</v>
      </c>
      <c r="P84" s="60">
        <f t="shared" si="42"/>
        <v>17090.630136986303</v>
      </c>
      <c r="Q84" s="61">
        <v>0</v>
      </c>
      <c r="R84" s="62">
        <v>22656.9</v>
      </c>
      <c r="S84" s="62">
        <v>39955.42</v>
      </c>
      <c r="T84" s="58">
        <f t="shared" si="43"/>
        <v>20870.773333333334</v>
      </c>
      <c r="V84" s="63">
        <f t="shared" si="44"/>
        <v>1256.9110290456472</v>
      </c>
      <c r="X84" s="9"/>
      <c r="Z84" s="41" t="s">
        <v>138</v>
      </c>
      <c r="AA84" t="s">
        <v>63</v>
      </c>
      <c r="AB84" s="42">
        <v>600</v>
      </c>
      <c r="AC84" s="42">
        <f t="shared" si="45"/>
        <v>600</v>
      </c>
      <c r="AD84" s="43">
        <f t="shared" si="46"/>
        <v>0</v>
      </c>
      <c r="AE84" s="9"/>
      <c r="AF84" s="41" t="s">
        <v>138</v>
      </c>
      <c r="AG84" t="s">
        <v>64</v>
      </c>
      <c r="AH84" s="42">
        <v>54720</v>
      </c>
      <c r="AI84" s="42">
        <v>3257686.8</v>
      </c>
      <c r="AJ84" s="42">
        <f t="shared" si="47"/>
        <v>54720</v>
      </c>
      <c r="AK84" s="43">
        <f t="shared" si="48"/>
        <v>0</v>
      </c>
      <c r="AL84" s="42"/>
      <c r="AM84" s="41" t="s">
        <v>138</v>
      </c>
      <c r="AN84" t="s">
        <v>65</v>
      </c>
      <c r="AO84">
        <v>114</v>
      </c>
      <c r="AP84" s="44">
        <v>23135</v>
      </c>
      <c r="AQ84">
        <f t="shared" si="49"/>
        <v>114</v>
      </c>
      <c r="AR84" s="45">
        <f t="shared" si="50"/>
        <v>0</v>
      </c>
      <c r="AT84" s="41" t="s">
        <v>138</v>
      </c>
      <c r="AU84" s="46">
        <f t="shared" si="51"/>
        <v>54720</v>
      </c>
      <c r="AV84">
        <f t="shared" si="52"/>
        <v>0.31232876712328766</v>
      </c>
      <c r="AW84" s="42">
        <f t="shared" si="53"/>
        <v>17090.63</v>
      </c>
      <c r="AX84" s="42">
        <f t="shared" si="54"/>
        <v>17090.630136986303</v>
      </c>
      <c r="AY84" s="43">
        <f t="shared" si="55"/>
        <v>-1.3698630209546536E-4</v>
      </c>
      <c r="BA84" s="41" t="str">
        <f t="shared" si="56"/>
        <v>02239</v>
      </c>
      <c r="BB84" s="42">
        <f t="shared" si="57"/>
        <v>17090.63</v>
      </c>
      <c r="BC84" s="42">
        <f t="shared" si="58"/>
        <v>1257.2</v>
      </c>
      <c r="BD84" s="47">
        <f t="shared" si="59"/>
        <v>18347.830000000002</v>
      </c>
      <c r="BF84" s="41" t="s">
        <v>138</v>
      </c>
      <c r="BG84" t="s">
        <v>66</v>
      </c>
      <c r="BH84" s="42">
        <v>1256.9100000000001</v>
      </c>
      <c r="BI84" s="42">
        <v>216902.0723</v>
      </c>
      <c r="BJ84" s="42">
        <f t="shared" si="60"/>
        <v>1256.9110290456472</v>
      </c>
      <c r="BK84" s="43">
        <f t="shared" si="61"/>
        <v>-1.0290456471011566E-3</v>
      </c>
      <c r="BM84" s="41" t="s">
        <v>138</v>
      </c>
      <c r="BN84" t="s">
        <v>67</v>
      </c>
      <c r="BO84" s="42">
        <v>18347.54</v>
      </c>
      <c r="BP84" s="42">
        <v>3166190.5</v>
      </c>
      <c r="BQ84" s="42">
        <f t="shared" si="62"/>
        <v>0</v>
      </c>
      <c r="BR84" s="43">
        <f t="shared" si="63"/>
        <v>18347.54</v>
      </c>
      <c r="BT84" s="48" t="s">
        <v>138</v>
      </c>
      <c r="BU84" s="49">
        <f t="shared" si="64"/>
        <v>17090.63</v>
      </c>
      <c r="BV84" s="50">
        <f t="shared" si="65"/>
        <v>1257.2</v>
      </c>
      <c r="BW84" s="51">
        <f t="shared" si="66"/>
        <v>1256.9110290456472</v>
      </c>
      <c r="BX84" s="52">
        <f t="shared" si="67"/>
        <v>0.28897095435286246</v>
      </c>
      <c r="BZ84" s="41" t="s">
        <v>138</v>
      </c>
      <c r="CA84" s="42">
        <f t="shared" si="68"/>
        <v>21793.479891253646</v>
      </c>
      <c r="CB84" s="42">
        <f t="shared" si="69"/>
        <v>17090.630136986303</v>
      </c>
      <c r="CC84" s="42">
        <f t="shared" si="70"/>
        <v>20870.773333333334</v>
      </c>
      <c r="CD84" s="42">
        <f t="shared" si="74"/>
        <v>20870.773333333334</v>
      </c>
      <c r="CE84" s="43">
        <f t="shared" si="75"/>
        <v>20870.773333333334</v>
      </c>
      <c r="CG84" s="53">
        <f t="shared" si="71"/>
        <v>20870.773333333334</v>
      </c>
      <c r="CH84" s="11">
        <f t="shared" si="72"/>
        <v>1545.19</v>
      </c>
      <c r="CI84" s="53">
        <f t="shared" si="73"/>
        <v>22415.963333333333</v>
      </c>
    </row>
    <row r="85" spans="1:87" x14ac:dyDescent="0.25">
      <c r="A85">
        <v>95</v>
      </c>
      <c r="B85" s="54">
        <v>1542</v>
      </c>
      <c r="C85" t="s">
        <v>139</v>
      </c>
      <c r="D85" s="1"/>
      <c r="E85" s="55">
        <v>600</v>
      </c>
      <c r="F85" s="56">
        <v>190728</v>
      </c>
      <c r="G85">
        <v>365</v>
      </c>
      <c r="H85" s="1" t="str">
        <f>VLOOKUP(C85,'[1]Base 2024'!$A$2:$D$1666,3,FALSE)</f>
        <v>Empleado</v>
      </c>
      <c r="I85" s="1" t="str">
        <f>VLOOKUP(C85,'[1]Base 2024'!$A$2:$D$1666,4,FALSE)</f>
        <v>QUERETARO</v>
      </c>
      <c r="J85" t="s">
        <v>61</v>
      </c>
      <c r="K85" s="45" t="s">
        <v>62</v>
      </c>
      <c r="L85" s="57">
        <f t="shared" si="38"/>
        <v>28916.971299394289</v>
      </c>
      <c r="M85" s="9">
        <f t="shared" si="39"/>
        <v>23390.438757636606</v>
      </c>
      <c r="N85" s="58">
        <f t="shared" si="40"/>
        <v>52307.410057030895</v>
      </c>
      <c r="O85" s="59">
        <f t="shared" si="41"/>
        <v>54720</v>
      </c>
      <c r="P85" s="60">
        <f t="shared" si="42"/>
        <v>54720</v>
      </c>
      <c r="Q85" s="61">
        <v>0</v>
      </c>
      <c r="R85" s="62">
        <v>12289.98</v>
      </c>
      <c r="S85" s="62">
        <v>39627.01</v>
      </c>
      <c r="T85" s="58">
        <f t="shared" si="43"/>
        <v>17305.663333333334</v>
      </c>
      <c r="V85" s="63">
        <f t="shared" si="44"/>
        <v>4024.320400014572</v>
      </c>
      <c r="X85" s="9"/>
      <c r="Z85" s="41" t="s">
        <v>139</v>
      </c>
      <c r="AA85" t="s">
        <v>63</v>
      </c>
      <c r="AB85" s="42">
        <v>600</v>
      </c>
      <c r="AC85" s="42">
        <f t="shared" si="45"/>
        <v>600</v>
      </c>
      <c r="AD85" s="43">
        <f t="shared" si="46"/>
        <v>0</v>
      </c>
      <c r="AE85" s="9"/>
      <c r="AF85" s="41" t="s">
        <v>139</v>
      </c>
      <c r="AG85" t="s">
        <v>64</v>
      </c>
      <c r="AH85" s="42">
        <v>54720</v>
      </c>
      <c r="AI85" s="42">
        <v>3312406.8</v>
      </c>
      <c r="AJ85" s="42">
        <f t="shared" si="47"/>
        <v>54720</v>
      </c>
      <c r="AK85" s="43">
        <f t="shared" si="48"/>
        <v>0</v>
      </c>
      <c r="AL85" s="42"/>
      <c r="AM85" s="41" t="s">
        <v>139</v>
      </c>
      <c r="AN85" t="s">
        <v>65</v>
      </c>
      <c r="AO85">
        <v>365</v>
      </c>
      <c r="AP85" s="44">
        <v>23500</v>
      </c>
      <c r="AQ85">
        <f t="shared" si="49"/>
        <v>365</v>
      </c>
      <c r="AR85" s="45">
        <f t="shared" si="50"/>
        <v>0</v>
      </c>
      <c r="AT85" s="41" t="s">
        <v>139</v>
      </c>
      <c r="AU85" s="46">
        <f t="shared" si="51"/>
        <v>54720</v>
      </c>
      <c r="AV85">
        <f t="shared" si="52"/>
        <v>1</v>
      </c>
      <c r="AW85" s="42">
        <f t="shared" si="53"/>
        <v>54720</v>
      </c>
      <c r="AX85" s="42">
        <f t="shared" si="54"/>
        <v>54720</v>
      </c>
      <c r="AY85" s="43">
        <f t="shared" si="55"/>
        <v>0</v>
      </c>
      <c r="BA85" s="41" t="str">
        <f t="shared" si="56"/>
        <v>02240</v>
      </c>
      <c r="BB85" s="42">
        <f t="shared" si="57"/>
        <v>54720</v>
      </c>
      <c r="BC85" s="42">
        <f t="shared" si="58"/>
        <v>4025.24</v>
      </c>
      <c r="BD85" s="47">
        <f t="shared" si="59"/>
        <v>58745.24</v>
      </c>
      <c r="BF85" s="41" t="s">
        <v>139</v>
      </c>
      <c r="BG85" t="s">
        <v>66</v>
      </c>
      <c r="BH85" s="42">
        <v>4024.32</v>
      </c>
      <c r="BI85" s="42">
        <v>220926.3927</v>
      </c>
      <c r="BJ85" s="42">
        <f t="shared" si="60"/>
        <v>4024.320400014572</v>
      </c>
      <c r="BK85" s="43">
        <f t="shared" si="61"/>
        <v>-4.0001457182370359E-4</v>
      </c>
      <c r="BM85" s="41" t="s">
        <v>139</v>
      </c>
      <c r="BN85" t="s">
        <v>67</v>
      </c>
      <c r="BO85" s="42">
        <v>58744.32</v>
      </c>
      <c r="BP85" s="42">
        <v>3224934.82</v>
      </c>
      <c r="BQ85" s="42">
        <f t="shared" si="62"/>
        <v>0</v>
      </c>
      <c r="BR85" s="43">
        <f t="shared" si="63"/>
        <v>58744.32</v>
      </c>
      <c r="BT85" s="48" t="s">
        <v>139</v>
      </c>
      <c r="BU85" s="49">
        <f t="shared" si="64"/>
        <v>54720</v>
      </c>
      <c r="BV85" s="50">
        <f t="shared" si="65"/>
        <v>4025.24</v>
      </c>
      <c r="BW85" s="51">
        <f t="shared" si="66"/>
        <v>4024.320400014572</v>
      </c>
      <c r="BX85" s="52">
        <f t="shared" si="67"/>
        <v>0.91959998542779431</v>
      </c>
      <c r="BZ85" s="41" t="s">
        <v>139</v>
      </c>
      <c r="CA85" s="42">
        <f t="shared" si="68"/>
        <v>52307.410057030895</v>
      </c>
      <c r="CB85" s="42">
        <f t="shared" si="69"/>
        <v>54720</v>
      </c>
      <c r="CC85" s="42">
        <f t="shared" si="70"/>
        <v>17305.663333333334</v>
      </c>
      <c r="CD85" s="42">
        <f t="shared" si="74"/>
        <v>54720</v>
      </c>
      <c r="CE85" s="43">
        <f t="shared" si="75"/>
        <v>52307.410057030895</v>
      </c>
      <c r="CG85" s="53">
        <f t="shared" si="71"/>
        <v>52307.410057030895</v>
      </c>
      <c r="CH85" s="11">
        <f t="shared" si="72"/>
        <v>3872.63</v>
      </c>
      <c r="CI85" s="53">
        <f t="shared" si="73"/>
        <v>56180.040057030892</v>
      </c>
    </row>
    <row r="86" spans="1:87" x14ac:dyDescent="0.25">
      <c r="A86">
        <v>96</v>
      </c>
      <c r="B86" s="54">
        <v>1543</v>
      </c>
      <c r="C86" t="s">
        <v>140</v>
      </c>
      <c r="D86" s="1"/>
      <c r="E86" s="55">
        <v>585</v>
      </c>
      <c r="F86" s="56">
        <v>190728</v>
      </c>
      <c r="G86">
        <v>365</v>
      </c>
      <c r="H86" s="1" t="str">
        <f>VLOOKUP(C86,'[1]Base 2024'!$A$2:$D$1666,3,FALSE)</f>
        <v>Empleado</v>
      </c>
      <c r="I86" s="1" t="str">
        <f>VLOOKUP(C86,'[1]Base 2024'!$A$2:$D$1666,4,FALSE)</f>
        <v>QUERETARO</v>
      </c>
      <c r="J86" t="s">
        <v>61</v>
      </c>
      <c r="K86" s="45" t="s">
        <v>62</v>
      </c>
      <c r="L86" s="57">
        <f t="shared" si="38"/>
        <v>28916.971299394289</v>
      </c>
      <c r="M86" s="9">
        <f t="shared" si="39"/>
        <v>23390.438757636606</v>
      </c>
      <c r="N86" s="58">
        <f t="shared" si="40"/>
        <v>52307.410057030895</v>
      </c>
      <c r="O86" s="59">
        <f t="shared" si="41"/>
        <v>53352</v>
      </c>
      <c r="P86" s="60">
        <f t="shared" si="42"/>
        <v>53352</v>
      </c>
      <c r="Q86" s="61">
        <v>0</v>
      </c>
      <c r="R86" s="62">
        <v>0</v>
      </c>
      <c r="S86" s="62">
        <v>33496.870000000003</v>
      </c>
      <c r="T86" s="58">
        <f t="shared" si="43"/>
        <v>11165.623333333335</v>
      </c>
      <c r="V86" s="63">
        <f t="shared" si="44"/>
        <v>3923.7123900142074</v>
      </c>
      <c r="X86" s="9"/>
      <c r="Z86" s="41" t="s">
        <v>140</v>
      </c>
      <c r="AA86" t="s">
        <v>63</v>
      </c>
      <c r="AB86" s="42">
        <v>585</v>
      </c>
      <c r="AC86" s="42">
        <f t="shared" si="45"/>
        <v>585</v>
      </c>
      <c r="AD86" s="43">
        <f t="shared" si="46"/>
        <v>0</v>
      </c>
      <c r="AE86" s="9"/>
      <c r="AF86" s="41" t="s">
        <v>140</v>
      </c>
      <c r="AG86" t="s">
        <v>64</v>
      </c>
      <c r="AH86" s="42">
        <v>53352</v>
      </c>
      <c r="AI86" s="42">
        <v>3365758.8</v>
      </c>
      <c r="AJ86" s="42">
        <f t="shared" si="47"/>
        <v>53352</v>
      </c>
      <c r="AK86" s="43">
        <f t="shared" si="48"/>
        <v>0</v>
      </c>
      <c r="AL86" s="42"/>
      <c r="AM86" s="41" t="s">
        <v>140</v>
      </c>
      <c r="AN86" t="s">
        <v>65</v>
      </c>
      <c r="AO86">
        <v>365</v>
      </c>
      <c r="AP86" s="44">
        <v>23865</v>
      </c>
      <c r="AQ86">
        <f t="shared" si="49"/>
        <v>365</v>
      </c>
      <c r="AR86" s="45">
        <f t="shared" si="50"/>
        <v>0</v>
      </c>
      <c r="AT86" s="41" t="s">
        <v>140</v>
      </c>
      <c r="AU86" s="46">
        <f t="shared" si="51"/>
        <v>53352</v>
      </c>
      <c r="AV86">
        <f t="shared" si="52"/>
        <v>1</v>
      </c>
      <c r="AW86" s="42">
        <f t="shared" si="53"/>
        <v>53352</v>
      </c>
      <c r="AX86" s="42">
        <f t="shared" si="54"/>
        <v>53352</v>
      </c>
      <c r="AY86" s="43">
        <f t="shared" si="55"/>
        <v>0</v>
      </c>
      <c r="BA86" s="41" t="str">
        <f t="shared" si="56"/>
        <v>02241</v>
      </c>
      <c r="BB86" s="42">
        <f t="shared" si="57"/>
        <v>53352</v>
      </c>
      <c r="BC86" s="42">
        <f t="shared" si="58"/>
        <v>3924.6</v>
      </c>
      <c r="BD86" s="47">
        <f t="shared" si="59"/>
        <v>57276.6</v>
      </c>
      <c r="BF86" s="41" t="s">
        <v>140</v>
      </c>
      <c r="BG86" t="s">
        <v>66</v>
      </c>
      <c r="BH86" s="42">
        <v>3923.71</v>
      </c>
      <c r="BI86" s="42">
        <v>224850.10509999999</v>
      </c>
      <c r="BJ86" s="42">
        <f t="shared" si="60"/>
        <v>3923.7123900142074</v>
      </c>
      <c r="BK86" s="43">
        <f t="shared" si="61"/>
        <v>-2.3900142073216557E-3</v>
      </c>
      <c r="BM86" s="41" t="s">
        <v>140</v>
      </c>
      <c r="BN86" t="s">
        <v>67</v>
      </c>
      <c r="BO86" s="42">
        <v>57275.71</v>
      </c>
      <c r="BP86" s="42">
        <v>3282210.53</v>
      </c>
      <c r="BQ86" s="42">
        <f t="shared" si="62"/>
        <v>0</v>
      </c>
      <c r="BR86" s="43">
        <f t="shared" si="63"/>
        <v>57275.71</v>
      </c>
      <c r="BT86" s="48" t="s">
        <v>140</v>
      </c>
      <c r="BU86" s="49">
        <f t="shared" si="64"/>
        <v>53352</v>
      </c>
      <c r="BV86" s="50">
        <f t="shared" si="65"/>
        <v>3924.6</v>
      </c>
      <c r="BW86" s="51">
        <f t="shared" si="66"/>
        <v>3923.7123900142074</v>
      </c>
      <c r="BX86" s="52">
        <f t="shared" si="67"/>
        <v>0.88760998579255102</v>
      </c>
      <c r="BZ86" s="41" t="s">
        <v>140</v>
      </c>
      <c r="CA86" s="42">
        <f t="shared" si="68"/>
        <v>52307.410057030895</v>
      </c>
      <c r="CB86" s="42">
        <f t="shared" si="69"/>
        <v>53352</v>
      </c>
      <c r="CC86" s="42">
        <f t="shared" si="70"/>
        <v>11165.623333333335</v>
      </c>
      <c r="CD86" s="42">
        <f t="shared" si="74"/>
        <v>53352</v>
      </c>
      <c r="CE86" s="43">
        <f t="shared" si="75"/>
        <v>52307.410057030895</v>
      </c>
      <c r="CG86" s="53">
        <f t="shared" si="71"/>
        <v>52307.410057030895</v>
      </c>
      <c r="CH86" s="11">
        <f t="shared" si="72"/>
        <v>3872.63</v>
      </c>
      <c r="CI86" s="53">
        <f t="shared" si="73"/>
        <v>56180.040057030892</v>
      </c>
    </row>
    <row r="87" spans="1:87" x14ac:dyDescent="0.25">
      <c r="A87">
        <v>97</v>
      </c>
      <c r="B87" s="54">
        <v>1545</v>
      </c>
      <c r="C87" t="s">
        <v>141</v>
      </c>
      <c r="D87" s="1"/>
      <c r="E87" s="62">
        <v>485</v>
      </c>
      <c r="F87" s="64">
        <v>53814.71</v>
      </c>
      <c r="G87">
        <v>114</v>
      </c>
      <c r="H87" s="1" t="str">
        <f>VLOOKUP(C87,'[1]Base 2024'!$A$2:$D$1666,3,FALSE)</f>
        <v>Empleado</v>
      </c>
      <c r="I87" s="1" t="str">
        <f>VLOOKUP(C87,'[1]Base 2024'!$A$2:$D$1666,4,FALSE)</f>
        <v>QUERETARO</v>
      </c>
      <c r="J87" t="s">
        <v>61</v>
      </c>
      <c r="K87" s="45" t="s">
        <v>77</v>
      </c>
      <c r="L87" s="57">
        <f t="shared" si="38"/>
        <v>8159.04547080254</v>
      </c>
      <c r="M87" s="9">
        <f t="shared" si="39"/>
        <v>7305.5068996454056</v>
      </c>
      <c r="N87" s="58">
        <f t="shared" si="40"/>
        <v>15464.552370447946</v>
      </c>
      <c r="O87" s="59">
        <f t="shared" si="41"/>
        <v>44232</v>
      </c>
      <c r="P87" s="60">
        <f t="shared" si="42"/>
        <v>13814.92602739726</v>
      </c>
      <c r="Q87" s="61">
        <v>0</v>
      </c>
      <c r="R87" s="62">
        <v>0</v>
      </c>
      <c r="S87" s="62">
        <v>25834.18</v>
      </c>
      <c r="T87" s="58">
        <f t="shared" si="43"/>
        <v>8611.3933333333334</v>
      </c>
      <c r="V87" s="63">
        <f t="shared" si="44"/>
        <v>1016.0030818118979</v>
      </c>
      <c r="X87" s="9"/>
      <c r="Z87" s="41" t="s">
        <v>141</v>
      </c>
      <c r="AA87" t="s">
        <v>63</v>
      </c>
      <c r="AB87" s="42">
        <v>485</v>
      </c>
      <c r="AC87" s="42">
        <f t="shared" si="45"/>
        <v>485</v>
      </c>
      <c r="AD87" s="43">
        <f t="shared" si="46"/>
        <v>0</v>
      </c>
      <c r="AE87" s="9"/>
      <c r="AF87" s="41" t="s">
        <v>141</v>
      </c>
      <c r="AG87" t="s">
        <v>64</v>
      </c>
      <c r="AH87" s="42">
        <v>44232</v>
      </c>
      <c r="AI87" s="42">
        <v>3409990.8</v>
      </c>
      <c r="AJ87" s="42">
        <f t="shared" si="47"/>
        <v>44232</v>
      </c>
      <c r="AK87" s="43">
        <f t="shared" si="48"/>
        <v>0</v>
      </c>
      <c r="AL87" s="42"/>
      <c r="AM87" s="41" t="s">
        <v>141</v>
      </c>
      <c r="AN87" t="s">
        <v>65</v>
      </c>
      <c r="AO87">
        <v>114</v>
      </c>
      <c r="AP87" s="44">
        <v>23979</v>
      </c>
      <c r="AQ87">
        <f t="shared" si="49"/>
        <v>114</v>
      </c>
      <c r="AR87" s="45">
        <f t="shared" si="50"/>
        <v>0</v>
      </c>
      <c r="AT87" s="41" t="s">
        <v>141</v>
      </c>
      <c r="AU87" s="46">
        <f t="shared" si="51"/>
        <v>44232</v>
      </c>
      <c r="AV87">
        <f t="shared" si="52"/>
        <v>0.31232876712328766</v>
      </c>
      <c r="AW87" s="42">
        <f t="shared" si="53"/>
        <v>13814.93</v>
      </c>
      <c r="AX87" s="42">
        <f t="shared" si="54"/>
        <v>13814.92602739726</v>
      </c>
      <c r="AY87" s="43">
        <f t="shared" si="55"/>
        <v>3.9726027407596121E-3</v>
      </c>
      <c r="BA87" s="41" t="str">
        <f t="shared" si="56"/>
        <v>02243</v>
      </c>
      <c r="BB87" s="42">
        <f t="shared" si="57"/>
        <v>13814.93</v>
      </c>
      <c r="BC87" s="42">
        <f t="shared" si="58"/>
        <v>1016.23</v>
      </c>
      <c r="BD87" s="47">
        <f t="shared" si="59"/>
        <v>14831.16</v>
      </c>
      <c r="BF87" s="41" t="s">
        <v>141</v>
      </c>
      <c r="BG87" t="s">
        <v>66</v>
      </c>
      <c r="BH87" s="42">
        <v>1016</v>
      </c>
      <c r="BI87" s="42">
        <v>225866.10819999999</v>
      </c>
      <c r="BJ87" s="42">
        <f t="shared" si="60"/>
        <v>1016.0030818118979</v>
      </c>
      <c r="BK87" s="43">
        <f t="shared" si="61"/>
        <v>-3.0818118979141218E-3</v>
      </c>
      <c r="BM87" s="41" t="s">
        <v>141</v>
      </c>
      <c r="BN87" t="s">
        <v>67</v>
      </c>
      <c r="BO87" s="42">
        <v>14830.93</v>
      </c>
      <c r="BP87" s="42">
        <v>3297041.46</v>
      </c>
      <c r="BQ87" s="42">
        <f t="shared" si="62"/>
        <v>0</v>
      </c>
      <c r="BR87" s="43">
        <f t="shared" si="63"/>
        <v>14830.93</v>
      </c>
      <c r="BT87" s="48" t="s">
        <v>141</v>
      </c>
      <c r="BU87" s="49">
        <f t="shared" si="64"/>
        <v>13814.93</v>
      </c>
      <c r="BV87" s="50">
        <f t="shared" si="65"/>
        <v>1016.23</v>
      </c>
      <c r="BW87" s="51">
        <f t="shared" si="66"/>
        <v>1016.0030818118979</v>
      </c>
      <c r="BX87" s="52">
        <f t="shared" si="67"/>
        <v>0.22691818810210407</v>
      </c>
      <c r="BZ87" s="41" t="s">
        <v>141</v>
      </c>
      <c r="CA87" s="42">
        <f t="shared" si="68"/>
        <v>15464.552370447946</v>
      </c>
      <c r="CB87" s="42">
        <f t="shared" si="69"/>
        <v>13814.92602739726</v>
      </c>
      <c r="CC87" s="42">
        <f t="shared" si="70"/>
        <v>8611.3933333333334</v>
      </c>
      <c r="CD87" s="42">
        <f t="shared" si="74"/>
        <v>13814.92602739726</v>
      </c>
      <c r="CE87" s="43">
        <f t="shared" si="75"/>
        <v>13814.92602739726</v>
      </c>
      <c r="CG87" s="53">
        <f t="shared" si="71"/>
        <v>13814.92602739726</v>
      </c>
      <c r="CH87" s="11">
        <f t="shared" si="72"/>
        <v>1022.8</v>
      </c>
      <c r="CI87" s="53">
        <f t="shared" si="73"/>
        <v>14837.726027397259</v>
      </c>
    </row>
    <row r="88" spans="1:87" x14ac:dyDescent="0.25">
      <c r="A88">
        <v>98</v>
      </c>
      <c r="B88" s="54">
        <v>1546</v>
      </c>
      <c r="C88" t="s">
        <v>142</v>
      </c>
      <c r="D88" s="1"/>
      <c r="E88" s="55">
        <v>475</v>
      </c>
      <c r="F88" s="56">
        <v>190728</v>
      </c>
      <c r="G88">
        <v>364</v>
      </c>
      <c r="H88" s="1" t="str">
        <f>VLOOKUP(C88,'[1]Base 2024'!$A$2:$D$1666,3,FALSE)</f>
        <v>Empleado</v>
      </c>
      <c r="I88" s="1" t="str">
        <f>VLOOKUP(C88,'[1]Base 2024'!$A$2:$D$1666,4,FALSE)</f>
        <v>QUERETARO</v>
      </c>
      <c r="J88" t="s">
        <v>61</v>
      </c>
      <c r="K88" s="45" t="s">
        <v>62</v>
      </c>
      <c r="L88" s="57">
        <f t="shared" si="38"/>
        <v>28916.971299394289</v>
      </c>
      <c r="M88" s="9">
        <f t="shared" si="39"/>
        <v>23326.355363780069</v>
      </c>
      <c r="N88" s="58">
        <f t="shared" si="40"/>
        <v>52243.326663174361</v>
      </c>
      <c r="O88" s="59">
        <f t="shared" si="41"/>
        <v>43320</v>
      </c>
      <c r="P88" s="60">
        <f t="shared" si="42"/>
        <v>43201.315068493153</v>
      </c>
      <c r="Q88" s="61">
        <v>0</v>
      </c>
      <c r="R88" s="62">
        <v>0</v>
      </c>
      <c r="S88" s="62">
        <v>24411.119999999999</v>
      </c>
      <c r="T88" s="58">
        <f t="shared" si="43"/>
        <v>8137.04</v>
      </c>
      <c r="V88" s="63">
        <f t="shared" si="44"/>
        <v>3177.1917678653858</v>
      </c>
      <c r="X88" s="9"/>
      <c r="Z88" s="41" t="s">
        <v>142</v>
      </c>
      <c r="AA88" t="s">
        <v>63</v>
      </c>
      <c r="AB88" s="42">
        <v>475</v>
      </c>
      <c r="AC88" s="42">
        <f t="shared" si="45"/>
        <v>475</v>
      </c>
      <c r="AD88" s="43">
        <f t="shared" si="46"/>
        <v>0</v>
      </c>
      <c r="AE88" s="9"/>
      <c r="AF88" s="41" t="s">
        <v>142</v>
      </c>
      <c r="AG88" t="s">
        <v>64</v>
      </c>
      <c r="AH88" s="42">
        <v>43320</v>
      </c>
      <c r="AI88" s="42">
        <v>3453310.8</v>
      </c>
      <c r="AJ88" s="42">
        <f t="shared" si="47"/>
        <v>43320</v>
      </c>
      <c r="AK88" s="43">
        <f t="shared" si="48"/>
        <v>0</v>
      </c>
      <c r="AL88" s="42"/>
      <c r="AM88" s="41" t="s">
        <v>142</v>
      </c>
      <c r="AN88" t="s">
        <v>65</v>
      </c>
      <c r="AO88">
        <v>364</v>
      </c>
      <c r="AP88" s="44">
        <v>24343</v>
      </c>
      <c r="AQ88">
        <f t="shared" si="49"/>
        <v>364</v>
      </c>
      <c r="AR88" s="45">
        <f t="shared" si="50"/>
        <v>0</v>
      </c>
      <c r="AT88" s="41" t="s">
        <v>142</v>
      </c>
      <c r="AU88" s="46">
        <f t="shared" si="51"/>
        <v>43320</v>
      </c>
      <c r="AV88">
        <f t="shared" si="52"/>
        <v>0.99726027397260275</v>
      </c>
      <c r="AW88" s="42">
        <f t="shared" si="53"/>
        <v>43201.32</v>
      </c>
      <c r="AX88" s="42">
        <f t="shared" si="54"/>
        <v>43201.315068493153</v>
      </c>
      <c r="AY88" s="43">
        <f t="shared" si="55"/>
        <v>4.9315068463329226E-3</v>
      </c>
      <c r="BA88" s="41" t="str">
        <f t="shared" si="56"/>
        <v>02244</v>
      </c>
      <c r="BB88" s="42">
        <f t="shared" si="57"/>
        <v>43201.32</v>
      </c>
      <c r="BC88" s="42">
        <f t="shared" si="58"/>
        <v>3177.91</v>
      </c>
      <c r="BD88" s="47">
        <f t="shared" si="59"/>
        <v>46379.229999999996</v>
      </c>
      <c r="BF88" s="41" t="s">
        <v>142</v>
      </c>
      <c r="BG88" t="s">
        <v>66</v>
      </c>
      <c r="BH88" s="42">
        <v>3177.19</v>
      </c>
      <c r="BI88" s="42">
        <v>229043.3</v>
      </c>
      <c r="BJ88" s="42">
        <f t="shared" si="60"/>
        <v>3177.1917678653858</v>
      </c>
      <c r="BK88" s="43">
        <f t="shared" si="61"/>
        <v>-1.7678653857728932E-3</v>
      </c>
      <c r="BM88" s="41" t="s">
        <v>142</v>
      </c>
      <c r="BN88" t="s">
        <v>67</v>
      </c>
      <c r="BO88" s="42">
        <v>46378.51</v>
      </c>
      <c r="BP88" s="42">
        <v>3343419.97</v>
      </c>
      <c r="BQ88" s="42">
        <f t="shared" si="62"/>
        <v>0</v>
      </c>
      <c r="BR88" s="43">
        <f t="shared" si="63"/>
        <v>46378.51</v>
      </c>
      <c r="BT88" s="48" t="s">
        <v>142</v>
      </c>
      <c r="BU88" s="49">
        <f t="shared" si="64"/>
        <v>43201.32</v>
      </c>
      <c r="BV88" s="50">
        <f t="shared" si="65"/>
        <v>3177.91</v>
      </c>
      <c r="BW88" s="51">
        <f t="shared" si="66"/>
        <v>3177.1917678653858</v>
      </c>
      <c r="BX88" s="52">
        <f t="shared" si="67"/>
        <v>0.71823213461402702</v>
      </c>
      <c r="BZ88" s="41" t="s">
        <v>142</v>
      </c>
      <c r="CA88" s="42">
        <f t="shared" si="68"/>
        <v>52243.326663174361</v>
      </c>
      <c r="CB88" s="42">
        <f t="shared" si="69"/>
        <v>43201.315068493153</v>
      </c>
      <c r="CC88" s="42">
        <f t="shared" si="70"/>
        <v>8137.04</v>
      </c>
      <c r="CD88" s="42">
        <f t="shared" si="74"/>
        <v>43201.315068493153</v>
      </c>
      <c r="CE88" s="43">
        <f t="shared" si="75"/>
        <v>43201.315068493153</v>
      </c>
      <c r="CG88" s="53">
        <f t="shared" si="71"/>
        <v>43201.315068493153</v>
      </c>
      <c r="CH88" s="11">
        <f t="shared" si="72"/>
        <v>3198.46</v>
      </c>
      <c r="CI88" s="53">
        <f t="shared" si="73"/>
        <v>46399.775068493153</v>
      </c>
    </row>
    <row r="89" spans="1:87" x14ac:dyDescent="0.25">
      <c r="A89">
        <v>99</v>
      </c>
      <c r="B89" s="54">
        <v>1547</v>
      </c>
      <c r="C89" t="s">
        <v>143</v>
      </c>
      <c r="D89" s="1"/>
      <c r="E89" s="55">
        <v>600</v>
      </c>
      <c r="F89" s="56">
        <v>190728</v>
      </c>
      <c r="G89">
        <v>364</v>
      </c>
      <c r="H89" s="1" t="str">
        <f>VLOOKUP(C89,'[1]Base 2024'!$A$2:$D$1666,3,FALSE)</f>
        <v>Empleado</v>
      </c>
      <c r="I89" s="1" t="str">
        <f>VLOOKUP(C89,'[1]Base 2024'!$A$2:$D$1666,4,FALSE)</f>
        <v>QUERETARO</v>
      </c>
      <c r="J89" t="s">
        <v>61</v>
      </c>
      <c r="K89" s="45" t="s">
        <v>62</v>
      </c>
      <c r="L89" s="57">
        <f t="shared" si="38"/>
        <v>28916.971299394289</v>
      </c>
      <c r="M89" s="9">
        <f t="shared" si="39"/>
        <v>23326.355363780069</v>
      </c>
      <c r="N89" s="58">
        <f t="shared" si="40"/>
        <v>52243.326663174361</v>
      </c>
      <c r="O89" s="59">
        <f t="shared" si="41"/>
        <v>54720</v>
      </c>
      <c r="P89" s="60">
        <f t="shared" si="42"/>
        <v>54570.082191780821</v>
      </c>
      <c r="Q89" s="61">
        <v>0</v>
      </c>
      <c r="R89" s="62">
        <v>0</v>
      </c>
      <c r="S89" s="62">
        <v>21346.04</v>
      </c>
      <c r="T89" s="58">
        <f t="shared" si="43"/>
        <v>7115.3466666666673</v>
      </c>
      <c r="V89" s="63">
        <f t="shared" si="44"/>
        <v>4013.2948646720656</v>
      </c>
      <c r="X89" s="9"/>
      <c r="Z89" s="41" t="s">
        <v>143</v>
      </c>
      <c r="AA89" t="s">
        <v>63</v>
      </c>
      <c r="AB89" s="42">
        <v>600</v>
      </c>
      <c r="AC89" s="42">
        <f t="shared" si="45"/>
        <v>600</v>
      </c>
      <c r="AD89" s="43">
        <f t="shared" si="46"/>
        <v>0</v>
      </c>
      <c r="AE89" s="9"/>
      <c r="AF89" s="41" t="s">
        <v>143</v>
      </c>
      <c r="AG89" t="s">
        <v>64</v>
      </c>
      <c r="AH89" s="42">
        <v>54720</v>
      </c>
      <c r="AI89" s="42">
        <v>3508030.8</v>
      </c>
      <c r="AJ89" s="42">
        <f t="shared" si="47"/>
        <v>54720</v>
      </c>
      <c r="AK89" s="43">
        <f t="shared" si="48"/>
        <v>0</v>
      </c>
      <c r="AL89" s="42"/>
      <c r="AM89" s="41" t="s">
        <v>143</v>
      </c>
      <c r="AN89" t="s">
        <v>65</v>
      </c>
      <c r="AO89">
        <v>364</v>
      </c>
      <c r="AP89" s="44">
        <v>24707</v>
      </c>
      <c r="AQ89">
        <f t="shared" si="49"/>
        <v>364</v>
      </c>
      <c r="AR89" s="45">
        <f t="shared" si="50"/>
        <v>0</v>
      </c>
      <c r="AT89" s="41" t="s">
        <v>143</v>
      </c>
      <c r="AU89" s="46">
        <f t="shared" si="51"/>
        <v>54720</v>
      </c>
      <c r="AV89">
        <f t="shared" si="52"/>
        <v>0.99726027397260275</v>
      </c>
      <c r="AW89" s="42">
        <f t="shared" si="53"/>
        <v>54570.080000000002</v>
      </c>
      <c r="AX89" s="42">
        <f t="shared" si="54"/>
        <v>54570.082191780821</v>
      </c>
      <c r="AY89" s="43">
        <f t="shared" si="55"/>
        <v>-2.1917808189755306E-3</v>
      </c>
      <c r="BA89" s="41" t="str">
        <f t="shared" si="56"/>
        <v>02245</v>
      </c>
      <c r="BB89" s="42">
        <f t="shared" si="57"/>
        <v>54570.080000000002</v>
      </c>
      <c r="BC89" s="42">
        <f t="shared" si="58"/>
        <v>4014.21</v>
      </c>
      <c r="BD89" s="47">
        <f t="shared" si="59"/>
        <v>58584.29</v>
      </c>
      <c r="BF89" s="41" t="s">
        <v>143</v>
      </c>
      <c r="BG89" t="s">
        <v>66</v>
      </c>
      <c r="BH89" s="42">
        <v>4013.29</v>
      </c>
      <c r="BI89" s="42">
        <v>233056.5949</v>
      </c>
      <c r="BJ89" s="42">
        <f t="shared" si="60"/>
        <v>4013.2948646720656</v>
      </c>
      <c r="BK89" s="43">
        <f t="shared" si="61"/>
        <v>-4.8646720656506659E-3</v>
      </c>
      <c r="BM89" s="41" t="s">
        <v>143</v>
      </c>
      <c r="BN89" t="s">
        <v>67</v>
      </c>
      <c r="BO89" s="42">
        <v>58583.38</v>
      </c>
      <c r="BP89" s="42">
        <v>3402003.35</v>
      </c>
      <c r="BQ89" s="42">
        <f t="shared" si="62"/>
        <v>0</v>
      </c>
      <c r="BR89" s="43">
        <f t="shared" si="63"/>
        <v>58583.38</v>
      </c>
      <c r="BT89" s="48" t="s">
        <v>143</v>
      </c>
      <c r="BU89" s="49">
        <f t="shared" si="64"/>
        <v>54570.080000000002</v>
      </c>
      <c r="BV89" s="50">
        <f t="shared" si="65"/>
        <v>4014.21</v>
      </c>
      <c r="BW89" s="51">
        <f t="shared" si="66"/>
        <v>4013.2948646720656</v>
      </c>
      <c r="BX89" s="52">
        <f t="shared" si="67"/>
        <v>0.91513532793442209</v>
      </c>
      <c r="BZ89" s="41" t="s">
        <v>143</v>
      </c>
      <c r="CA89" s="42">
        <f t="shared" si="68"/>
        <v>52243.326663174361</v>
      </c>
      <c r="CB89" s="42">
        <f t="shared" si="69"/>
        <v>54570.082191780821</v>
      </c>
      <c r="CC89" s="42">
        <f t="shared" si="70"/>
        <v>7115.3466666666673</v>
      </c>
      <c r="CD89" s="42">
        <f t="shared" si="74"/>
        <v>54570.082191780821</v>
      </c>
      <c r="CE89" s="43">
        <f t="shared" si="75"/>
        <v>52243.326663174361</v>
      </c>
      <c r="CG89" s="53">
        <f t="shared" si="71"/>
        <v>52243.326663174361</v>
      </c>
      <c r="CH89" s="11">
        <f t="shared" si="72"/>
        <v>3867.89</v>
      </c>
      <c r="CI89" s="53">
        <f t="shared" si="73"/>
        <v>56111.21666317436</v>
      </c>
    </row>
    <row r="90" spans="1:87" x14ac:dyDescent="0.25">
      <c r="A90">
        <v>100</v>
      </c>
      <c r="B90" s="54">
        <v>1548</v>
      </c>
      <c r="C90" t="s">
        <v>144</v>
      </c>
      <c r="D90" s="1"/>
      <c r="E90" s="55">
        <v>600</v>
      </c>
      <c r="F90" s="56">
        <v>190728</v>
      </c>
      <c r="G90">
        <v>364</v>
      </c>
      <c r="H90" s="1" t="str">
        <f>VLOOKUP(C90,'[1]Base 2024'!$A$2:$D$1666,3,FALSE)</f>
        <v>Empleado</v>
      </c>
      <c r="I90" s="1" t="str">
        <f>VLOOKUP(C90,'[1]Base 2024'!$A$2:$D$1666,4,FALSE)</f>
        <v>QUERETARO</v>
      </c>
      <c r="J90" t="s">
        <v>61</v>
      </c>
      <c r="K90" s="45" t="s">
        <v>62</v>
      </c>
      <c r="L90" s="57">
        <f t="shared" si="38"/>
        <v>28916.971299394289</v>
      </c>
      <c r="M90" s="9">
        <f t="shared" si="39"/>
        <v>23326.355363780069</v>
      </c>
      <c r="N90" s="58">
        <f t="shared" si="40"/>
        <v>52243.326663174361</v>
      </c>
      <c r="O90" s="59">
        <f t="shared" si="41"/>
        <v>54720</v>
      </c>
      <c r="P90" s="60">
        <f t="shared" si="42"/>
        <v>54570.082191780821</v>
      </c>
      <c r="Q90" s="61">
        <v>0</v>
      </c>
      <c r="R90" s="62">
        <v>0</v>
      </c>
      <c r="S90" s="62">
        <v>19704.04</v>
      </c>
      <c r="T90" s="58">
        <f t="shared" si="43"/>
        <v>6568.0133333333333</v>
      </c>
      <c r="V90" s="63">
        <f t="shared" si="44"/>
        <v>4013.2948646720656</v>
      </c>
      <c r="X90" s="9"/>
      <c r="Z90" s="41" t="s">
        <v>144</v>
      </c>
      <c r="AA90" t="s">
        <v>63</v>
      </c>
      <c r="AB90" s="42">
        <v>600</v>
      </c>
      <c r="AC90" s="42">
        <f t="shared" si="45"/>
        <v>600</v>
      </c>
      <c r="AD90" s="43">
        <f t="shared" si="46"/>
        <v>0</v>
      </c>
      <c r="AE90" s="9"/>
      <c r="AF90" s="41" t="s">
        <v>144</v>
      </c>
      <c r="AG90" t="s">
        <v>64</v>
      </c>
      <c r="AH90" s="42">
        <v>54720</v>
      </c>
      <c r="AI90" s="42">
        <v>3562750.8</v>
      </c>
      <c r="AJ90" s="42">
        <f t="shared" si="47"/>
        <v>54720</v>
      </c>
      <c r="AK90" s="43">
        <f t="shared" si="48"/>
        <v>0</v>
      </c>
      <c r="AL90" s="42"/>
      <c r="AM90" s="41" t="s">
        <v>144</v>
      </c>
      <c r="AN90" t="s">
        <v>65</v>
      </c>
      <c r="AO90">
        <v>364</v>
      </c>
      <c r="AP90" s="44">
        <v>25071</v>
      </c>
      <c r="AQ90">
        <f t="shared" si="49"/>
        <v>364</v>
      </c>
      <c r="AR90" s="45">
        <f t="shared" si="50"/>
        <v>0</v>
      </c>
      <c r="AT90" s="41" t="s">
        <v>144</v>
      </c>
      <c r="AU90" s="46">
        <f t="shared" si="51"/>
        <v>54720</v>
      </c>
      <c r="AV90">
        <f t="shared" si="52"/>
        <v>0.99726027397260275</v>
      </c>
      <c r="AW90" s="42">
        <f t="shared" si="53"/>
        <v>54570.080000000002</v>
      </c>
      <c r="AX90" s="42">
        <f t="shared" si="54"/>
        <v>54570.082191780821</v>
      </c>
      <c r="AY90" s="43">
        <f t="shared" si="55"/>
        <v>-2.1917808189755306E-3</v>
      </c>
      <c r="BA90" s="41" t="str">
        <f t="shared" si="56"/>
        <v>02246</v>
      </c>
      <c r="BB90" s="42">
        <f t="shared" si="57"/>
        <v>54570.080000000002</v>
      </c>
      <c r="BC90" s="42">
        <f t="shared" si="58"/>
        <v>4014.21</v>
      </c>
      <c r="BD90" s="47">
        <f t="shared" si="59"/>
        <v>58584.29</v>
      </c>
      <c r="BF90" s="41" t="s">
        <v>144</v>
      </c>
      <c r="BG90" t="s">
        <v>66</v>
      </c>
      <c r="BH90" s="42">
        <v>4013.29</v>
      </c>
      <c r="BI90" s="42">
        <v>237069.8898</v>
      </c>
      <c r="BJ90" s="42">
        <f t="shared" si="60"/>
        <v>4013.2948646720656</v>
      </c>
      <c r="BK90" s="43">
        <f t="shared" si="61"/>
        <v>-4.8646720656506659E-3</v>
      </c>
      <c r="BM90" s="41" t="s">
        <v>144</v>
      </c>
      <c r="BN90" t="s">
        <v>67</v>
      </c>
      <c r="BO90" s="42">
        <v>58583.38</v>
      </c>
      <c r="BP90" s="42">
        <v>3460586.73</v>
      </c>
      <c r="BQ90" s="42">
        <f t="shared" si="62"/>
        <v>0</v>
      </c>
      <c r="BR90" s="43">
        <f t="shared" si="63"/>
        <v>58583.38</v>
      </c>
      <c r="BT90" s="48" t="s">
        <v>144</v>
      </c>
      <c r="BU90" s="49">
        <f t="shared" si="64"/>
        <v>54570.080000000002</v>
      </c>
      <c r="BV90" s="50">
        <f t="shared" si="65"/>
        <v>4014.21</v>
      </c>
      <c r="BW90" s="51">
        <f t="shared" si="66"/>
        <v>4013.2948646720656</v>
      </c>
      <c r="BX90" s="52">
        <f t="shared" si="67"/>
        <v>0.91513532793442209</v>
      </c>
      <c r="BZ90" s="41" t="s">
        <v>144</v>
      </c>
      <c r="CA90" s="42">
        <f t="shared" si="68"/>
        <v>52243.326663174361</v>
      </c>
      <c r="CB90" s="42">
        <f t="shared" si="69"/>
        <v>54570.082191780821</v>
      </c>
      <c r="CC90" s="42">
        <f t="shared" si="70"/>
        <v>6568.0133333333333</v>
      </c>
      <c r="CD90" s="42">
        <f t="shared" si="74"/>
        <v>54570.082191780821</v>
      </c>
      <c r="CE90" s="43">
        <f t="shared" si="75"/>
        <v>52243.326663174361</v>
      </c>
      <c r="CG90" s="53">
        <f t="shared" si="71"/>
        <v>52243.326663174361</v>
      </c>
      <c r="CH90" s="11">
        <f t="shared" si="72"/>
        <v>3867.89</v>
      </c>
      <c r="CI90" s="53">
        <f t="shared" si="73"/>
        <v>56111.21666317436</v>
      </c>
    </row>
    <row r="91" spans="1:87" x14ac:dyDescent="0.25">
      <c r="A91">
        <v>101</v>
      </c>
      <c r="B91" s="54">
        <v>1550</v>
      </c>
      <c r="C91" t="s">
        <v>145</v>
      </c>
      <c r="D91" s="1"/>
      <c r="E91" s="55">
        <v>550</v>
      </c>
      <c r="F91" s="56">
        <v>190728</v>
      </c>
      <c r="G91">
        <v>365</v>
      </c>
      <c r="H91" s="1" t="str">
        <f>VLOOKUP(C91,'[1]Base 2024'!$A$2:$D$1666,3,FALSE)</f>
        <v>Empleado</v>
      </c>
      <c r="I91" s="1" t="str">
        <f>VLOOKUP(C91,'[1]Base 2024'!$A$2:$D$1666,4,FALSE)</f>
        <v>QUERETARO</v>
      </c>
      <c r="J91" t="s">
        <v>61</v>
      </c>
      <c r="K91" s="45" t="s">
        <v>62</v>
      </c>
      <c r="L91" s="57">
        <f t="shared" si="38"/>
        <v>28916.971299394289</v>
      </c>
      <c r="M91" s="9">
        <f t="shared" si="39"/>
        <v>23390.438757636606</v>
      </c>
      <c r="N91" s="58">
        <f t="shared" si="40"/>
        <v>52307.410057030895</v>
      </c>
      <c r="O91" s="59">
        <f t="shared" si="41"/>
        <v>50160</v>
      </c>
      <c r="P91" s="60">
        <f t="shared" si="42"/>
        <v>50160</v>
      </c>
      <c r="Q91" s="61">
        <v>0</v>
      </c>
      <c r="R91" s="62">
        <v>0</v>
      </c>
      <c r="S91" s="62">
        <v>14449.63</v>
      </c>
      <c r="T91" s="58">
        <f t="shared" si="43"/>
        <v>4816.5433333333331</v>
      </c>
      <c r="V91" s="63">
        <f t="shared" si="44"/>
        <v>3688.960366680024</v>
      </c>
      <c r="X91" s="9"/>
      <c r="Z91" s="41" t="s">
        <v>145</v>
      </c>
      <c r="AA91" t="s">
        <v>63</v>
      </c>
      <c r="AB91" s="42">
        <v>550</v>
      </c>
      <c r="AC91" s="42">
        <f t="shared" si="45"/>
        <v>550</v>
      </c>
      <c r="AD91" s="43">
        <f t="shared" si="46"/>
        <v>0</v>
      </c>
      <c r="AE91" s="9"/>
      <c r="AF91" s="41" t="s">
        <v>145</v>
      </c>
      <c r="AG91" t="s">
        <v>64</v>
      </c>
      <c r="AH91" s="42">
        <v>50160</v>
      </c>
      <c r="AI91" s="42">
        <v>3612910.8</v>
      </c>
      <c r="AJ91" s="42">
        <f t="shared" si="47"/>
        <v>50160</v>
      </c>
      <c r="AK91" s="43">
        <f t="shared" si="48"/>
        <v>0</v>
      </c>
      <c r="AL91" s="42"/>
      <c r="AM91" s="41" t="s">
        <v>145</v>
      </c>
      <c r="AN91" t="s">
        <v>65</v>
      </c>
      <c r="AO91">
        <v>365</v>
      </c>
      <c r="AP91" s="44">
        <v>25436</v>
      </c>
      <c r="AQ91">
        <f t="shared" si="49"/>
        <v>365</v>
      </c>
      <c r="AR91" s="45">
        <f t="shared" si="50"/>
        <v>0</v>
      </c>
      <c r="AT91" s="41" t="s">
        <v>145</v>
      </c>
      <c r="AU91" s="46">
        <f t="shared" si="51"/>
        <v>50160</v>
      </c>
      <c r="AV91">
        <f t="shared" si="52"/>
        <v>1</v>
      </c>
      <c r="AW91" s="42">
        <f t="shared" si="53"/>
        <v>50160</v>
      </c>
      <c r="AX91" s="42">
        <f t="shared" si="54"/>
        <v>50160</v>
      </c>
      <c r="AY91" s="43">
        <f t="shared" si="55"/>
        <v>0</v>
      </c>
      <c r="BA91" s="41" t="str">
        <f t="shared" si="56"/>
        <v>02248</v>
      </c>
      <c r="BB91" s="42">
        <f t="shared" si="57"/>
        <v>50160</v>
      </c>
      <c r="BC91" s="42">
        <f t="shared" si="58"/>
        <v>3689.8</v>
      </c>
      <c r="BD91" s="47">
        <f t="shared" si="59"/>
        <v>53849.8</v>
      </c>
      <c r="BF91" s="41" t="s">
        <v>145</v>
      </c>
      <c r="BG91" t="s">
        <v>66</v>
      </c>
      <c r="BH91" s="42">
        <v>3688.96</v>
      </c>
      <c r="BI91" s="42">
        <v>240758.85019999999</v>
      </c>
      <c r="BJ91" s="42">
        <f t="shared" si="60"/>
        <v>3688.960366680024</v>
      </c>
      <c r="BK91" s="43">
        <f t="shared" si="61"/>
        <v>-3.6668002394435462E-4</v>
      </c>
      <c r="BM91" s="41" t="s">
        <v>145</v>
      </c>
      <c r="BN91" t="s">
        <v>67</v>
      </c>
      <c r="BO91" s="42">
        <v>53848.959999999999</v>
      </c>
      <c r="BP91" s="42">
        <v>3514435.69</v>
      </c>
      <c r="BQ91" s="42">
        <f t="shared" si="62"/>
        <v>0</v>
      </c>
      <c r="BR91" s="43">
        <f t="shared" si="63"/>
        <v>53848.959999999999</v>
      </c>
      <c r="BT91" s="48" t="s">
        <v>145</v>
      </c>
      <c r="BU91" s="49">
        <f t="shared" si="64"/>
        <v>50160</v>
      </c>
      <c r="BV91" s="50">
        <f t="shared" si="65"/>
        <v>3689.8</v>
      </c>
      <c r="BW91" s="51">
        <f t="shared" si="66"/>
        <v>3688.960366680024</v>
      </c>
      <c r="BX91" s="52">
        <f t="shared" si="67"/>
        <v>0.83963331997620116</v>
      </c>
      <c r="BZ91" s="41" t="s">
        <v>145</v>
      </c>
      <c r="CA91" s="42">
        <f t="shared" si="68"/>
        <v>52307.410057030895</v>
      </c>
      <c r="CB91" s="42">
        <f t="shared" si="69"/>
        <v>50160</v>
      </c>
      <c r="CC91" s="42">
        <f t="shared" si="70"/>
        <v>4816.5433333333331</v>
      </c>
      <c r="CD91" s="42">
        <f t="shared" si="74"/>
        <v>50160</v>
      </c>
      <c r="CE91" s="43">
        <f t="shared" si="75"/>
        <v>50160</v>
      </c>
      <c r="CG91" s="53">
        <f t="shared" si="71"/>
        <v>50160</v>
      </c>
      <c r="CH91" s="11">
        <f t="shared" si="72"/>
        <v>3713.65</v>
      </c>
      <c r="CI91" s="53">
        <f t="shared" si="73"/>
        <v>53873.65</v>
      </c>
    </row>
    <row r="92" spans="1:87" x14ac:dyDescent="0.25">
      <c r="A92">
        <v>102</v>
      </c>
      <c r="B92" s="54">
        <v>1551</v>
      </c>
      <c r="C92" t="s">
        <v>146</v>
      </c>
      <c r="D92" s="1"/>
      <c r="E92" s="55">
        <v>600</v>
      </c>
      <c r="F92" s="56">
        <v>190728</v>
      </c>
      <c r="G92">
        <v>364</v>
      </c>
      <c r="H92" s="1" t="str">
        <f>VLOOKUP(C92,'[1]Base 2024'!$A$2:$D$1666,3,FALSE)</f>
        <v>Empleado</v>
      </c>
      <c r="I92" s="1" t="str">
        <f>VLOOKUP(C92,'[1]Base 2024'!$A$2:$D$1666,4,FALSE)</f>
        <v>MEXICO</v>
      </c>
      <c r="J92" t="s">
        <v>61</v>
      </c>
      <c r="K92" s="45" t="s">
        <v>62</v>
      </c>
      <c r="L92" s="57">
        <f t="shared" si="38"/>
        <v>28916.971299394289</v>
      </c>
      <c r="M92" s="9">
        <f t="shared" si="39"/>
        <v>23326.355363780069</v>
      </c>
      <c r="N92" s="58">
        <f t="shared" si="40"/>
        <v>52243.326663174361</v>
      </c>
      <c r="O92" s="59">
        <f t="shared" si="41"/>
        <v>54720</v>
      </c>
      <c r="P92" s="60">
        <f t="shared" si="42"/>
        <v>54570.082191780821</v>
      </c>
      <c r="Q92" s="61">
        <v>0</v>
      </c>
      <c r="R92" s="62">
        <v>0</v>
      </c>
      <c r="S92" s="62">
        <v>9195.2199999999993</v>
      </c>
      <c r="T92" s="58">
        <f t="shared" si="43"/>
        <v>3065.0733333333333</v>
      </c>
      <c r="V92" s="63">
        <f t="shared" si="44"/>
        <v>4013.2948646720656</v>
      </c>
      <c r="X92" s="9"/>
      <c r="Z92" s="41" t="s">
        <v>146</v>
      </c>
      <c r="AA92" t="s">
        <v>63</v>
      </c>
      <c r="AB92" s="42">
        <v>600</v>
      </c>
      <c r="AC92" s="42">
        <f t="shared" si="45"/>
        <v>600</v>
      </c>
      <c r="AD92" s="43">
        <f t="shared" si="46"/>
        <v>0</v>
      </c>
      <c r="AE92" s="9"/>
      <c r="AF92" s="41" t="s">
        <v>146</v>
      </c>
      <c r="AG92" t="s">
        <v>64</v>
      </c>
      <c r="AH92" s="42">
        <v>54720</v>
      </c>
      <c r="AI92" s="42">
        <v>3667630.8</v>
      </c>
      <c r="AJ92" s="42">
        <f t="shared" si="47"/>
        <v>54720</v>
      </c>
      <c r="AK92" s="43">
        <f t="shared" si="48"/>
        <v>0</v>
      </c>
      <c r="AL92" s="42"/>
      <c r="AM92" s="41" t="s">
        <v>146</v>
      </c>
      <c r="AN92" t="s">
        <v>65</v>
      </c>
      <c r="AO92">
        <v>364</v>
      </c>
      <c r="AP92" s="44">
        <v>25800</v>
      </c>
      <c r="AQ92">
        <f t="shared" si="49"/>
        <v>364</v>
      </c>
      <c r="AR92" s="45">
        <f t="shared" si="50"/>
        <v>0</v>
      </c>
      <c r="AT92" s="41" t="s">
        <v>146</v>
      </c>
      <c r="AU92" s="46">
        <f t="shared" si="51"/>
        <v>54720</v>
      </c>
      <c r="AV92">
        <f t="shared" si="52"/>
        <v>0.99726027397260275</v>
      </c>
      <c r="AW92" s="42">
        <f t="shared" si="53"/>
        <v>54570.080000000002</v>
      </c>
      <c r="AX92" s="42">
        <f t="shared" si="54"/>
        <v>54570.082191780821</v>
      </c>
      <c r="AY92" s="43">
        <f t="shared" si="55"/>
        <v>-2.1917808189755306E-3</v>
      </c>
      <c r="BA92" s="41" t="str">
        <f t="shared" si="56"/>
        <v>02249</v>
      </c>
      <c r="BB92" s="42">
        <f t="shared" si="57"/>
        <v>54570.080000000002</v>
      </c>
      <c r="BC92" s="42">
        <f t="shared" si="58"/>
        <v>4014.21</v>
      </c>
      <c r="BD92" s="47">
        <f t="shared" si="59"/>
        <v>58584.29</v>
      </c>
      <c r="BF92" s="41" t="s">
        <v>146</v>
      </c>
      <c r="BG92" t="s">
        <v>66</v>
      </c>
      <c r="BH92" s="42">
        <v>4013.29</v>
      </c>
      <c r="BI92" s="42">
        <v>244772.14509999999</v>
      </c>
      <c r="BJ92" s="42">
        <f t="shared" si="60"/>
        <v>4013.2948646720656</v>
      </c>
      <c r="BK92" s="43">
        <f t="shared" si="61"/>
        <v>-4.8646720656506659E-3</v>
      </c>
      <c r="BM92" s="41" t="s">
        <v>146</v>
      </c>
      <c r="BN92" t="s">
        <v>67</v>
      </c>
      <c r="BO92" s="42">
        <v>58583.38</v>
      </c>
      <c r="BP92" s="42">
        <v>3573019.07</v>
      </c>
      <c r="BQ92" s="42">
        <f t="shared" si="62"/>
        <v>0</v>
      </c>
      <c r="BR92" s="43">
        <f t="shared" si="63"/>
        <v>58583.38</v>
      </c>
      <c r="BT92" s="48" t="s">
        <v>146</v>
      </c>
      <c r="BU92" s="49">
        <f t="shared" si="64"/>
        <v>54570.080000000002</v>
      </c>
      <c r="BV92" s="50">
        <f t="shared" si="65"/>
        <v>4014.21</v>
      </c>
      <c r="BW92" s="51">
        <f t="shared" si="66"/>
        <v>4013.2948646720656</v>
      </c>
      <c r="BX92" s="52">
        <f t="shared" si="67"/>
        <v>0.91513532793442209</v>
      </c>
      <c r="BZ92" s="41" t="s">
        <v>146</v>
      </c>
      <c r="CA92" s="42">
        <f t="shared" si="68"/>
        <v>52243.326663174361</v>
      </c>
      <c r="CB92" s="42">
        <f t="shared" si="69"/>
        <v>54570.082191780821</v>
      </c>
      <c r="CC92" s="42">
        <f t="shared" si="70"/>
        <v>3065.0733333333333</v>
      </c>
      <c r="CD92" s="42">
        <f t="shared" si="74"/>
        <v>54570.082191780821</v>
      </c>
      <c r="CE92" s="43">
        <f t="shared" si="75"/>
        <v>52243.326663174361</v>
      </c>
      <c r="CG92" s="53">
        <f t="shared" si="71"/>
        <v>52243.326663174361</v>
      </c>
      <c r="CH92" s="11">
        <f t="shared" si="72"/>
        <v>3867.89</v>
      </c>
      <c r="CI92" s="53">
        <f t="shared" si="73"/>
        <v>56111.21666317436</v>
      </c>
    </row>
    <row r="93" spans="1:87" x14ac:dyDescent="0.25">
      <c r="A93">
        <v>103</v>
      </c>
      <c r="B93" s="54">
        <v>1552</v>
      </c>
      <c r="C93" t="s">
        <v>147</v>
      </c>
      <c r="D93" s="1"/>
      <c r="E93" s="55">
        <v>475</v>
      </c>
      <c r="F93" s="56">
        <v>190728</v>
      </c>
      <c r="G93">
        <v>362</v>
      </c>
      <c r="H93" s="1" t="str">
        <f>VLOOKUP(C93,'[1]Base 2024'!$A$2:$D$1666,3,FALSE)</f>
        <v>Empleado</v>
      </c>
      <c r="I93" s="1" t="str">
        <f>VLOOKUP(C93,'[1]Base 2024'!$A$2:$D$1666,4,FALSE)</f>
        <v>QUERETARO</v>
      </c>
      <c r="J93" t="s">
        <v>61</v>
      </c>
      <c r="K93" s="45" t="s">
        <v>62</v>
      </c>
      <c r="L93" s="57">
        <f t="shared" si="38"/>
        <v>28916.971299394289</v>
      </c>
      <c r="M93" s="9">
        <f t="shared" si="39"/>
        <v>23198.18857606699</v>
      </c>
      <c r="N93" s="58">
        <f t="shared" si="40"/>
        <v>52115.159875461279</v>
      </c>
      <c r="O93" s="59">
        <f t="shared" si="41"/>
        <v>43320</v>
      </c>
      <c r="P93" s="60">
        <f t="shared" si="42"/>
        <v>42963.945205479453</v>
      </c>
      <c r="Q93" s="61">
        <v>0</v>
      </c>
      <c r="R93" s="62">
        <v>0</v>
      </c>
      <c r="S93" s="62">
        <v>0</v>
      </c>
      <c r="T93" s="58">
        <f t="shared" si="43"/>
        <v>0</v>
      </c>
      <c r="V93" s="63">
        <f t="shared" si="44"/>
        <v>3159.7346702397517</v>
      </c>
      <c r="X93" s="9"/>
      <c r="Z93" s="41" t="s">
        <v>147</v>
      </c>
      <c r="AA93" t="s">
        <v>63</v>
      </c>
      <c r="AB93" s="42">
        <v>475</v>
      </c>
      <c r="AC93" s="42">
        <f t="shared" si="45"/>
        <v>475</v>
      </c>
      <c r="AD93" s="43">
        <f t="shared" si="46"/>
        <v>0</v>
      </c>
      <c r="AE93" s="9"/>
      <c r="AF93" s="41" t="s">
        <v>147</v>
      </c>
      <c r="AG93" t="s">
        <v>64</v>
      </c>
      <c r="AH93" s="42">
        <v>43320</v>
      </c>
      <c r="AI93" s="42">
        <v>3710950.8</v>
      </c>
      <c r="AJ93" s="42">
        <f t="shared" si="47"/>
        <v>43320</v>
      </c>
      <c r="AK93" s="43">
        <f t="shared" si="48"/>
        <v>0</v>
      </c>
      <c r="AL93" s="42"/>
      <c r="AM93" s="41" t="s">
        <v>147</v>
      </c>
      <c r="AN93" t="s">
        <v>65</v>
      </c>
      <c r="AO93">
        <v>362</v>
      </c>
      <c r="AP93" s="44">
        <v>26162</v>
      </c>
      <c r="AQ93">
        <f t="shared" si="49"/>
        <v>362</v>
      </c>
      <c r="AR93" s="45">
        <f t="shared" si="50"/>
        <v>0</v>
      </c>
      <c r="AT93" s="41" t="s">
        <v>147</v>
      </c>
      <c r="AU93" s="46">
        <f t="shared" si="51"/>
        <v>43320</v>
      </c>
      <c r="AV93">
        <f t="shared" si="52"/>
        <v>0.99178082191780825</v>
      </c>
      <c r="AW93" s="42">
        <f t="shared" si="53"/>
        <v>42963.95</v>
      </c>
      <c r="AX93" s="42">
        <f t="shared" si="54"/>
        <v>42963.945205479453</v>
      </c>
      <c r="AY93" s="43">
        <f t="shared" si="55"/>
        <v>4.7945205442374572E-3</v>
      </c>
      <c r="BA93" s="41" t="str">
        <f t="shared" si="56"/>
        <v>02250</v>
      </c>
      <c r="BB93" s="42">
        <f t="shared" si="57"/>
        <v>42963.95</v>
      </c>
      <c r="BC93" s="42">
        <f t="shared" si="58"/>
        <v>3160.45</v>
      </c>
      <c r="BD93" s="47">
        <f t="shared" si="59"/>
        <v>46124.399999999994</v>
      </c>
      <c r="BF93" s="41" t="s">
        <v>147</v>
      </c>
      <c r="BG93" t="s">
        <v>66</v>
      </c>
      <c r="BH93" s="42">
        <v>3159.73</v>
      </c>
      <c r="BI93" s="42">
        <v>247931.8798</v>
      </c>
      <c r="BJ93" s="42">
        <f t="shared" si="60"/>
        <v>3159.7346702397517</v>
      </c>
      <c r="BK93" s="43">
        <f t="shared" si="61"/>
        <v>-4.6702397517037753E-3</v>
      </c>
      <c r="BM93" s="41" t="s">
        <v>147</v>
      </c>
      <c r="BN93" t="s">
        <v>67</v>
      </c>
      <c r="BO93" s="42">
        <v>46123.69</v>
      </c>
      <c r="BP93" s="42">
        <v>3619142.76</v>
      </c>
      <c r="BQ93" s="42">
        <f t="shared" si="62"/>
        <v>0</v>
      </c>
      <c r="BR93" s="43">
        <f t="shared" si="63"/>
        <v>46123.69</v>
      </c>
      <c r="BT93" s="48" t="s">
        <v>147</v>
      </c>
      <c r="BU93" s="49">
        <f t="shared" si="64"/>
        <v>42963.95</v>
      </c>
      <c r="BV93" s="50">
        <f t="shared" si="65"/>
        <v>3160.45</v>
      </c>
      <c r="BW93" s="51">
        <f t="shared" si="66"/>
        <v>3159.7346702397517</v>
      </c>
      <c r="BX93" s="52">
        <f t="shared" si="67"/>
        <v>0.71532976024809614</v>
      </c>
      <c r="BZ93" s="41" t="s">
        <v>147</v>
      </c>
      <c r="CA93" s="42">
        <f t="shared" si="68"/>
        <v>52115.159875461279</v>
      </c>
      <c r="CB93" s="42">
        <f t="shared" si="69"/>
        <v>42963.945205479453</v>
      </c>
      <c r="CC93" s="42">
        <f t="shared" si="70"/>
        <v>0</v>
      </c>
      <c r="CD93" s="42">
        <f t="shared" si="74"/>
        <v>42963.945205479453</v>
      </c>
      <c r="CE93" s="43">
        <f t="shared" si="75"/>
        <v>42963.945205479453</v>
      </c>
      <c r="CG93" s="53">
        <f t="shared" si="71"/>
        <v>42963.945205479453</v>
      </c>
      <c r="CH93" s="11">
        <f t="shared" si="72"/>
        <v>3180.88</v>
      </c>
      <c r="CI93" s="53">
        <f t="shared" si="73"/>
        <v>46144.82520547945</v>
      </c>
    </row>
    <row r="94" spans="1:87" x14ac:dyDescent="0.25">
      <c r="A94">
        <v>104</v>
      </c>
      <c r="B94" s="54">
        <v>1553</v>
      </c>
      <c r="C94" t="s">
        <v>148</v>
      </c>
      <c r="D94" s="1"/>
      <c r="E94" s="55">
        <v>554</v>
      </c>
      <c r="F94" s="56">
        <v>190728</v>
      </c>
      <c r="G94">
        <v>346</v>
      </c>
      <c r="H94" s="1" t="str">
        <f>VLOOKUP(C94,'[1]Base 2024'!$A$2:$D$1666,3,FALSE)</f>
        <v>Empleado</v>
      </c>
      <c r="I94" s="1" t="str">
        <f>VLOOKUP(C94,'[1]Base 2024'!$A$2:$D$1666,4,FALSE)</f>
        <v>QUERETARO</v>
      </c>
      <c r="J94" t="s">
        <v>61</v>
      </c>
      <c r="K94" s="45" t="s">
        <v>62</v>
      </c>
      <c r="L94" s="57">
        <f t="shared" si="38"/>
        <v>28916.971299394289</v>
      </c>
      <c r="M94" s="9">
        <f t="shared" si="39"/>
        <v>22172.854274362373</v>
      </c>
      <c r="N94" s="58">
        <f t="shared" si="40"/>
        <v>51089.825573756665</v>
      </c>
      <c r="O94" s="59">
        <f t="shared" si="41"/>
        <v>50524.800000000003</v>
      </c>
      <c r="P94" s="60">
        <f t="shared" si="42"/>
        <v>47894.74191780822</v>
      </c>
      <c r="Q94" s="61">
        <v>0</v>
      </c>
      <c r="R94" s="62">
        <v>0</v>
      </c>
      <c r="S94" s="62">
        <v>0</v>
      </c>
      <c r="T94" s="58">
        <f t="shared" si="43"/>
        <v>0</v>
      </c>
      <c r="V94" s="63">
        <f t="shared" si="44"/>
        <v>3522.3645276547632</v>
      </c>
      <c r="X94" s="9"/>
      <c r="Z94" s="41" t="s">
        <v>148</v>
      </c>
      <c r="AA94" t="s">
        <v>63</v>
      </c>
      <c r="AB94" s="42">
        <v>554</v>
      </c>
      <c r="AC94" s="42">
        <f t="shared" si="45"/>
        <v>554</v>
      </c>
      <c r="AD94" s="43">
        <f t="shared" si="46"/>
        <v>0</v>
      </c>
      <c r="AE94" s="9"/>
      <c r="AF94" s="41" t="s">
        <v>148</v>
      </c>
      <c r="AG94" t="s">
        <v>64</v>
      </c>
      <c r="AH94" s="42">
        <v>50524.800000000003</v>
      </c>
      <c r="AI94" s="42">
        <v>3761475.6</v>
      </c>
      <c r="AJ94" s="42">
        <f t="shared" si="47"/>
        <v>50524.800000000003</v>
      </c>
      <c r="AK94" s="43">
        <f t="shared" si="48"/>
        <v>0</v>
      </c>
      <c r="AL94" s="42"/>
      <c r="AM94" s="41" t="s">
        <v>148</v>
      </c>
      <c r="AN94" t="s">
        <v>65</v>
      </c>
      <c r="AO94">
        <v>346</v>
      </c>
      <c r="AP94" s="44">
        <v>26508</v>
      </c>
      <c r="AQ94">
        <f t="shared" si="49"/>
        <v>346</v>
      </c>
      <c r="AR94" s="45">
        <f t="shared" si="50"/>
        <v>0</v>
      </c>
      <c r="AT94" s="41" t="s">
        <v>148</v>
      </c>
      <c r="AU94" s="46">
        <f t="shared" si="51"/>
        <v>50524.800000000003</v>
      </c>
      <c r="AV94">
        <f t="shared" si="52"/>
        <v>0.94794520547945205</v>
      </c>
      <c r="AW94" s="42">
        <f t="shared" si="53"/>
        <v>47894.74</v>
      </c>
      <c r="AX94" s="42">
        <f t="shared" si="54"/>
        <v>47894.74191780822</v>
      </c>
      <c r="AY94" s="43">
        <f t="shared" si="55"/>
        <v>-1.9178082220605575E-3</v>
      </c>
      <c r="BA94" s="41" t="str">
        <f t="shared" si="56"/>
        <v>02251</v>
      </c>
      <c r="BB94" s="42">
        <f t="shared" si="57"/>
        <v>47894.74</v>
      </c>
      <c r="BC94" s="42">
        <f t="shared" si="58"/>
        <v>3523.17</v>
      </c>
      <c r="BD94" s="47">
        <f t="shared" si="59"/>
        <v>51417.909999999996</v>
      </c>
      <c r="BF94" s="41" t="s">
        <v>148</v>
      </c>
      <c r="BG94" t="s">
        <v>66</v>
      </c>
      <c r="BH94" s="42">
        <v>3522.36</v>
      </c>
      <c r="BI94" s="42">
        <v>251454.24429999999</v>
      </c>
      <c r="BJ94" s="42">
        <f t="shared" si="60"/>
        <v>3522.3645276547632</v>
      </c>
      <c r="BK94" s="43">
        <f t="shared" si="61"/>
        <v>-4.5276547630237474E-3</v>
      </c>
      <c r="BM94" s="41" t="s">
        <v>148</v>
      </c>
      <c r="BN94" t="s">
        <v>67</v>
      </c>
      <c r="BO94" s="42">
        <v>51417.11</v>
      </c>
      <c r="BP94" s="42">
        <v>3670559.87</v>
      </c>
      <c r="BQ94" s="42">
        <f t="shared" si="62"/>
        <v>0</v>
      </c>
      <c r="BR94" s="43">
        <f t="shared" si="63"/>
        <v>51417.11</v>
      </c>
      <c r="BT94" s="48" t="s">
        <v>148</v>
      </c>
      <c r="BU94" s="49">
        <f t="shared" si="64"/>
        <v>47894.74</v>
      </c>
      <c r="BV94" s="50">
        <f t="shared" si="65"/>
        <v>3523.17</v>
      </c>
      <c r="BW94" s="51">
        <f t="shared" si="66"/>
        <v>3522.3645276547632</v>
      </c>
      <c r="BX94" s="52">
        <f t="shared" si="67"/>
        <v>0.80547234523692168</v>
      </c>
      <c r="BZ94" s="41" t="s">
        <v>148</v>
      </c>
      <c r="CA94" s="42">
        <f t="shared" si="68"/>
        <v>51089.825573756665</v>
      </c>
      <c r="CB94" s="42">
        <f t="shared" si="69"/>
        <v>47894.74191780822</v>
      </c>
      <c r="CC94" s="42">
        <f t="shared" si="70"/>
        <v>0</v>
      </c>
      <c r="CD94" s="42">
        <f t="shared" si="74"/>
        <v>47894.74191780822</v>
      </c>
      <c r="CE94" s="43">
        <f t="shared" si="75"/>
        <v>47894.74191780822</v>
      </c>
      <c r="CG94" s="53">
        <f t="shared" si="71"/>
        <v>47894.74191780822</v>
      </c>
      <c r="CH94" s="11">
        <f t="shared" si="72"/>
        <v>3545.94</v>
      </c>
      <c r="CI94" s="53">
        <f t="shared" si="73"/>
        <v>51440.681917808222</v>
      </c>
    </row>
    <row r="95" spans="1:87" x14ac:dyDescent="0.25">
      <c r="A95">
        <v>105</v>
      </c>
      <c r="B95" s="54">
        <v>1554</v>
      </c>
      <c r="C95" t="s">
        <v>149</v>
      </c>
      <c r="D95" s="1"/>
      <c r="E95" s="62">
        <v>475</v>
      </c>
      <c r="F95" s="64">
        <v>42006.06</v>
      </c>
      <c r="G95">
        <v>90</v>
      </c>
      <c r="H95" s="1" t="str">
        <f>VLOOKUP(C95,'[1]Base 2024'!$A$2:$D$1666,3,FALSE)</f>
        <v>Empleado</v>
      </c>
      <c r="I95" s="1" t="str">
        <f>VLOOKUP(C95,'[1]Base 2024'!$A$2:$D$1666,4,FALSE)</f>
        <v>QUERETARO</v>
      </c>
      <c r="J95" t="s">
        <v>61</v>
      </c>
      <c r="K95" s="45" t="s">
        <v>77</v>
      </c>
      <c r="L95" s="57">
        <f t="shared" si="38"/>
        <v>6368.6927531386809</v>
      </c>
      <c r="M95" s="9">
        <f t="shared" si="39"/>
        <v>5767.5054470884788</v>
      </c>
      <c r="N95" s="58">
        <f t="shared" si="40"/>
        <v>12136.19820022716</v>
      </c>
      <c r="O95" s="59">
        <f t="shared" si="41"/>
        <v>43320</v>
      </c>
      <c r="P95" s="60">
        <f t="shared" si="42"/>
        <v>10681.643835616438</v>
      </c>
      <c r="Q95" s="61">
        <v>0</v>
      </c>
      <c r="R95" s="62">
        <v>0</v>
      </c>
      <c r="S95" s="62">
        <v>0</v>
      </c>
      <c r="T95" s="58">
        <f t="shared" si="43"/>
        <v>0</v>
      </c>
      <c r="V95" s="63">
        <f t="shared" si="44"/>
        <v>785.5693931535294</v>
      </c>
      <c r="X95" s="9"/>
      <c r="Z95" s="41" t="s">
        <v>149</v>
      </c>
      <c r="AA95" t="s">
        <v>63</v>
      </c>
      <c r="AB95" s="42">
        <v>475</v>
      </c>
      <c r="AC95" s="42">
        <f t="shared" si="45"/>
        <v>475</v>
      </c>
      <c r="AD95" s="43">
        <f t="shared" si="46"/>
        <v>0</v>
      </c>
      <c r="AE95" s="9"/>
      <c r="AF95" s="41" t="s">
        <v>149</v>
      </c>
      <c r="AG95" t="s">
        <v>64</v>
      </c>
      <c r="AH95" s="42">
        <v>43320</v>
      </c>
      <c r="AI95" s="42">
        <v>3804795.6</v>
      </c>
      <c r="AJ95" s="42">
        <f t="shared" si="47"/>
        <v>43320</v>
      </c>
      <c r="AK95" s="43">
        <f t="shared" si="48"/>
        <v>0</v>
      </c>
      <c r="AL95" s="42"/>
      <c r="AM95" s="41" t="s">
        <v>149</v>
      </c>
      <c r="AN95" t="s">
        <v>65</v>
      </c>
      <c r="AO95">
        <v>90</v>
      </c>
      <c r="AP95" s="44">
        <v>26598</v>
      </c>
      <c r="AQ95">
        <f t="shared" si="49"/>
        <v>90</v>
      </c>
      <c r="AR95" s="45">
        <f t="shared" si="50"/>
        <v>0</v>
      </c>
      <c r="AT95" s="41" t="s">
        <v>149</v>
      </c>
      <c r="AU95" s="46">
        <f t="shared" si="51"/>
        <v>43320</v>
      </c>
      <c r="AV95">
        <f t="shared" si="52"/>
        <v>0.24657534246575341</v>
      </c>
      <c r="AW95" s="42">
        <f t="shared" si="53"/>
        <v>10681.64</v>
      </c>
      <c r="AX95" s="42">
        <f t="shared" si="54"/>
        <v>10681.643835616438</v>
      </c>
      <c r="AY95" s="43">
        <f t="shared" si="55"/>
        <v>-3.8356164386641467E-3</v>
      </c>
      <c r="BA95" s="41" t="str">
        <f t="shared" si="56"/>
        <v>02252</v>
      </c>
      <c r="BB95" s="42">
        <f t="shared" si="57"/>
        <v>10681.64</v>
      </c>
      <c r="BC95" s="42">
        <f t="shared" si="58"/>
        <v>785.75</v>
      </c>
      <c r="BD95" s="47">
        <f t="shared" si="59"/>
        <v>11467.39</v>
      </c>
      <c r="BF95" s="41" t="s">
        <v>149</v>
      </c>
      <c r="BG95" t="s">
        <v>66</v>
      </c>
      <c r="BH95" s="42">
        <v>785.57</v>
      </c>
      <c r="BI95" s="42">
        <v>252239.8137</v>
      </c>
      <c r="BJ95" s="42">
        <f t="shared" si="60"/>
        <v>785.5693931535294</v>
      </c>
      <c r="BK95" s="43">
        <f t="shared" si="61"/>
        <v>6.0684647064590536E-4</v>
      </c>
      <c r="BM95" s="41" t="s">
        <v>149</v>
      </c>
      <c r="BN95" t="s">
        <v>67</v>
      </c>
      <c r="BO95" s="42">
        <v>11467.21</v>
      </c>
      <c r="BP95" s="42">
        <v>3682027.08</v>
      </c>
      <c r="BQ95" s="42">
        <f t="shared" si="62"/>
        <v>0</v>
      </c>
      <c r="BR95" s="43">
        <f t="shared" si="63"/>
        <v>11467.21</v>
      </c>
      <c r="BT95" s="48" t="s">
        <v>149</v>
      </c>
      <c r="BU95" s="49">
        <f t="shared" si="64"/>
        <v>10681.64</v>
      </c>
      <c r="BV95" s="50">
        <f t="shared" si="65"/>
        <v>785.75</v>
      </c>
      <c r="BW95" s="51">
        <f t="shared" si="66"/>
        <v>785.5693931535294</v>
      </c>
      <c r="BX95" s="52">
        <f t="shared" si="67"/>
        <v>0.18060684647059588</v>
      </c>
      <c r="BZ95" s="41" t="s">
        <v>149</v>
      </c>
      <c r="CA95" s="42">
        <f t="shared" si="68"/>
        <v>12136.19820022716</v>
      </c>
      <c r="CB95" s="42">
        <f t="shared" si="69"/>
        <v>10681.643835616438</v>
      </c>
      <c r="CC95" s="42">
        <f t="shared" si="70"/>
        <v>0</v>
      </c>
      <c r="CD95" s="42">
        <f t="shared" si="74"/>
        <v>10681.643835616438</v>
      </c>
      <c r="CE95" s="43">
        <f t="shared" si="75"/>
        <v>10681.643835616438</v>
      </c>
      <c r="CG95" s="53">
        <f t="shared" si="71"/>
        <v>10681.643835616438</v>
      </c>
      <c r="CH95" s="11">
        <f t="shared" si="72"/>
        <v>790.83</v>
      </c>
      <c r="CI95" s="53">
        <f t="shared" si="73"/>
        <v>11472.473835616438</v>
      </c>
    </row>
    <row r="96" spans="1:87" x14ac:dyDescent="0.25">
      <c r="A96">
        <v>106</v>
      </c>
      <c r="B96" s="54">
        <v>1555</v>
      </c>
      <c r="C96" t="s">
        <v>150</v>
      </c>
      <c r="D96" s="1"/>
      <c r="E96" s="55">
        <v>600</v>
      </c>
      <c r="F96" s="56">
        <v>190728</v>
      </c>
      <c r="G96">
        <v>331</v>
      </c>
      <c r="H96" s="1" t="str">
        <f>VLOOKUP(C96,'[1]Base 2024'!$A$2:$D$1666,3,FALSE)</f>
        <v>Empleado</v>
      </c>
      <c r="I96" s="1" t="str">
        <f>VLOOKUP(C96,'[1]Base 2024'!$A$2:$D$1666,4,FALSE)</f>
        <v>QUERETARO</v>
      </c>
      <c r="J96" t="s">
        <v>61</v>
      </c>
      <c r="K96" s="45" t="s">
        <v>62</v>
      </c>
      <c r="L96" s="57">
        <f t="shared" si="38"/>
        <v>28916.971299394289</v>
      </c>
      <c r="M96" s="9">
        <f t="shared" si="39"/>
        <v>21211.603366514293</v>
      </c>
      <c r="N96" s="58">
        <f t="shared" si="40"/>
        <v>50128.574665908585</v>
      </c>
      <c r="O96" s="59">
        <f t="shared" si="41"/>
        <v>54720</v>
      </c>
      <c r="P96" s="60">
        <f t="shared" si="42"/>
        <v>49622.794520547948</v>
      </c>
      <c r="Q96" s="61">
        <v>0</v>
      </c>
      <c r="R96" s="62">
        <v>0</v>
      </c>
      <c r="S96" s="62">
        <v>0</v>
      </c>
      <c r="T96" s="58">
        <f t="shared" si="43"/>
        <v>0</v>
      </c>
      <c r="V96" s="63">
        <f t="shared" si="44"/>
        <v>3649.4521983693789</v>
      </c>
      <c r="X96" s="9"/>
      <c r="Z96" s="41" t="s">
        <v>150</v>
      </c>
      <c r="AA96" t="s">
        <v>63</v>
      </c>
      <c r="AB96" s="42">
        <v>600</v>
      </c>
      <c r="AC96" s="42">
        <f t="shared" si="45"/>
        <v>600</v>
      </c>
      <c r="AD96" s="43">
        <f t="shared" si="46"/>
        <v>0</v>
      </c>
      <c r="AE96" s="9"/>
      <c r="AF96" s="41" t="s">
        <v>150</v>
      </c>
      <c r="AG96" t="s">
        <v>64</v>
      </c>
      <c r="AH96" s="42">
        <v>54720</v>
      </c>
      <c r="AI96" s="42">
        <v>3859515.6</v>
      </c>
      <c r="AJ96" s="42">
        <f t="shared" si="47"/>
        <v>54720</v>
      </c>
      <c r="AK96" s="43">
        <f t="shared" si="48"/>
        <v>0</v>
      </c>
      <c r="AL96" s="42"/>
      <c r="AM96" s="41" t="s">
        <v>150</v>
      </c>
      <c r="AN96" t="s">
        <v>65</v>
      </c>
      <c r="AO96">
        <v>331</v>
      </c>
      <c r="AP96" s="44">
        <v>26929</v>
      </c>
      <c r="AQ96">
        <f t="shared" si="49"/>
        <v>331</v>
      </c>
      <c r="AR96" s="45">
        <f t="shared" si="50"/>
        <v>0</v>
      </c>
      <c r="AT96" s="41" t="s">
        <v>150</v>
      </c>
      <c r="AU96" s="46">
        <f t="shared" si="51"/>
        <v>54720</v>
      </c>
      <c r="AV96">
        <f t="shared" si="52"/>
        <v>0.9068493150684932</v>
      </c>
      <c r="AW96" s="42">
        <f t="shared" si="53"/>
        <v>49622.79</v>
      </c>
      <c r="AX96" s="42">
        <f t="shared" si="54"/>
        <v>49622.794520547948</v>
      </c>
      <c r="AY96" s="43">
        <f t="shared" si="55"/>
        <v>-4.5205479473224841E-3</v>
      </c>
      <c r="BA96" s="41" t="str">
        <f t="shared" si="56"/>
        <v>02253</v>
      </c>
      <c r="BB96" s="42">
        <f t="shared" si="57"/>
        <v>49622.79</v>
      </c>
      <c r="BC96" s="42">
        <f t="shared" si="58"/>
        <v>3650.28</v>
      </c>
      <c r="BD96" s="47">
        <f t="shared" si="59"/>
        <v>53273.07</v>
      </c>
      <c r="BF96" s="41" t="s">
        <v>150</v>
      </c>
      <c r="BG96" t="s">
        <v>66</v>
      </c>
      <c r="BH96" s="42">
        <v>3649.45</v>
      </c>
      <c r="BI96" s="42">
        <v>255889.2659</v>
      </c>
      <c r="BJ96" s="42">
        <f t="shared" si="60"/>
        <v>3649.4521983693789</v>
      </c>
      <c r="BK96" s="43">
        <f t="shared" si="61"/>
        <v>-2.198369379129872E-3</v>
      </c>
      <c r="BM96" s="41" t="s">
        <v>150</v>
      </c>
      <c r="BN96" t="s">
        <v>67</v>
      </c>
      <c r="BO96" s="42">
        <v>53272.25</v>
      </c>
      <c r="BP96" s="42">
        <v>3735299.33</v>
      </c>
      <c r="BQ96" s="42">
        <f t="shared" si="62"/>
        <v>0</v>
      </c>
      <c r="BR96" s="43">
        <f t="shared" si="63"/>
        <v>53272.25</v>
      </c>
      <c r="BT96" s="48" t="s">
        <v>150</v>
      </c>
      <c r="BU96" s="49">
        <f t="shared" si="64"/>
        <v>49622.79</v>
      </c>
      <c r="BV96" s="50">
        <f t="shared" si="65"/>
        <v>3650.28</v>
      </c>
      <c r="BW96" s="51">
        <f t="shared" si="66"/>
        <v>3649.4521983693789</v>
      </c>
      <c r="BX96" s="52">
        <f t="shared" si="67"/>
        <v>0.82780163062125212</v>
      </c>
      <c r="BZ96" s="41" t="s">
        <v>150</v>
      </c>
      <c r="CA96" s="42">
        <f t="shared" si="68"/>
        <v>50128.574665908585</v>
      </c>
      <c r="CB96" s="42">
        <f t="shared" si="69"/>
        <v>49622.794520547948</v>
      </c>
      <c r="CC96" s="42">
        <f t="shared" si="70"/>
        <v>0</v>
      </c>
      <c r="CD96" s="42">
        <f t="shared" si="74"/>
        <v>49622.794520547948</v>
      </c>
      <c r="CE96" s="43">
        <f t="shared" si="75"/>
        <v>49622.794520547948</v>
      </c>
      <c r="CG96" s="53">
        <f t="shared" si="71"/>
        <v>49622.794520547948</v>
      </c>
      <c r="CH96" s="11">
        <f t="shared" si="72"/>
        <v>3673.88</v>
      </c>
      <c r="CI96" s="53">
        <f t="shared" si="73"/>
        <v>53296.674520547946</v>
      </c>
    </row>
    <row r="97" spans="1:87" x14ac:dyDescent="0.25">
      <c r="A97">
        <v>107</v>
      </c>
      <c r="B97" s="54">
        <v>1556</v>
      </c>
      <c r="C97" t="s">
        <v>151</v>
      </c>
      <c r="D97" s="1"/>
      <c r="E97" s="62">
        <v>475</v>
      </c>
      <c r="F97" s="64">
        <v>88753.75</v>
      </c>
      <c r="G97">
        <v>187</v>
      </c>
      <c r="H97" s="1" t="str">
        <f>VLOOKUP(C97,'[1]Base 2024'!$A$2:$D$1666,3,FALSE)</f>
        <v>Empleado</v>
      </c>
      <c r="I97" s="1" t="str">
        <f>VLOOKUP(C97,'[1]Base 2024'!$A$2:$D$1666,4,FALSE)</f>
        <v>QUERETARO</v>
      </c>
      <c r="J97" t="s">
        <v>61</v>
      </c>
      <c r="K97" s="45" t="s">
        <v>77</v>
      </c>
      <c r="L97" s="57">
        <f t="shared" si="38"/>
        <v>13456.281413655131</v>
      </c>
      <c r="M97" s="9">
        <f t="shared" si="39"/>
        <v>11983.594651172727</v>
      </c>
      <c r="N97" s="58">
        <f t="shared" si="40"/>
        <v>25439.876064827858</v>
      </c>
      <c r="O97" s="59">
        <f t="shared" si="41"/>
        <v>43320</v>
      </c>
      <c r="P97" s="60">
        <f t="shared" si="42"/>
        <v>22194.082191780821</v>
      </c>
      <c r="Q97" s="61">
        <v>0</v>
      </c>
      <c r="R97" s="62">
        <v>0</v>
      </c>
      <c r="S97" s="62">
        <v>0</v>
      </c>
      <c r="T97" s="58">
        <f t="shared" si="43"/>
        <v>0</v>
      </c>
      <c r="V97" s="63">
        <f t="shared" si="44"/>
        <v>1632.2386279967775</v>
      </c>
      <c r="X97" s="9"/>
      <c r="Z97" s="41" t="s">
        <v>151</v>
      </c>
      <c r="AA97" t="s">
        <v>63</v>
      </c>
      <c r="AB97" s="42">
        <v>475</v>
      </c>
      <c r="AC97" s="42">
        <f t="shared" si="45"/>
        <v>475</v>
      </c>
      <c r="AD97" s="43">
        <f t="shared" si="46"/>
        <v>0</v>
      </c>
      <c r="AE97" s="9"/>
      <c r="AF97" s="41" t="s">
        <v>151</v>
      </c>
      <c r="AG97" t="s">
        <v>64</v>
      </c>
      <c r="AH97" s="42">
        <v>43320</v>
      </c>
      <c r="AI97" s="42">
        <v>3902835.6</v>
      </c>
      <c r="AJ97" s="42">
        <f t="shared" si="47"/>
        <v>43320</v>
      </c>
      <c r="AK97" s="43">
        <f t="shared" si="48"/>
        <v>0</v>
      </c>
      <c r="AL97" s="42"/>
      <c r="AM97" s="41" t="s">
        <v>151</v>
      </c>
      <c r="AN97" t="s">
        <v>65</v>
      </c>
      <c r="AO97">
        <v>187</v>
      </c>
      <c r="AP97" s="44">
        <v>27116</v>
      </c>
      <c r="AQ97">
        <f t="shared" si="49"/>
        <v>187</v>
      </c>
      <c r="AR97" s="45">
        <f t="shared" si="50"/>
        <v>0</v>
      </c>
      <c r="AT97" s="41" t="s">
        <v>151</v>
      </c>
      <c r="AU97" s="46">
        <f t="shared" si="51"/>
        <v>43320</v>
      </c>
      <c r="AV97">
        <f t="shared" si="52"/>
        <v>0.51232876712328768</v>
      </c>
      <c r="AW97" s="42">
        <f t="shared" si="53"/>
        <v>22194.080000000002</v>
      </c>
      <c r="AX97" s="42">
        <f t="shared" si="54"/>
        <v>22194.082191780821</v>
      </c>
      <c r="AY97" s="43">
        <f t="shared" si="55"/>
        <v>-2.1917808189755306E-3</v>
      </c>
      <c r="BA97" s="41" t="str">
        <f t="shared" si="56"/>
        <v>02254</v>
      </c>
      <c r="BB97" s="42">
        <f t="shared" si="57"/>
        <v>22194.080000000002</v>
      </c>
      <c r="BC97" s="42">
        <f t="shared" si="58"/>
        <v>1632.61</v>
      </c>
      <c r="BD97" s="47">
        <f t="shared" si="59"/>
        <v>23826.690000000002</v>
      </c>
      <c r="BF97" s="41" t="s">
        <v>151</v>
      </c>
      <c r="BG97" t="s">
        <v>66</v>
      </c>
      <c r="BH97" s="42">
        <v>1632.24</v>
      </c>
      <c r="BI97" s="42">
        <v>257521.50450000001</v>
      </c>
      <c r="BJ97" s="42">
        <f t="shared" si="60"/>
        <v>1632.2386279967775</v>
      </c>
      <c r="BK97" s="43">
        <f t="shared" si="61"/>
        <v>1.3720032225137402E-3</v>
      </c>
      <c r="BM97" s="41" t="s">
        <v>151</v>
      </c>
      <c r="BN97" t="s">
        <v>67</v>
      </c>
      <c r="BO97" s="42">
        <v>23826.32</v>
      </c>
      <c r="BP97" s="42">
        <v>3759125.65</v>
      </c>
      <c r="BQ97" s="42">
        <f t="shared" si="62"/>
        <v>0</v>
      </c>
      <c r="BR97" s="43">
        <f t="shared" si="63"/>
        <v>23826.32</v>
      </c>
      <c r="BT97" s="48" t="s">
        <v>151</v>
      </c>
      <c r="BU97" s="49">
        <f t="shared" si="64"/>
        <v>22194.080000000002</v>
      </c>
      <c r="BV97" s="50">
        <f t="shared" si="65"/>
        <v>1632.61</v>
      </c>
      <c r="BW97" s="51">
        <f t="shared" si="66"/>
        <v>1632.2386279967775</v>
      </c>
      <c r="BX97" s="52">
        <f t="shared" si="67"/>
        <v>0.3713720032224046</v>
      </c>
      <c r="BZ97" s="41" t="s">
        <v>151</v>
      </c>
      <c r="CA97" s="42">
        <f t="shared" si="68"/>
        <v>25439.876064827858</v>
      </c>
      <c r="CB97" s="42">
        <f t="shared" si="69"/>
        <v>22194.082191780821</v>
      </c>
      <c r="CC97" s="42">
        <f t="shared" si="70"/>
        <v>0</v>
      </c>
      <c r="CD97" s="42">
        <f t="shared" si="74"/>
        <v>22194.082191780821</v>
      </c>
      <c r="CE97" s="43">
        <f t="shared" si="75"/>
        <v>22194.082191780821</v>
      </c>
      <c r="CG97" s="53">
        <f t="shared" si="71"/>
        <v>22194.082191780821</v>
      </c>
      <c r="CH97" s="11">
        <f t="shared" si="72"/>
        <v>1643.16</v>
      </c>
      <c r="CI97" s="53">
        <f t="shared" si="73"/>
        <v>23837.242191780821</v>
      </c>
    </row>
    <row r="98" spans="1:87" x14ac:dyDescent="0.25">
      <c r="A98">
        <v>108</v>
      </c>
      <c r="B98" s="54">
        <v>1557</v>
      </c>
      <c r="C98" t="s">
        <v>152</v>
      </c>
      <c r="D98" s="1"/>
      <c r="E98" s="62">
        <v>400</v>
      </c>
      <c r="F98" s="64">
        <v>127140</v>
      </c>
      <c r="G98">
        <v>318</v>
      </c>
      <c r="H98" s="1" t="str">
        <f>VLOOKUP(C98,'[1]Base 2024'!$A$2:$D$1666,3,FALSE)</f>
        <v>Empleado</v>
      </c>
      <c r="I98" s="1" t="str">
        <f>VLOOKUP(C98,'[1]Base 2024'!$A$2:$D$1666,4,FALSE)</f>
        <v>QUERETARO</v>
      </c>
      <c r="J98" t="s">
        <v>61</v>
      </c>
      <c r="K98" s="45" t="s">
        <v>62</v>
      </c>
      <c r="L98" s="57">
        <f t="shared" si="38"/>
        <v>19276.161502270195</v>
      </c>
      <c r="M98" s="9">
        <f t="shared" si="39"/>
        <v>20378.519246379292</v>
      </c>
      <c r="N98" s="58">
        <f t="shared" si="40"/>
        <v>39654.680748649487</v>
      </c>
      <c r="O98" s="59">
        <f t="shared" si="41"/>
        <v>36480</v>
      </c>
      <c r="P98" s="60">
        <f t="shared" si="42"/>
        <v>31782.575342465752</v>
      </c>
      <c r="Q98" s="61">
        <v>0</v>
      </c>
      <c r="R98" s="62">
        <v>0</v>
      </c>
      <c r="S98" s="62">
        <v>0</v>
      </c>
      <c r="T98" s="58">
        <f t="shared" si="43"/>
        <v>0</v>
      </c>
      <c r="V98" s="63">
        <f t="shared" si="44"/>
        <v>2337.4134926112029</v>
      </c>
      <c r="X98" s="9"/>
      <c r="Z98" s="41" t="s">
        <v>152</v>
      </c>
      <c r="AA98" t="s">
        <v>63</v>
      </c>
      <c r="AB98" s="42">
        <v>400</v>
      </c>
      <c r="AC98" s="42">
        <f t="shared" si="45"/>
        <v>400</v>
      </c>
      <c r="AD98" s="43">
        <f t="shared" si="46"/>
        <v>0</v>
      </c>
      <c r="AE98" s="9"/>
      <c r="AF98" s="41" t="s">
        <v>152</v>
      </c>
      <c r="AG98" t="s">
        <v>64</v>
      </c>
      <c r="AH98" s="42">
        <v>36480</v>
      </c>
      <c r="AI98" s="42">
        <v>3939315.6</v>
      </c>
      <c r="AJ98" s="42">
        <f t="shared" si="47"/>
        <v>36480</v>
      </c>
      <c r="AK98" s="43">
        <f t="shared" si="48"/>
        <v>0</v>
      </c>
      <c r="AL98" s="42"/>
      <c r="AM98" s="41" t="s">
        <v>152</v>
      </c>
      <c r="AN98" t="s">
        <v>65</v>
      </c>
      <c r="AO98">
        <v>318</v>
      </c>
      <c r="AP98" s="44">
        <v>27434</v>
      </c>
      <c r="AQ98">
        <f t="shared" si="49"/>
        <v>318</v>
      </c>
      <c r="AR98" s="45">
        <f t="shared" si="50"/>
        <v>0</v>
      </c>
      <c r="AT98" s="41" t="s">
        <v>152</v>
      </c>
      <c r="AU98" s="46">
        <f t="shared" si="51"/>
        <v>36480</v>
      </c>
      <c r="AV98">
        <f t="shared" si="52"/>
        <v>0.87123287671232874</v>
      </c>
      <c r="AW98" s="42">
        <f t="shared" si="53"/>
        <v>31782.58</v>
      </c>
      <c r="AX98" s="42">
        <f t="shared" si="54"/>
        <v>31782.575342465752</v>
      </c>
      <c r="AY98" s="43">
        <f t="shared" si="55"/>
        <v>4.6575342494179495E-3</v>
      </c>
      <c r="BA98" s="41" t="str">
        <f t="shared" si="56"/>
        <v>02255</v>
      </c>
      <c r="BB98" s="42">
        <f t="shared" si="57"/>
        <v>31782.58</v>
      </c>
      <c r="BC98" s="42">
        <f t="shared" si="58"/>
        <v>2337.9499999999998</v>
      </c>
      <c r="BD98" s="47">
        <f t="shared" si="59"/>
        <v>34120.53</v>
      </c>
      <c r="BF98" s="41" t="s">
        <v>152</v>
      </c>
      <c r="BG98" t="s">
        <v>66</v>
      </c>
      <c r="BH98" s="42">
        <v>2337.41</v>
      </c>
      <c r="BI98" s="42">
        <v>259858.91800000001</v>
      </c>
      <c r="BJ98" s="42">
        <f t="shared" si="60"/>
        <v>2337.4134926112029</v>
      </c>
      <c r="BK98" s="43">
        <f t="shared" si="61"/>
        <v>-3.4926112030007062E-3</v>
      </c>
      <c r="BM98" s="41" t="s">
        <v>152</v>
      </c>
      <c r="BN98" t="s">
        <v>67</v>
      </c>
      <c r="BO98" s="42">
        <v>34119.99</v>
      </c>
      <c r="BP98" s="42">
        <v>3793245.64</v>
      </c>
      <c r="BQ98" s="42">
        <f t="shared" si="62"/>
        <v>0</v>
      </c>
      <c r="BR98" s="43">
        <f t="shared" si="63"/>
        <v>34119.99</v>
      </c>
      <c r="BT98" s="48" t="s">
        <v>152</v>
      </c>
      <c r="BU98" s="49">
        <f t="shared" si="64"/>
        <v>31782.58</v>
      </c>
      <c r="BV98" s="50">
        <f t="shared" si="65"/>
        <v>2337.9499999999998</v>
      </c>
      <c r="BW98" s="51">
        <f t="shared" si="66"/>
        <v>2337.4134926112029</v>
      </c>
      <c r="BX98" s="52">
        <f t="shared" si="67"/>
        <v>0.53650738879696291</v>
      </c>
      <c r="BZ98" s="41" t="s">
        <v>152</v>
      </c>
      <c r="CA98" s="42">
        <f t="shared" si="68"/>
        <v>39654.680748649487</v>
      </c>
      <c r="CB98" s="42">
        <f t="shared" si="69"/>
        <v>31782.575342465752</v>
      </c>
      <c r="CC98" s="42">
        <f t="shared" si="70"/>
        <v>0</v>
      </c>
      <c r="CD98" s="42">
        <f t="shared" si="74"/>
        <v>31782.575342465752</v>
      </c>
      <c r="CE98" s="43">
        <f t="shared" si="75"/>
        <v>31782.575342465752</v>
      </c>
      <c r="CG98" s="53">
        <f t="shared" si="71"/>
        <v>31782.575342465752</v>
      </c>
      <c r="CH98" s="11">
        <f t="shared" si="72"/>
        <v>2353.06</v>
      </c>
      <c r="CI98" s="53">
        <f t="shared" si="73"/>
        <v>34135.63534246575</v>
      </c>
    </row>
    <row r="99" spans="1:87" x14ac:dyDescent="0.25">
      <c r="A99">
        <v>109</v>
      </c>
      <c r="B99" s="54">
        <v>1558</v>
      </c>
      <c r="C99" t="s">
        <v>153</v>
      </c>
      <c r="D99" s="1"/>
      <c r="E99" s="62">
        <v>600</v>
      </c>
      <c r="F99" s="64">
        <v>58350</v>
      </c>
      <c r="G99">
        <v>97</v>
      </c>
      <c r="H99" s="1" t="str">
        <f>VLOOKUP(C99,'[1]Base 2024'!$A$2:$D$1666,3,FALSE)</f>
        <v>Empleado</v>
      </c>
      <c r="I99" s="1" t="str">
        <f>VLOOKUP(C99,'[1]Base 2024'!$A$2:$D$1666,4,FALSE)</f>
        <v>QUERETARO</v>
      </c>
      <c r="J99" t="s">
        <v>61</v>
      </c>
      <c r="K99" s="45" t="s">
        <v>77</v>
      </c>
      <c r="L99" s="57">
        <f t="shared" si="38"/>
        <v>8846.6574143264588</v>
      </c>
      <c r="M99" s="9">
        <f t="shared" si="39"/>
        <v>6216.0892040842491</v>
      </c>
      <c r="N99" s="58">
        <f t="shared" si="40"/>
        <v>15062.746618410707</v>
      </c>
      <c r="O99" s="59">
        <f t="shared" si="41"/>
        <v>54720</v>
      </c>
      <c r="P99" s="60">
        <f t="shared" si="42"/>
        <v>14542.027397260274</v>
      </c>
      <c r="Q99" s="61">
        <v>0</v>
      </c>
      <c r="R99" s="62">
        <v>0</v>
      </c>
      <c r="S99" s="62">
        <v>0</v>
      </c>
      <c r="T99" s="58">
        <f t="shared" si="43"/>
        <v>0</v>
      </c>
      <c r="V99" s="63">
        <f t="shared" si="44"/>
        <v>1069.4769282230504</v>
      </c>
      <c r="X99" s="9"/>
      <c r="Z99" s="41" t="s">
        <v>153</v>
      </c>
      <c r="AA99" t="s">
        <v>63</v>
      </c>
      <c r="AB99" s="42">
        <v>600</v>
      </c>
      <c r="AC99" s="42">
        <f t="shared" si="45"/>
        <v>600</v>
      </c>
      <c r="AD99" s="43">
        <f t="shared" si="46"/>
        <v>0</v>
      </c>
      <c r="AE99" s="9"/>
      <c r="AF99" s="41" t="s">
        <v>153</v>
      </c>
      <c r="AG99" t="s">
        <v>64</v>
      </c>
      <c r="AH99" s="42">
        <v>54720</v>
      </c>
      <c r="AI99" s="42">
        <v>3994035.6</v>
      </c>
      <c r="AJ99" s="42">
        <f t="shared" si="47"/>
        <v>54720</v>
      </c>
      <c r="AK99" s="43">
        <f t="shared" si="48"/>
        <v>0</v>
      </c>
      <c r="AL99" s="42"/>
      <c r="AM99" s="41" t="s">
        <v>153</v>
      </c>
      <c r="AN99" t="s">
        <v>65</v>
      </c>
      <c r="AO99">
        <v>97</v>
      </c>
      <c r="AP99" s="44">
        <v>27531</v>
      </c>
      <c r="AQ99">
        <f t="shared" si="49"/>
        <v>97</v>
      </c>
      <c r="AR99" s="45">
        <f t="shared" si="50"/>
        <v>0</v>
      </c>
      <c r="AT99" s="41" t="s">
        <v>153</v>
      </c>
      <c r="AU99" s="46">
        <f t="shared" si="51"/>
        <v>54720</v>
      </c>
      <c r="AV99">
        <f t="shared" si="52"/>
        <v>0.26575342465753427</v>
      </c>
      <c r="AW99" s="42">
        <f t="shared" si="53"/>
        <v>14542.03</v>
      </c>
      <c r="AX99" s="42">
        <f t="shared" si="54"/>
        <v>14542.027397260274</v>
      </c>
      <c r="AY99" s="43">
        <f t="shared" si="55"/>
        <v>2.6027397270809161E-3</v>
      </c>
      <c r="BA99" s="41" t="str">
        <f t="shared" si="56"/>
        <v>02256</v>
      </c>
      <c r="BB99" s="42">
        <f t="shared" si="57"/>
        <v>14542.03</v>
      </c>
      <c r="BC99" s="42">
        <f t="shared" si="58"/>
        <v>1069.72</v>
      </c>
      <c r="BD99" s="47">
        <f t="shared" si="59"/>
        <v>15611.75</v>
      </c>
      <c r="BF99" s="41" t="s">
        <v>153</v>
      </c>
      <c r="BG99" t="s">
        <v>66</v>
      </c>
      <c r="BH99" s="42">
        <v>1069.48</v>
      </c>
      <c r="BI99" s="42">
        <v>260928.39490000001</v>
      </c>
      <c r="BJ99" s="42">
        <f t="shared" si="60"/>
        <v>1069.4769282230504</v>
      </c>
      <c r="BK99" s="43">
        <f t="shared" si="61"/>
        <v>3.0717769495822722E-3</v>
      </c>
      <c r="BM99" s="41" t="s">
        <v>153</v>
      </c>
      <c r="BN99" t="s">
        <v>67</v>
      </c>
      <c r="BO99" s="42">
        <v>15611.51</v>
      </c>
      <c r="BP99" s="42">
        <v>3808857.15</v>
      </c>
      <c r="BQ99" s="42">
        <f t="shared" si="62"/>
        <v>0</v>
      </c>
      <c r="BR99" s="43">
        <f t="shared" si="63"/>
        <v>15611.51</v>
      </c>
      <c r="BT99" s="48" t="s">
        <v>153</v>
      </c>
      <c r="BU99" s="49">
        <f t="shared" si="64"/>
        <v>14542.03</v>
      </c>
      <c r="BV99" s="50">
        <f t="shared" si="65"/>
        <v>1069.72</v>
      </c>
      <c r="BW99" s="51">
        <f t="shared" si="66"/>
        <v>1069.4769282230504</v>
      </c>
      <c r="BX99" s="52">
        <f t="shared" si="67"/>
        <v>0.24307177694959137</v>
      </c>
      <c r="BZ99" s="41" t="s">
        <v>153</v>
      </c>
      <c r="CA99" s="42">
        <f t="shared" si="68"/>
        <v>15062.746618410707</v>
      </c>
      <c r="CB99" s="42">
        <f t="shared" si="69"/>
        <v>14542.027397260274</v>
      </c>
      <c r="CC99" s="42">
        <f t="shared" si="70"/>
        <v>0</v>
      </c>
      <c r="CD99" s="42">
        <f t="shared" si="74"/>
        <v>14542.027397260274</v>
      </c>
      <c r="CE99" s="43">
        <f t="shared" si="75"/>
        <v>14542.027397260274</v>
      </c>
      <c r="CG99" s="53">
        <f t="shared" si="71"/>
        <v>14542.027397260274</v>
      </c>
      <c r="CH99" s="11">
        <f t="shared" si="72"/>
        <v>1076.6300000000001</v>
      </c>
      <c r="CI99" s="53">
        <f t="shared" si="73"/>
        <v>15618.657397260275</v>
      </c>
    </row>
    <row r="100" spans="1:87" x14ac:dyDescent="0.25">
      <c r="A100">
        <v>110</v>
      </c>
      <c r="B100" s="54">
        <v>1559</v>
      </c>
      <c r="C100" t="s">
        <v>154</v>
      </c>
      <c r="D100" s="1"/>
      <c r="E100" s="55">
        <v>600</v>
      </c>
      <c r="F100" s="56">
        <v>190728</v>
      </c>
      <c r="G100">
        <v>305</v>
      </c>
      <c r="H100" s="1" t="str">
        <f>VLOOKUP(C100,'[1]Base 2024'!$A$2:$D$1666,3,FALSE)</f>
        <v>Empleado</v>
      </c>
      <c r="I100" s="1" t="str">
        <f>VLOOKUP(C100,'[1]Base 2024'!$A$2:$D$1666,4,FALSE)</f>
        <v>QUERETARO</v>
      </c>
      <c r="J100" t="s">
        <v>61</v>
      </c>
      <c r="K100" s="45" t="s">
        <v>62</v>
      </c>
      <c r="L100" s="57">
        <f t="shared" si="38"/>
        <v>28916.971299394289</v>
      </c>
      <c r="M100" s="9">
        <f t="shared" si="39"/>
        <v>19545.435126244287</v>
      </c>
      <c r="N100" s="58">
        <f t="shared" si="40"/>
        <v>48462.406425638575</v>
      </c>
      <c r="O100" s="59">
        <f t="shared" si="41"/>
        <v>54720</v>
      </c>
      <c r="P100" s="60">
        <f t="shared" si="42"/>
        <v>45724.931506849316</v>
      </c>
      <c r="Q100" s="61">
        <v>0</v>
      </c>
      <c r="R100" s="62">
        <v>0</v>
      </c>
      <c r="S100" s="62">
        <v>0</v>
      </c>
      <c r="T100" s="58">
        <f t="shared" si="43"/>
        <v>0</v>
      </c>
      <c r="V100" s="63">
        <f t="shared" si="44"/>
        <v>3362.7882794642314</v>
      </c>
      <c r="X100" s="9"/>
      <c r="Z100" s="41" t="s">
        <v>154</v>
      </c>
      <c r="AA100" t="s">
        <v>63</v>
      </c>
      <c r="AB100" s="42">
        <v>600</v>
      </c>
      <c r="AC100" s="42">
        <f t="shared" si="45"/>
        <v>600</v>
      </c>
      <c r="AD100" s="43">
        <f t="shared" si="46"/>
        <v>0</v>
      </c>
      <c r="AE100" s="9"/>
      <c r="AF100" s="41" t="s">
        <v>154</v>
      </c>
      <c r="AG100" t="s">
        <v>64</v>
      </c>
      <c r="AH100" s="42">
        <v>54720</v>
      </c>
      <c r="AI100" s="42">
        <v>4048755.6</v>
      </c>
      <c r="AJ100" s="42">
        <f t="shared" si="47"/>
        <v>54720</v>
      </c>
      <c r="AK100" s="43">
        <f t="shared" si="48"/>
        <v>0</v>
      </c>
      <c r="AL100" s="42"/>
      <c r="AM100" s="41" t="s">
        <v>154</v>
      </c>
      <c r="AN100" t="s">
        <v>65</v>
      </c>
      <c r="AO100">
        <v>305</v>
      </c>
      <c r="AP100" s="44">
        <v>27836</v>
      </c>
      <c r="AQ100">
        <f t="shared" si="49"/>
        <v>305</v>
      </c>
      <c r="AR100" s="45">
        <f t="shared" si="50"/>
        <v>0</v>
      </c>
      <c r="AT100" s="41" t="s">
        <v>154</v>
      </c>
      <c r="AU100" s="46">
        <f t="shared" si="51"/>
        <v>54720</v>
      </c>
      <c r="AV100">
        <f t="shared" si="52"/>
        <v>0.83561643835616439</v>
      </c>
      <c r="AW100" s="42">
        <f t="shared" si="53"/>
        <v>45724.93</v>
      </c>
      <c r="AX100" s="42">
        <f t="shared" si="54"/>
        <v>45724.931506849316</v>
      </c>
      <c r="AY100" s="43">
        <f t="shared" si="55"/>
        <v>-1.5068493157741614E-3</v>
      </c>
      <c r="BA100" s="41" t="str">
        <f t="shared" si="56"/>
        <v>02257</v>
      </c>
      <c r="BB100" s="42">
        <f t="shared" si="57"/>
        <v>45724.93</v>
      </c>
      <c r="BC100" s="42">
        <f t="shared" si="58"/>
        <v>3363.55</v>
      </c>
      <c r="BD100" s="47">
        <f t="shared" si="59"/>
        <v>49088.480000000003</v>
      </c>
      <c r="BF100" s="41" t="s">
        <v>154</v>
      </c>
      <c r="BG100" t="s">
        <v>66</v>
      </c>
      <c r="BH100" s="42">
        <v>3362.79</v>
      </c>
      <c r="BI100" s="42">
        <v>264291.18320000003</v>
      </c>
      <c r="BJ100" s="42">
        <f t="shared" si="60"/>
        <v>3362.7882794642314</v>
      </c>
      <c r="BK100" s="43">
        <f t="shared" si="61"/>
        <v>1.7205357685270428E-3</v>
      </c>
      <c r="BM100" s="41" t="s">
        <v>154</v>
      </c>
      <c r="BN100" t="s">
        <v>67</v>
      </c>
      <c r="BO100" s="42">
        <v>49087.72</v>
      </c>
      <c r="BP100" s="42">
        <v>3857944.87</v>
      </c>
      <c r="BQ100" s="42">
        <f t="shared" si="62"/>
        <v>0</v>
      </c>
      <c r="BR100" s="43">
        <f t="shared" si="63"/>
        <v>49087.72</v>
      </c>
      <c r="BT100" s="48" t="s">
        <v>154</v>
      </c>
      <c r="BU100" s="49">
        <f t="shared" si="64"/>
        <v>45724.93</v>
      </c>
      <c r="BV100" s="50">
        <f t="shared" si="65"/>
        <v>3363.55</v>
      </c>
      <c r="BW100" s="51">
        <f t="shared" si="66"/>
        <v>3362.7882794642314</v>
      </c>
      <c r="BX100" s="52">
        <f t="shared" si="67"/>
        <v>0.76172053576874532</v>
      </c>
      <c r="BZ100" s="41" t="s">
        <v>154</v>
      </c>
      <c r="CA100" s="42">
        <f t="shared" si="68"/>
        <v>48462.406425638575</v>
      </c>
      <c r="CB100" s="42">
        <f t="shared" si="69"/>
        <v>45724.931506849316</v>
      </c>
      <c r="CC100" s="42">
        <f t="shared" si="70"/>
        <v>0</v>
      </c>
      <c r="CD100" s="42">
        <f t="shared" si="74"/>
        <v>45724.931506849316</v>
      </c>
      <c r="CE100" s="43">
        <f t="shared" si="75"/>
        <v>45724.931506849316</v>
      </c>
      <c r="CG100" s="53">
        <f t="shared" si="71"/>
        <v>45724.931506849316</v>
      </c>
      <c r="CH100" s="11">
        <f t="shared" si="72"/>
        <v>3385.29</v>
      </c>
      <c r="CI100" s="53">
        <f t="shared" si="73"/>
        <v>49110.221506849317</v>
      </c>
    </row>
    <row r="101" spans="1:87" x14ac:dyDescent="0.25">
      <c r="A101">
        <v>111</v>
      </c>
      <c r="B101" s="54">
        <v>1560</v>
      </c>
      <c r="C101" t="s">
        <v>155</v>
      </c>
      <c r="D101" s="1"/>
      <c r="E101" s="62">
        <v>475</v>
      </c>
      <c r="F101" s="64">
        <v>115900</v>
      </c>
      <c r="G101">
        <v>244</v>
      </c>
      <c r="H101" s="1" t="str">
        <f>VLOOKUP(C101,'[1]Base 2024'!$A$2:$D$1666,3,FALSE)</f>
        <v>Empleado</v>
      </c>
      <c r="I101" s="1" t="str">
        <f>VLOOKUP(C101,'[1]Base 2024'!$A$2:$D$1666,4,FALSE)</f>
        <v>QUERETARO</v>
      </c>
      <c r="J101" t="s">
        <v>61</v>
      </c>
      <c r="K101" s="45" t="s">
        <v>77</v>
      </c>
      <c r="L101" s="57">
        <f t="shared" si="38"/>
        <v>17572.023895808681</v>
      </c>
      <c r="M101" s="9">
        <f t="shared" si="39"/>
        <v>15636.34810099543</v>
      </c>
      <c r="N101" s="58">
        <f t="shared" si="40"/>
        <v>33208.371996804111</v>
      </c>
      <c r="O101" s="59">
        <f t="shared" si="41"/>
        <v>43320</v>
      </c>
      <c r="P101" s="60">
        <f t="shared" si="42"/>
        <v>28959.123287671231</v>
      </c>
      <c r="Q101" s="61">
        <v>0</v>
      </c>
      <c r="R101" s="62">
        <v>0</v>
      </c>
      <c r="S101" s="62">
        <v>0</v>
      </c>
      <c r="T101" s="58">
        <f t="shared" si="43"/>
        <v>0</v>
      </c>
      <c r="V101" s="63">
        <f t="shared" si="44"/>
        <v>2129.7659103273463</v>
      </c>
      <c r="X101" s="9"/>
      <c r="Z101" s="41" t="s">
        <v>155</v>
      </c>
      <c r="AA101" t="s">
        <v>63</v>
      </c>
      <c r="AB101" s="42">
        <v>475</v>
      </c>
      <c r="AC101" s="42">
        <f t="shared" si="45"/>
        <v>475</v>
      </c>
      <c r="AD101" s="43">
        <f t="shared" si="46"/>
        <v>0</v>
      </c>
      <c r="AE101" s="9"/>
      <c r="AF101" s="41" t="s">
        <v>155</v>
      </c>
      <c r="AG101" t="s">
        <v>64</v>
      </c>
      <c r="AH101" s="42">
        <v>43320</v>
      </c>
      <c r="AI101" s="42">
        <v>4092075.6</v>
      </c>
      <c r="AJ101" s="42">
        <f t="shared" si="47"/>
        <v>43320</v>
      </c>
      <c r="AK101" s="43">
        <f t="shared" si="48"/>
        <v>0</v>
      </c>
      <c r="AL101" s="42"/>
      <c r="AM101" s="41" t="s">
        <v>155</v>
      </c>
      <c r="AN101" t="s">
        <v>65</v>
      </c>
      <c r="AO101">
        <v>244</v>
      </c>
      <c r="AP101" s="44">
        <v>28080</v>
      </c>
      <c r="AQ101">
        <f t="shared" si="49"/>
        <v>244</v>
      </c>
      <c r="AR101" s="45">
        <f t="shared" si="50"/>
        <v>0</v>
      </c>
      <c r="AT101" s="41" t="s">
        <v>155</v>
      </c>
      <c r="AU101" s="46">
        <f t="shared" si="51"/>
        <v>43320</v>
      </c>
      <c r="AV101">
        <f t="shared" si="52"/>
        <v>0.66849315068493154</v>
      </c>
      <c r="AW101" s="42">
        <f t="shared" si="53"/>
        <v>28959.119999999999</v>
      </c>
      <c r="AX101" s="42">
        <f t="shared" si="54"/>
        <v>28959.123287671231</v>
      </c>
      <c r="AY101" s="43">
        <f t="shared" si="55"/>
        <v>-3.2876712321012747E-3</v>
      </c>
      <c r="BA101" s="41" t="str">
        <f t="shared" si="56"/>
        <v>02258</v>
      </c>
      <c r="BB101" s="42">
        <f t="shared" si="57"/>
        <v>28959.119999999999</v>
      </c>
      <c r="BC101" s="42">
        <f t="shared" si="58"/>
        <v>2130.25</v>
      </c>
      <c r="BD101" s="47">
        <f t="shared" si="59"/>
        <v>31089.37</v>
      </c>
      <c r="BF101" s="41" t="s">
        <v>155</v>
      </c>
      <c r="BG101" t="s">
        <v>66</v>
      </c>
      <c r="BH101" s="42">
        <v>2129.77</v>
      </c>
      <c r="BI101" s="42">
        <v>266420.94910000003</v>
      </c>
      <c r="BJ101" s="42">
        <f t="shared" si="60"/>
        <v>2129.7659103273463</v>
      </c>
      <c r="BK101" s="43">
        <f t="shared" si="61"/>
        <v>4.0896726536630013E-3</v>
      </c>
      <c r="BM101" s="41" t="s">
        <v>155</v>
      </c>
      <c r="BN101" t="s">
        <v>67</v>
      </c>
      <c r="BO101" s="42">
        <v>31088.89</v>
      </c>
      <c r="BP101" s="42">
        <v>3889033.76</v>
      </c>
      <c r="BQ101" s="42">
        <f t="shared" si="62"/>
        <v>0</v>
      </c>
      <c r="BR101" s="43">
        <f t="shared" si="63"/>
        <v>31088.89</v>
      </c>
      <c r="BT101" s="48" t="s">
        <v>155</v>
      </c>
      <c r="BU101" s="49">
        <f t="shared" si="64"/>
        <v>28959.119999999999</v>
      </c>
      <c r="BV101" s="50">
        <f t="shared" si="65"/>
        <v>2130.25</v>
      </c>
      <c r="BW101" s="51">
        <f t="shared" si="66"/>
        <v>2129.7659103273463</v>
      </c>
      <c r="BX101" s="52">
        <f t="shared" si="67"/>
        <v>0.48408967265368119</v>
      </c>
      <c r="BZ101" s="41" t="s">
        <v>155</v>
      </c>
      <c r="CA101" s="42">
        <f t="shared" si="68"/>
        <v>33208.371996804111</v>
      </c>
      <c r="CB101" s="42">
        <f t="shared" si="69"/>
        <v>28959.123287671231</v>
      </c>
      <c r="CC101" s="42">
        <f t="shared" si="70"/>
        <v>0</v>
      </c>
      <c r="CD101" s="42">
        <f t="shared" si="74"/>
        <v>28959.123287671231</v>
      </c>
      <c r="CE101" s="43">
        <f t="shared" si="75"/>
        <v>28959.123287671231</v>
      </c>
      <c r="CG101" s="53">
        <f t="shared" si="71"/>
        <v>28959.123287671231</v>
      </c>
      <c r="CH101" s="11">
        <f t="shared" si="72"/>
        <v>2144.02</v>
      </c>
      <c r="CI101" s="53">
        <f t="shared" si="73"/>
        <v>31103.143287671232</v>
      </c>
    </row>
    <row r="102" spans="1:87" x14ac:dyDescent="0.25">
      <c r="A102">
        <v>112</v>
      </c>
      <c r="B102" s="54">
        <v>1561</v>
      </c>
      <c r="C102" t="s">
        <v>156</v>
      </c>
      <c r="D102" s="1"/>
      <c r="E102" s="62">
        <v>475</v>
      </c>
      <c r="F102" s="64">
        <v>112028.75</v>
      </c>
      <c r="G102">
        <v>236</v>
      </c>
      <c r="H102" s="1" t="str">
        <f>VLOOKUP(C102,'[1]Base 2024'!$A$2:$D$1666,3,FALSE)</f>
        <v>Empleado</v>
      </c>
      <c r="I102" s="1" t="str">
        <f>VLOOKUP(C102,'[1]Base 2024'!$A$2:$D$1666,4,FALSE)</f>
        <v>QUERETARO</v>
      </c>
      <c r="J102" t="s">
        <v>61</v>
      </c>
      <c r="K102" s="45" t="s">
        <v>62</v>
      </c>
      <c r="L102" s="57">
        <f t="shared" si="38"/>
        <v>16985.08949109212</v>
      </c>
      <c r="M102" s="9">
        <f t="shared" si="39"/>
        <v>15123.680950143122</v>
      </c>
      <c r="N102" s="58">
        <f t="shared" si="40"/>
        <v>32108.77044123524</v>
      </c>
      <c r="O102" s="59">
        <f t="shared" si="41"/>
        <v>43320</v>
      </c>
      <c r="P102" s="60">
        <f t="shared" si="42"/>
        <v>28009.64383561644</v>
      </c>
      <c r="Q102" s="61">
        <v>0</v>
      </c>
      <c r="R102" s="62">
        <v>0</v>
      </c>
      <c r="S102" s="62">
        <v>0</v>
      </c>
      <c r="T102" s="58">
        <f t="shared" si="43"/>
        <v>0</v>
      </c>
      <c r="V102" s="63">
        <f t="shared" si="44"/>
        <v>2059.9375198248104</v>
      </c>
      <c r="X102" s="9"/>
      <c r="Z102" s="41" t="s">
        <v>156</v>
      </c>
      <c r="AA102" t="s">
        <v>63</v>
      </c>
      <c r="AB102" s="42">
        <v>475</v>
      </c>
      <c r="AC102" s="42">
        <f t="shared" si="45"/>
        <v>475</v>
      </c>
      <c r="AD102" s="43">
        <f t="shared" si="46"/>
        <v>0</v>
      </c>
      <c r="AE102" s="9"/>
      <c r="AF102" s="41" t="s">
        <v>156</v>
      </c>
      <c r="AG102" t="s">
        <v>64</v>
      </c>
      <c r="AH102" s="42">
        <v>43320</v>
      </c>
      <c r="AI102" s="42">
        <v>4135395.6</v>
      </c>
      <c r="AJ102" s="42">
        <f t="shared" si="47"/>
        <v>43320</v>
      </c>
      <c r="AK102" s="43">
        <f t="shared" si="48"/>
        <v>0</v>
      </c>
      <c r="AL102" s="42"/>
      <c r="AM102" s="41" t="s">
        <v>156</v>
      </c>
      <c r="AN102" t="s">
        <v>65</v>
      </c>
      <c r="AO102">
        <v>236</v>
      </c>
      <c r="AP102" s="44">
        <v>28316</v>
      </c>
      <c r="AQ102">
        <f t="shared" si="49"/>
        <v>236</v>
      </c>
      <c r="AR102" s="45">
        <f t="shared" si="50"/>
        <v>0</v>
      </c>
      <c r="AT102" s="41" t="s">
        <v>156</v>
      </c>
      <c r="AU102" s="46">
        <f t="shared" si="51"/>
        <v>43320</v>
      </c>
      <c r="AV102">
        <f t="shared" si="52"/>
        <v>0.64657534246575343</v>
      </c>
      <c r="AW102" s="42">
        <f t="shared" si="53"/>
        <v>28009.64</v>
      </c>
      <c r="AX102" s="42">
        <f t="shared" si="54"/>
        <v>28009.64383561644</v>
      </c>
      <c r="AY102" s="43">
        <f t="shared" si="55"/>
        <v>-3.8356164404831361E-3</v>
      </c>
      <c r="BA102" s="41" t="str">
        <f t="shared" si="56"/>
        <v>02259</v>
      </c>
      <c r="BB102" s="42">
        <f t="shared" si="57"/>
        <v>28009.64</v>
      </c>
      <c r="BC102" s="42">
        <f t="shared" si="58"/>
        <v>2060.41</v>
      </c>
      <c r="BD102" s="47">
        <f t="shared" si="59"/>
        <v>30070.05</v>
      </c>
      <c r="BF102" s="41" t="s">
        <v>156</v>
      </c>
      <c r="BG102" t="s">
        <v>66</v>
      </c>
      <c r="BH102" s="42">
        <v>2059.94</v>
      </c>
      <c r="BI102" s="42">
        <v>268480.88660000003</v>
      </c>
      <c r="BJ102" s="42">
        <f t="shared" si="60"/>
        <v>2059.9375198248104</v>
      </c>
      <c r="BK102" s="43">
        <f t="shared" si="61"/>
        <v>2.4801751897030044E-3</v>
      </c>
      <c r="BM102" s="41" t="s">
        <v>156</v>
      </c>
      <c r="BN102" t="s">
        <v>67</v>
      </c>
      <c r="BO102" s="42">
        <v>30069.58</v>
      </c>
      <c r="BP102" s="42">
        <v>3919103.34</v>
      </c>
      <c r="BQ102" s="42">
        <f t="shared" si="62"/>
        <v>0</v>
      </c>
      <c r="BR102" s="43">
        <f t="shared" si="63"/>
        <v>30069.58</v>
      </c>
      <c r="BT102" s="48" t="s">
        <v>156</v>
      </c>
      <c r="BU102" s="49">
        <f t="shared" si="64"/>
        <v>28009.64</v>
      </c>
      <c r="BV102" s="50">
        <f t="shared" si="65"/>
        <v>2060.41</v>
      </c>
      <c r="BW102" s="51">
        <f t="shared" si="66"/>
        <v>2059.9375198248104</v>
      </c>
      <c r="BX102" s="52">
        <f t="shared" si="67"/>
        <v>0.47248017518950292</v>
      </c>
      <c r="BZ102" s="41" t="s">
        <v>156</v>
      </c>
      <c r="CA102" s="42">
        <f t="shared" si="68"/>
        <v>32108.77044123524</v>
      </c>
      <c r="CB102" s="42">
        <f t="shared" si="69"/>
        <v>28009.64383561644</v>
      </c>
      <c r="CC102" s="42">
        <f t="shared" si="70"/>
        <v>0</v>
      </c>
      <c r="CD102" s="42">
        <f t="shared" si="74"/>
        <v>28009.64383561644</v>
      </c>
      <c r="CE102" s="43">
        <f t="shared" si="75"/>
        <v>28009.64383561644</v>
      </c>
      <c r="CG102" s="53">
        <f t="shared" si="71"/>
        <v>28009.64383561644</v>
      </c>
      <c r="CH102" s="11">
        <f t="shared" si="72"/>
        <v>2073.7199999999998</v>
      </c>
      <c r="CI102" s="53">
        <f t="shared" si="73"/>
        <v>30083.363835616441</v>
      </c>
    </row>
    <row r="103" spans="1:87" x14ac:dyDescent="0.25">
      <c r="A103">
        <v>113</v>
      </c>
      <c r="B103" s="54">
        <v>1562</v>
      </c>
      <c r="C103" t="s">
        <v>157</v>
      </c>
      <c r="D103" s="1"/>
      <c r="E103" s="55">
        <v>600</v>
      </c>
      <c r="F103" s="56">
        <v>190728</v>
      </c>
      <c r="G103">
        <v>214</v>
      </c>
      <c r="H103" s="1" t="str">
        <f>VLOOKUP(C103,'[1]Base 2024'!$A$2:$D$1666,3,FALSE)</f>
        <v>Empleado</v>
      </c>
      <c r="I103" s="1" t="str">
        <f>VLOOKUP(C103,'[1]Base 2024'!$A$2:$D$1666,4,FALSE)</f>
        <v>QUERETARO</v>
      </c>
      <c r="J103" t="s">
        <v>61</v>
      </c>
      <c r="K103" s="45" t="s">
        <v>62</v>
      </c>
      <c r="L103" s="57">
        <f t="shared" si="38"/>
        <v>28916.971299394289</v>
      </c>
      <c r="M103" s="9">
        <f t="shared" si="39"/>
        <v>13713.846285299271</v>
      </c>
      <c r="N103" s="58">
        <f t="shared" si="40"/>
        <v>42630.817584693563</v>
      </c>
      <c r="O103" s="59">
        <f t="shared" si="41"/>
        <v>54720</v>
      </c>
      <c r="P103" s="60">
        <f t="shared" si="42"/>
        <v>32082.410958904111</v>
      </c>
      <c r="Q103" s="61">
        <v>0</v>
      </c>
      <c r="R103" s="62">
        <v>0</v>
      </c>
      <c r="S103" s="62">
        <v>0</v>
      </c>
      <c r="T103" s="58">
        <f t="shared" si="43"/>
        <v>0</v>
      </c>
      <c r="V103" s="63">
        <f t="shared" si="44"/>
        <v>2359.4645632962147</v>
      </c>
      <c r="X103" s="9"/>
      <c r="Z103" s="41" t="s">
        <v>157</v>
      </c>
      <c r="AA103" t="s">
        <v>63</v>
      </c>
      <c r="AB103" s="42">
        <v>600</v>
      </c>
      <c r="AC103" s="42">
        <f t="shared" si="45"/>
        <v>600</v>
      </c>
      <c r="AD103" s="43">
        <f t="shared" si="46"/>
        <v>0</v>
      </c>
      <c r="AE103" s="9"/>
      <c r="AF103" s="41" t="s">
        <v>157</v>
      </c>
      <c r="AG103" t="s">
        <v>64</v>
      </c>
      <c r="AH103" s="42">
        <v>54720</v>
      </c>
      <c r="AI103" s="42">
        <v>4190115.6</v>
      </c>
      <c r="AJ103" s="42">
        <f t="shared" si="47"/>
        <v>54720</v>
      </c>
      <c r="AK103" s="43">
        <f t="shared" si="48"/>
        <v>0</v>
      </c>
      <c r="AL103" s="42"/>
      <c r="AM103" s="41" t="s">
        <v>157</v>
      </c>
      <c r="AN103" t="s">
        <v>65</v>
      </c>
      <c r="AO103">
        <v>214</v>
      </c>
      <c r="AP103" s="44">
        <v>28530</v>
      </c>
      <c r="AQ103">
        <f t="shared" si="49"/>
        <v>214</v>
      </c>
      <c r="AR103" s="45">
        <f t="shared" si="50"/>
        <v>0</v>
      </c>
      <c r="AT103" s="41" t="s">
        <v>157</v>
      </c>
      <c r="AU103" s="46">
        <f t="shared" si="51"/>
        <v>54720</v>
      </c>
      <c r="AV103">
        <f t="shared" si="52"/>
        <v>0.58630136986301373</v>
      </c>
      <c r="AW103" s="42">
        <f t="shared" si="53"/>
        <v>32082.41</v>
      </c>
      <c r="AX103" s="42">
        <f t="shared" si="54"/>
        <v>32082.410958904111</v>
      </c>
      <c r="AY103" s="43">
        <f t="shared" si="55"/>
        <v>-9.5890411103027873E-4</v>
      </c>
      <c r="BA103" s="41" t="str">
        <f t="shared" si="56"/>
        <v>02260</v>
      </c>
      <c r="BB103" s="42">
        <f t="shared" si="57"/>
        <v>32082.41</v>
      </c>
      <c r="BC103" s="42">
        <f t="shared" si="58"/>
        <v>2360</v>
      </c>
      <c r="BD103" s="47">
        <f t="shared" si="59"/>
        <v>34442.410000000003</v>
      </c>
      <c r="BF103" s="41" t="s">
        <v>157</v>
      </c>
      <c r="BG103" t="s">
        <v>66</v>
      </c>
      <c r="BH103" s="42">
        <v>2359.46</v>
      </c>
      <c r="BI103" s="42">
        <v>270840.35119999998</v>
      </c>
      <c r="BJ103" s="42">
        <f t="shared" si="60"/>
        <v>2359.4645632962147</v>
      </c>
      <c r="BK103" s="43">
        <f t="shared" si="61"/>
        <v>-4.5632962146555656E-3</v>
      </c>
      <c r="BM103" s="41" t="s">
        <v>157</v>
      </c>
      <c r="BN103" t="s">
        <v>67</v>
      </c>
      <c r="BO103" s="42">
        <v>34441.879999999997</v>
      </c>
      <c r="BP103" s="42">
        <v>3953545.22</v>
      </c>
      <c r="BQ103" s="42">
        <f t="shared" si="62"/>
        <v>0</v>
      </c>
      <c r="BR103" s="43">
        <f t="shared" si="63"/>
        <v>34441.879999999997</v>
      </c>
      <c r="BT103" s="48" t="s">
        <v>157</v>
      </c>
      <c r="BU103" s="49">
        <f t="shared" si="64"/>
        <v>32082.41</v>
      </c>
      <c r="BV103" s="50">
        <f t="shared" si="65"/>
        <v>2360</v>
      </c>
      <c r="BW103" s="51">
        <f t="shared" si="66"/>
        <v>2359.4645632962147</v>
      </c>
      <c r="BX103" s="52">
        <f t="shared" si="67"/>
        <v>0.53543670378530805</v>
      </c>
      <c r="BZ103" s="41" t="s">
        <v>157</v>
      </c>
      <c r="CA103" s="42">
        <f t="shared" si="68"/>
        <v>42630.817584693563</v>
      </c>
      <c r="CB103" s="42">
        <f t="shared" si="69"/>
        <v>32082.410958904111</v>
      </c>
      <c r="CC103" s="42">
        <f t="shared" si="70"/>
        <v>0</v>
      </c>
      <c r="CD103" s="42">
        <f t="shared" si="74"/>
        <v>32082.410958904111</v>
      </c>
      <c r="CE103" s="43">
        <f t="shared" si="75"/>
        <v>32082.410958904111</v>
      </c>
      <c r="CG103" s="53">
        <f t="shared" si="71"/>
        <v>32082.410958904111</v>
      </c>
      <c r="CH103" s="11">
        <f t="shared" si="72"/>
        <v>2375.2600000000002</v>
      </c>
      <c r="CI103" s="53">
        <f t="shared" si="73"/>
        <v>34457.670958904113</v>
      </c>
    </row>
    <row r="104" spans="1:87" x14ac:dyDescent="0.25">
      <c r="A104">
        <v>114</v>
      </c>
      <c r="B104" s="54">
        <v>1563</v>
      </c>
      <c r="C104" t="s">
        <v>158</v>
      </c>
      <c r="D104" s="1"/>
      <c r="E104" s="62">
        <v>585</v>
      </c>
      <c r="F104" s="64">
        <v>125190</v>
      </c>
      <c r="G104">
        <v>214</v>
      </c>
      <c r="H104" s="1" t="str">
        <f>VLOOKUP(C104,'[1]Base 2024'!$A$2:$D$1666,3,FALSE)</f>
        <v>Empleado</v>
      </c>
      <c r="I104" s="1" t="str">
        <f>VLOOKUP(C104,'[1]Base 2024'!$A$2:$D$1666,4,FALSE)</f>
        <v>QUERETARO</v>
      </c>
      <c r="J104" t="s">
        <v>61</v>
      </c>
      <c r="K104" s="45" t="s">
        <v>62</v>
      </c>
      <c r="L104" s="57">
        <f t="shared" si="38"/>
        <v>18980.51485346237</v>
      </c>
      <c r="M104" s="9">
        <f t="shared" si="39"/>
        <v>13713.846285299271</v>
      </c>
      <c r="N104" s="58">
        <f t="shared" si="40"/>
        <v>32694.36113876164</v>
      </c>
      <c r="O104" s="59">
        <f t="shared" si="41"/>
        <v>53352</v>
      </c>
      <c r="P104" s="60">
        <f t="shared" si="42"/>
        <v>31280.350684931505</v>
      </c>
      <c r="Q104" s="61">
        <v>0</v>
      </c>
      <c r="R104" s="62">
        <v>0</v>
      </c>
      <c r="S104" s="62">
        <v>0</v>
      </c>
      <c r="T104" s="58">
        <f t="shared" si="43"/>
        <v>0</v>
      </c>
      <c r="V104" s="63">
        <f t="shared" si="44"/>
        <v>2300.4779492138091</v>
      </c>
      <c r="X104" s="9"/>
      <c r="Z104" s="41" t="s">
        <v>158</v>
      </c>
      <c r="AA104" t="s">
        <v>63</v>
      </c>
      <c r="AB104" s="42">
        <v>585</v>
      </c>
      <c r="AC104" s="42">
        <f t="shared" si="45"/>
        <v>585</v>
      </c>
      <c r="AD104" s="43">
        <f t="shared" si="46"/>
        <v>0</v>
      </c>
      <c r="AE104" s="9"/>
      <c r="AF104" s="41" t="s">
        <v>158</v>
      </c>
      <c r="AG104" t="s">
        <v>64</v>
      </c>
      <c r="AH104" s="42">
        <v>53352</v>
      </c>
      <c r="AI104" s="42">
        <v>4243467.5999999996</v>
      </c>
      <c r="AJ104" s="42">
        <f t="shared" si="47"/>
        <v>53352</v>
      </c>
      <c r="AK104" s="43">
        <f t="shared" si="48"/>
        <v>0</v>
      </c>
      <c r="AL104" s="42"/>
      <c r="AM104" s="41" t="s">
        <v>158</v>
      </c>
      <c r="AN104" t="s">
        <v>65</v>
      </c>
      <c r="AO104">
        <v>214</v>
      </c>
      <c r="AP104" s="44">
        <v>28744</v>
      </c>
      <c r="AQ104">
        <f t="shared" si="49"/>
        <v>214</v>
      </c>
      <c r="AR104" s="45">
        <f t="shared" si="50"/>
        <v>0</v>
      </c>
      <c r="AT104" s="41" t="s">
        <v>158</v>
      </c>
      <c r="AU104" s="46">
        <f t="shared" si="51"/>
        <v>53352</v>
      </c>
      <c r="AV104">
        <f t="shared" si="52"/>
        <v>0.58630136986301373</v>
      </c>
      <c r="AW104" s="42">
        <f t="shared" si="53"/>
        <v>31280.35</v>
      </c>
      <c r="AX104" s="42">
        <f t="shared" si="54"/>
        <v>31280.350684931505</v>
      </c>
      <c r="AY104" s="43">
        <f t="shared" si="55"/>
        <v>-6.84931506839348E-4</v>
      </c>
      <c r="BA104" s="41" t="str">
        <f t="shared" si="56"/>
        <v>02261</v>
      </c>
      <c r="BB104" s="42">
        <f t="shared" si="57"/>
        <v>31280.35</v>
      </c>
      <c r="BC104" s="42">
        <f t="shared" si="58"/>
        <v>2301</v>
      </c>
      <c r="BD104" s="47">
        <f t="shared" si="59"/>
        <v>33581.35</v>
      </c>
      <c r="BF104" s="41" t="s">
        <v>158</v>
      </c>
      <c r="BG104" t="s">
        <v>66</v>
      </c>
      <c r="BH104" s="42">
        <v>2300.48</v>
      </c>
      <c r="BI104" s="42">
        <v>273140.82909999997</v>
      </c>
      <c r="BJ104" s="42">
        <f t="shared" si="60"/>
        <v>2300.4779492138091</v>
      </c>
      <c r="BK104" s="43">
        <f t="shared" si="61"/>
        <v>2.0507861909209169E-3</v>
      </c>
      <c r="BM104" s="41" t="s">
        <v>158</v>
      </c>
      <c r="BN104" t="s">
        <v>67</v>
      </c>
      <c r="BO104" s="42">
        <v>33580.83</v>
      </c>
      <c r="BP104" s="42">
        <v>3987126.05</v>
      </c>
      <c r="BQ104" s="42">
        <f t="shared" si="62"/>
        <v>0</v>
      </c>
      <c r="BR104" s="43">
        <f t="shared" si="63"/>
        <v>33580.83</v>
      </c>
      <c r="BT104" s="48" t="s">
        <v>158</v>
      </c>
      <c r="BU104" s="49">
        <f t="shared" si="64"/>
        <v>31280.35</v>
      </c>
      <c r="BV104" s="50">
        <f t="shared" si="65"/>
        <v>2301</v>
      </c>
      <c r="BW104" s="51">
        <f t="shared" si="66"/>
        <v>2300.4779492138091</v>
      </c>
      <c r="BX104" s="52">
        <f t="shared" si="67"/>
        <v>0.52205078619090273</v>
      </c>
      <c r="BZ104" s="41" t="s">
        <v>158</v>
      </c>
      <c r="CA104" s="42">
        <f t="shared" si="68"/>
        <v>32694.36113876164</v>
      </c>
      <c r="CB104" s="42">
        <f t="shared" si="69"/>
        <v>31280.350684931505</v>
      </c>
      <c r="CC104" s="42">
        <f t="shared" si="70"/>
        <v>0</v>
      </c>
      <c r="CD104" s="42">
        <f t="shared" si="74"/>
        <v>31280.350684931505</v>
      </c>
      <c r="CE104" s="43">
        <f t="shared" si="75"/>
        <v>31280.350684931505</v>
      </c>
      <c r="CG104" s="53">
        <f t="shared" si="71"/>
        <v>31280.350684931505</v>
      </c>
      <c r="CH104" s="11">
        <f t="shared" si="72"/>
        <v>2315.87</v>
      </c>
      <c r="CI104" s="53">
        <f t="shared" si="73"/>
        <v>33596.220684931504</v>
      </c>
    </row>
    <row r="105" spans="1:87" x14ac:dyDescent="0.25">
      <c r="A105">
        <v>115</v>
      </c>
      <c r="B105" s="54">
        <v>1564</v>
      </c>
      <c r="C105" t="s">
        <v>159</v>
      </c>
      <c r="D105" s="1"/>
      <c r="E105" s="55">
        <v>600</v>
      </c>
      <c r="F105" s="56">
        <v>190728</v>
      </c>
      <c r="G105">
        <v>192</v>
      </c>
      <c r="H105" s="1" t="str">
        <f>VLOOKUP(C105,'[1]Base 2024'!$A$2:$D$1666,3,FALSE)</f>
        <v>Empleado</v>
      </c>
      <c r="I105" s="1" t="str">
        <f>VLOOKUP(C105,'[1]Base 2024'!$A$2:$D$1666,4,FALSE)</f>
        <v>QUERETARO</v>
      </c>
      <c r="J105" t="s">
        <v>61</v>
      </c>
      <c r="K105" s="45" t="s">
        <v>77</v>
      </c>
      <c r="L105" s="57">
        <f t="shared" si="38"/>
        <v>28916.971299394289</v>
      </c>
      <c r="M105" s="9">
        <f t="shared" si="39"/>
        <v>12304.011620455422</v>
      </c>
      <c r="N105" s="58">
        <f t="shared" si="40"/>
        <v>41220.98291984971</v>
      </c>
      <c r="O105" s="59">
        <f t="shared" si="41"/>
        <v>54720</v>
      </c>
      <c r="P105" s="60">
        <f t="shared" si="42"/>
        <v>28784.219178082192</v>
      </c>
      <c r="Q105" s="61">
        <v>0</v>
      </c>
      <c r="R105" s="62">
        <v>0</v>
      </c>
      <c r="S105" s="62">
        <v>0</v>
      </c>
      <c r="T105" s="58">
        <f t="shared" si="43"/>
        <v>0</v>
      </c>
      <c r="V105" s="63">
        <f t="shared" si="44"/>
        <v>2116.9027857610895</v>
      </c>
      <c r="X105" s="9"/>
      <c r="Z105" s="41" t="s">
        <v>159</v>
      </c>
      <c r="AA105" t="s">
        <v>63</v>
      </c>
      <c r="AB105" s="42">
        <v>600</v>
      </c>
      <c r="AC105" s="42">
        <f t="shared" si="45"/>
        <v>600</v>
      </c>
      <c r="AD105" s="43">
        <f t="shared" si="46"/>
        <v>0</v>
      </c>
      <c r="AE105" s="9"/>
      <c r="AF105" s="41" t="s">
        <v>159</v>
      </c>
      <c r="AG105" t="s">
        <v>64</v>
      </c>
      <c r="AH105" s="42">
        <v>54720</v>
      </c>
      <c r="AI105" s="42">
        <v>4298187.5999999996</v>
      </c>
      <c r="AJ105" s="42">
        <f t="shared" si="47"/>
        <v>54720</v>
      </c>
      <c r="AK105" s="43">
        <f t="shared" si="48"/>
        <v>0</v>
      </c>
      <c r="AL105" s="42"/>
      <c r="AM105" s="41" t="s">
        <v>159</v>
      </c>
      <c r="AN105" t="s">
        <v>65</v>
      </c>
      <c r="AO105">
        <v>192</v>
      </c>
      <c r="AP105" s="44">
        <v>28936</v>
      </c>
      <c r="AQ105">
        <f t="shared" si="49"/>
        <v>192</v>
      </c>
      <c r="AR105" s="45">
        <f t="shared" si="50"/>
        <v>0</v>
      </c>
      <c r="AT105" s="41" t="s">
        <v>159</v>
      </c>
      <c r="AU105" s="46">
        <f t="shared" si="51"/>
        <v>54720</v>
      </c>
      <c r="AV105">
        <f t="shared" si="52"/>
        <v>0.52602739726027392</v>
      </c>
      <c r="AW105" s="42">
        <f t="shared" si="53"/>
        <v>28784.22</v>
      </c>
      <c r="AX105" s="42">
        <f t="shared" si="54"/>
        <v>28784.219178082192</v>
      </c>
      <c r="AY105" s="43">
        <f t="shared" si="55"/>
        <v>8.2191780893481337E-4</v>
      </c>
      <c r="BA105" s="41" t="str">
        <f t="shared" si="56"/>
        <v>02262</v>
      </c>
      <c r="BB105" s="42">
        <f t="shared" si="57"/>
        <v>28784.22</v>
      </c>
      <c r="BC105" s="42">
        <f t="shared" si="58"/>
        <v>2117.38</v>
      </c>
      <c r="BD105" s="47">
        <f t="shared" si="59"/>
        <v>30901.600000000002</v>
      </c>
      <c r="BF105" s="41" t="s">
        <v>159</v>
      </c>
      <c r="BG105" t="s">
        <v>66</v>
      </c>
      <c r="BH105" s="42">
        <v>2116.9</v>
      </c>
      <c r="BI105" s="42">
        <v>275257.73190000001</v>
      </c>
      <c r="BJ105" s="42">
        <f t="shared" si="60"/>
        <v>2116.9027857610895</v>
      </c>
      <c r="BK105" s="43">
        <f t="shared" si="61"/>
        <v>-2.7857610893988749E-3</v>
      </c>
      <c r="BM105" s="41" t="s">
        <v>159</v>
      </c>
      <c r="BN105" t="s">
        <v>67</v>
      </c>
      <c r="BO105" s="42">
        <v>30901.119999999999</v>
      </c>
      <c r="BP105" s="42">
        <v>4018027.17</v>
      </c>
      <c r="BQ105" s="42">
        <f t="shared" si="62"/>
        <v>0</v>
      </c>
      <c r="BR105" s="43">
        <f t="shared" si="63"/>
        <v>30901.119999999999</v>
      </c>
      <c r="BT105" s="48" t="s">
        <v>159</v>
      </c>
      <c r="BU105" s="49">
        <f t="shared" si="64"/>
        <v>28784.22</v>
      </c>
      <c r="BV105" s="50">
        <f t="shared" si="65"/>
        <v>2117.38</v>
      </c>
      <c r="BW105" s="51">
        <f t="shared" si="66"/>
        <v>2116.9027857610895</v>
      </c>
      <c r="BX105" s="52">
        <f t="shared" si="67"/>
        <v>0.47721423891061931</v>
      </c>
      <c r="BZ105" s="41" t="s">
        <v>159</v>
      </c>
      <c r="CA105" s="42">
        <f t="shared" si="68"/>
        <v>41220.98291984971</v>
      </c>
      <c r="CB105" s="42">
        <f t="shared" si="69"/>
        <v>28784.219178082192</v>
      </c>
      <c r="CC105" s="42">
        <f t="shared" si="70"/>
        <v>0</v>
      </c>
      <c r="CD105" s="42">
        <f t="shared" si="74"/>
        <v>28784.219178082192</v>
      </c>
      <c r="CE105" s="43">
        <f t="shared" si="75"/>
        <v>28784.219178082192</v>
      </c>
      <c r="CG105" s="53">
        <f t="shared" si="71"/>
        <v>28784.219178082192</v>
      </c>
      <c r="CH105" s="11">
        <f t="shared" si="72"/>
        <v>2131.0700000000002</v>
      </c>
      <c r="CI105" s="53">
        <f t="shared" si="73"/>
        <v>30915.289178082192</v>
      </c>
    </row>
    <row r="106" spans="1:87" x14ac:dyDescent="0.25">
      <c r="A106">
        <v>116</v>
      </c>
      <c r="B106" s="54">
        <v>1565</v>
      </c>
      <c r="C106" t="s">
        <v>160</v>
      </c>
      <c r="D106" s="1"/>
      <c r="E106" s="62">
        <v>475</v>
      </c>
      <c r="F106" s="64">
        <v>93100</v>
      </c>
      <c r="G106">
        <v>196</v>
      </c>
      <c r="H106" s="1" t="str">
        <f>VLOOKUP(C106,'[1]Base 2024'!$A$2:$D$1666,3,FALSE)</f>
        <v>Empleado</v>
      </c>
      <c r="I106" s="1" t="str">
        <f>VLOOKUP(C106,'[1]Base 2024'!$A$2:$D$1666,4,FALSE)</f>
        <v>QUERETARO</v>
      </c>
      <c r="J106" t="s">
        <v>61</v>
      </c>
      <c r="K106" s="45" t="s">
        <v>62</v>
      </c>
      <c r="L106" s="57">
        <f t="shared" si="38"/>
        <v>14115.232309747957</v>
      </c>
      <c r="M106" s="9">
        <f t="shared" si="39"/>
        <v>12560.345195881575</v>
      </c>
      <c r="N106" s="58">
        <f t="shared" si="40"/>
        <v>26675.577505629532</v>
      </c>
      <c r="O106" s="59">
        <f t="shared" si="41"/>
        <v>43320</v>
      </c>
      <c r="P106" s="60">
        <f t="shared" si="42"/>
        <v>23262.246575342466</v>
      </c>
      <c r="Q106" s="61">
        <v>0</v>
      </c>
      <c r="R106" s="62">
        <v>0</v>
      </c>
      <c r="S106" s="62">
        <v>0</v>
      </c>
      <c r="T106" s="58">
        <f t="shared" si="43"/>
        <v>0</v>
      </c>
      <c r="V106" s="63">
        <f t="shared" si="44"/>
        <v>1710.7955673121307</v>
      </c>
      <c r="X106" s="9"/>
      <c r="Z106" s="41" t="s">
        <v>160</v>
      </c>
      <c r="AA106" t="s">
        <v>63</v>
      </c>
      <c r="AB106" s="42">
        <v>475</v>
      </c>
      <c r="AC106" s="42">
        <f t="shared" si="45"/>
        <v>475</v>
      </c>
      <c r="AD106" s="43">
        <f t="shared" si="46"/>
        <v>0</v>
      </c>
      <c r="AE106" s="9"/>
      <c r="AF106" s="41" t="s">
        <v>160</v>
      </c>
      <c r="AG106" t="s">
        <v>64</v>
      </c>
      <c r="AH106" s="42">
        <v>43320</v>
      </c>
      <c r="AI106" s="42">
        <v>4341507.5999999996</v>
      </c>
      <c r="AJ106" s="42">
        <f t="shared" si="47"/>
        <v>43320</v>
      </c>
      <c r="AK106" s="43">
        <f t="shared" si="48"/>
        <v>0</v>
      </c>
      <c r="AL106" s="42"/>
      <c r="AM106" s="41" t="s">
        <v>160</v>
      </c>
      <c r="AN106" t="s">
        <v>65</v>
      </c>
      <c r="AO106">
        <v>196</v>
      </c>
      <c r="AP106" s="44">
        <v>29132</v>
      </c>
      <c r="AQ106">
        <f t="shared" si="49"/>
        <v>196</v>
      </c>
      <c r="AR106" s="45">
        <f t="shared" si="50"/>
        <v>0</v>
      </c>
      <c r="AT106" s="41" t="s">
        <v>160</v>
      </c>
      <c r="AU106" s="46">
        <f t="shared" si="51"/>
        <v>43320</v>
      </c>
      <c r="AV106">
        <f t="shared" si="52"/>
        <v>0.53698630136986303</v>
      </c>
      <c r="AW106" s="42">
        <f t="shared" si="53"/>
        <v>23262.25</v>
      </c>
      <c r="AX106" s="42">
        <f t="shared" si="54"/>
        <v>23262.246575342466</v>
      </c>
      <c r="AY106" s="43">
        <f t="shared" si="55"/>
        <v>3.42465753419674E-3</v>
      </c>
      <c r="BA106" s="41" t="str">
        <f t="shared" si="56"/>
        <v>02263</v>
      </c>
      <c r="BB106" s="42">
        <f t="shared" si="57"/>
        <v>23262.25</v>
      </c>
      <c r="BC106" s="42">
        <f t="shared" si="58"/>
        <v>1711.18</v>
      </c>
      <c r="BD106" s="47">
        <f t="shared" si="59"/>
        <v>24973.43</v>
      </c>
      <c r="BF106" s="41" t="s">
        <v>160</v>
      </c>
      <c r="BG106" t="s">
        <v>66</v>
      </c>
      <c r="BH106" s="42">
        <v>1710.8</v>
      </c>
      <c r="BI106" s="42">
        <v>276968.52750000003</v>
      </c>
      <c r="BJ106" s="42">
        <f t="shared" si="60"/>
        <v>1710.7955673121307</v>
      </c>
      <c r="BK106" s="43">
        <f t="shared" si="61"/>
        <v>4.4326878692118044E-3</v>
      </c>
      <c r="BM106" s="41" t="s">
        <v>160</v>
      </c>
      <c r="BN106" t="s">
        <v>67</v>
      </c>
      <c r="BO106" s="42">
        <v>24973.05</v>
      </c>
      <c r="BP106" s="42">
        <v>4043000.22</v>
      </c>
      <c r="BQ106" s="42">
        <f t="shared" si="62"/>
        <v>0</v>
      </c>
      <c r="BR106" s="43">
        <f t="shared" si="63"/>
        <v>24973.05</v>
      </c>
      <c r="BT106" s="48" t="s">
        <v>160</v>
      </c>
      <c r="BU106" s="49">
        <f t="shared" si="64"/>
        <v>23262.25</v>
      </c>
      <c r="BV106" s="50">
        <f t="shared" si="65"/>
        <v>1711.18</v>
      </c>
      <c r="BW106" s="51">
        <f t="shared" si="66"/>
        <v>1710.7955673121307</v>
      </c>
      <c r="BX106" s="52">
        <f t="shared" si="67"/>
        <v>0.38443268786932094</v>
      </c>
      <c r="BZ106" s="41" t="s">
        <v>160</v>
      </c>
      <c r="CA106" s="42">
        <f t="shared" si="68"/>
        <v>26675.577505629532</v>
      </c>
      <c r="CB106" s="42">
        <f t="shared" si="69"/>
        <v>23262.246575342466</v>
      </c>
      <c r="CC106" s="42">
        <f t="shared" si="70"/>
        <v>0</v>
      </c>
      <c r="CD106" s="42">
        <f t="shared" si="74"/>
        <v>23262.246575342466</v>
      </c>
      <c r="CE106" s="43">
        <f t="shared" si="75"/>
        <v>23262.246575342466</v>
      </c>
      <c r="CG106" s="53">
        <f t="shared" si="71"/>
        <v>23262.246575342466</v>
      </c>
      <c r="CH106" s="11">
        <f t="shared" si="72"/>
        <v>1722.25</v>
      </c>
      <c r="CI106" s="53">
        <f t="shared" si="73"/>
        <v>24984.496575342466</v>
      </c>
    </row>
    <row r="107" spans="1:87" x14ac:dyDescent="0.25">
      <c r="A107">
        <v>117</v>
      </c>
      <c r="B107" s="54">
        <v>1566</v>
      </c>
      <c r="C107" t="s">
        <v>161</v>
      </c>
      <c r="D107" s="1"/>
      <c r="E107" s="62">
        <v>554</v>
      </c>
      <c r="F107" s="64">
        <v>52630</v>
      </c>
      <c r="G107">
        <v>95</v>
      </c>
      <c r="H107" s="1" t="str">
        <f>VLOOKUP(C107,'[1]Base 2024'!$A$2:$D$1666,3,FALSE)</f>
        <v>Empleado</v>
      </c>
      <c r="I107" s="1" t="str">
        <f>VLOOKUP(C107,'[1]Base 2024'!$A$2:$D$1666,4,FALSE)</f>
        <v>QUERETARO</v>
      </c>
      <c r="J107" t="s">
        <v>61</v>
      </c>
      <c r="K107" s="45" t="s">
        <v>77</v>
      </c>
      <c r="L107" s="57">
        <f t="shared" si="38"/>
        <v>7979.4272444901717</v>
      </c>
      <c r="M107" s="9">
        <f t="shared" si="39"/>
        <v>6087.9224163711715</v>
      </c>
      <c r="N107" s="58">
        <f t="shared" si="40"/>
        <v>14067.349660861342</v>
      </c>
      <c r="O107" s="59">
        <f t="shared" si="41"/>
        <v>50524.800000000003</v>
      </c>
      <c r="P107" s="60">
        <f t="shared" si="42"/>
        <v>13150.290410958904</v>
      </c>
      <c r="Q107" s="61">
        <v>0</v>
      </c>
      <c r="R107" s="62">
        <v>0</v>
      </c>
      <c r="S107" s="62">
        <v>0</v>
      </c>
      <c r="T107" s="58">
        <f t="shared" si="43"/>
        <v>0</v>
      </c>
      <c r="V107" s="63">
        <f t="shared" si="44"/>
        <v>967.12320846012278</v>
      </c>
      <c r="X107" s="9"/>
      <c r="Z107" s="41" t="s">
        <v>161</v>
      </c>
      <c r="AA107" t="s">
        <v>63</v>
      </c>
      <c r="AB107" s="42">
        <v>554</v>
      </c>
      <c r="AC107" s="42">
        <f t="shared" si="45"/>
        <v>554</v>
      </c>
      <c r="AD107" s="43">
        <f t="shared" si="46"/>
        <v>0</v>
      </c>
      <c r="AE107" s="9"/>
      <c r="AF107" s="41" t="s">
        <v>161</v>
      </c>
      <c r="AG107" t="s">
        <v>64</v>
      </c>
      <c r="AH107" s="42">
        <v>50524.800000000003</v>
      </c>
      <c r="AI107" s="42">
        <v>4392032.4000000004</v>
      </c>
      <c r="AJ107" s="42">
        <f t="shared" si="47"/>
        <v>50524.800000000003</v>
      </c>
      <c r="AK107" s="43">
        <f t="shared" si="48"/>
        <v>0</v>
      </c>
      <c r="AL107" s="42"/>
      <c r="AM107" s="41" t="s">
        <v>161</v>
      </c>
      <c r="AN107" t="s">
        <v>65</v>
      </c>
      <c r="AO107">
        <v>95</v>
      </c>
      <c r="AP107" s="44">
        <v>29227</v>
      </c>
      <c r="AQ107">
        <f t="shared" si="49"/>
        <v>95</v>
      </c>
      <c r="AR107" s="45">
        <f t="shared" si="50"/>
        <v>0</v>
      </c>
      <c r="AT107" s="41" t="s">
        <v>161</v>
      </c>
      <c r="AU107" s="46">
        <f t="shared" si="51"/>
        <v>50524.800000000003</v>
      </c>
      <c r="AV107">
        <f t="shared" si="52"/>
        <v>0.26027397260273971</v>
      </c>
      <c r="AW107" s="42">
        <f t="shared" si="53"/>
        <v>13150.29</v>
      </c>
      <c r="AX107" s="42">
        <f t="shared" si="54"/>
        <v>13150.290410958904</v>
      </c>
      <c r="AY107" s="43">
        <f t="shared" si="55"/>
        <v>-4.1095890264841728E-4</v>
      </c>
      <c r="BA107" s="41" t="str">
        <f t="shared" si="56"/>
        <v>02264</v>
      </c>
      <c r="BB107" s="42">
        <f t="shared" si="57"/>
        <v>13150.29</v>
      </c>
      <c r="BC107" s="42">
        <f t="shared" si="58"/>
        <v>967.34</v>
      </c>
      <c r="BD107" s="47">
        <f t="shared" si="59"/>
        <v>14117.630000000001</v>
      </c>
      <c r="BF107" s="41" t="s">
        <v>161</v>
      </c>
      <c r="BG107" t="s">
        <v>66</v>
      </c>
      <c r="BH107" s="42">
        <v>967.12</v>
      </c>
      <c r="BI107" s="42">
        <v>277935.6507</v>
      </c>
      <c r="BJ107" s="42">
        <f t="shared" si="60"/>
        <v>967.12320846012278</v>
      </c>
      <c r="BK107" s="43">
        <f t="shared" si="61"/>
        <v>-3.2084601227779785E-3</v>
      </c>
      <c r="BM107" s="41" t="s">
        <v>161</v>
      </c>
      <c r="BN107" t="s">
        <v>67</v>
      </c>
      <c r="BO107" s="42">
        <v>14117.41</v>
      </c>
      <c r="BP107" s="42">
        <v>4057117.63</v>
      </c>
      <c r="BQ107" s="42">
        <f t="shared" si="62"/>
        <v>0</v>
      </c>
      <c r="BR107" s="43">
        <f t="shared" si="63"/>
        <v>14117.41</v>
      </c>
      <c r="BT107" s="48" t="s">
        <v>161</v>
      </c>
      <c r="BU107" s="49">
        <f t="shared" si="64"/>
        <v>13150.29</v>
      </c>
      <c r="BV107" s="50">
        <f t="shared" si="65"/>
        <v>967.34</v>
      </c>
      <c r="BW107" s="51">
        <f t="shared" si="66"/>
        <v>967.12320846012278</v>
      </c>
      <c r="BX107" s="52">
        <f t="shared" si="67"/>
        <v>0.21679153987724931</v>
      </c>
      <c r="BZ107" s="41" t="s">
        <v>161</v>
      </c>
      <c r="CA107" s="42">
        <f t="shared" si="68"/>
        <v>14067.349660861342</v>
      </c>
      <c r="CB107" s="42">
        <f t="shared" si="69"/>
        <v>13150.290410958904</v>
      </c>
      <c r="CC107" s="42">
        <f t="shared" si="70"/>
        <v>0</v>
      </c>
      <c r="CD107" s="42">
        <f t="shared" si="74"/>
        <v>13150.290410958904</v>
      </c>
      <c r="CE107" s="43">
        <f t="shared" si="75"/>
        <v>13150.290410958904</v>
      </c>
      <c r="CG107" s="53">
        <f t="shared" si="71"/>
        <v>13150.290410958904</v>
      </c>
      <c r="CH107" s="11">
        <f t="shared" si="72"/>
        <v>973.6</v>
      </c>
      <c r="CI107" s="53">
        <f t="shared" si="73"/>
        <v>14123.890410958904</v>
      </c>
    </row>
    <row r="108" spans="1:87" x14ac:dyDescent="0.25">
      <c r="A108">
        <v>118</v>
      </c>
      <c r="B108" s="54">
        <v>1567</v>
      </c>
      <c r="C108" t="s">
        <v>162</v>
      </c>
      <c r="D108" s="1"/>
      <c r="E108" s="62">
        <v>600</v>
      </c>
      <c r="F108" s="64">
        <v>93535.95</v>
      </c>
      <c r="G108">
        <v>119</v>
      </c>
      <c r="H108" s="1" t="str">
        <f>VLOOKUP(C108,'[1]Base 2024'!$A$2:$D$1666,3,FALSE)</f>
        <v>Empleado</v>
      </c>
      <c r="I108" s="1" t="str">
        <f>VLOOKUP(C108,'[1]Base 2024'!$A$2:$D$1666,4,FALSE)</f>
        <v>QUERETARO</v>
      </c>
      <c r="J108" t="s">
        <v>61</v>
      </c>
      <c r="K108" s="45" t="s">
        <v>62</v>
      </c>
      <c r="L108" s="57">
        <f t="shared" si="38"/>
        <v>14181.328287464761</v>
      </c>
      <c r="M108" s="9">
        <f t="shared" si="39"/>
        <v>7625.9238689280992</v>
      </c>
      <c r="N108" s="58">
        <f t="shared" si="40"/>
        <v>21807.25215639286</v>
      </c>
      <c r="O108" s="59">
        <f t="shared" si="41"/>
        <v>54720</v>
      </c>
      <c r="P108" s="60">
        <f t="shared" si="42"/>
        <v>17840.219178082192</v>
      </c>
      <c r="Q108" s="61">
        <v>0</v>
      </c>
      <c r="R108" s="62">
        <v>0</v>
      </c>
      <c r="S108" s="62">
        <v>0</v>
      </c>
      <c r="T108" s="58">
        <f t="shared" si="43"/>
        <v>0</v>
      </c>
      <c r="V108" s="63">
        <f t="shared" si="44"/>
        <v>1312.0387057581754</v>
      </c>
      <c r="X108" s="9"/>
      <c r="Z108" s="41" t="s">
        <v>162</v>
      </c>
      <c r="AA108" t="s">
        <v>63</v>
      </c>
      <c r="AB108" s="42">
        <v>600</v>
      </c>
      <c r="AC108" s="42">
        <f t="shared" si="45"/>
        <v>600</v>
      </c>
      <c r="AD108" s="43">
        <f t="shared" si="46"/>
        <v>0</v>
      </c>
      <c r="AE108" s="9"/>
      <c r="AF108" s="41" t="s">
        <v>162</v>
      </c>
      <c r="AG108" t="s">
        <v>64</v>
      </c>
      <c r="AH108" s="42">
        <v>54720</v>
      </c>
      <c r="AI108" s="42">
        <v>4446752.4000000004</v>
      </c>
      <c r="AJ108" s="42">
        <f t="shared" si="47"/>
        <v>54720</v>
      </c>
      <c r="AK108" s="43">
        <f t="shared" si="48"/>
        <v>0</v>
      </c>
      <c r="AL108" s="42"/>
      <c r="AM108" s="41" t="s">
        <v>162</v>
      </c>
      <c r="AN108" t="s">
        <v>65</v>
      </c>
      <c r="AO108">
        <v>119</v>
      </c>
      <c r="AP108" s="44">
        <v>29346</v>
      </c>
      <c r="AQ108">
        <f t="shared" si="49"/>
        <v>119</v>
      </c>
      <c r="AR108" s="45">
        <f t="shared" si="50"/>
        <v>0</v>
      </c>
      <c r="AT108" s="41" t="s">
        <v>162</v>
      </c>
      <c r="AU108" s="46">
        <f t="shared" si="51"/>
        <v>54720</v>
      </c>
      <c r="AV108">
        <f t="shared" si="52"/>
        <v>0.32602739726027397</v>
      </c>
      <c r="AW108" s="42">
        <f t="shared" si="53"/>
        <v>17840.22</v>
      </c>
      <c r="AX108" s="42">
        <f t="shared" si="54"/>
        <v>17840.219178082192</v>
      </c>
      <c r="AY108" s="43">
        <f t="shared" si="55"/>
        <v>8.2191780893481337E-4</v>
      </c>
      <c r="BA108" s="41" t="str">
        <f t="shared" si="56"/>
        <v>02265</v>
      </c>
      <c r="BB108" s="42">
        <f t="shared" si="57"/>
        <v>17840.22</v>
      </c>
      <c r="BC108" s="42">
        <f t="shared" si="58"/>
        <v>1312.34</v>
      </c>
      <c r="BD108" s="47">
        <f t="shared" si="59"/>
        <v>19152.560000000001</v>
      </c>
      <c r="BF108" s="41" t="s">
        <v>162</v>
      </c>
      <c r="BG108" t="s">
        <v>66</v>
      </c>
      <c r="BH108" s="42">
        <v>1312.04</v>
      </c>
      <c r="BI108" s="42">
        <v>279247.68939999997</v>
      </c>
      <c r="BJ108" s="42">
        <f t="shared" si="60"/>
        <v>1312.0387057581754</v>
      </c>
      <c r="BK108" s="43">
        <f t="shared" si="61"/>
        <v>1.2942418245529552E-3</v>
      </c>
      <c r="BM108" s="41" t="s">
        <v>162</v>
      </c>
      <c r="BN108" t="s">
        <v>67</v>
      </c>
      <c r="BO108" s="42">
        <v>19152.259999999998</v>
      </c>
      <c r="BP108" s="42">
        <v>4076269.89</v>
      </c>
      <c r="BQ108" s="42">
        <f t="shared" si="62"/>
        <v>0</v>
      </c>
      <c r="BR108" s="43">
        <f t="shared" si="63"/>
        <v>19152.259999999998</v>
      </c>
      <c r="BT108" s="48" t="s">
        <v>162</v>
      </c>
      <c r="BU108" s="49">
        <f t="shared" si="64"/>
        <v>17840.22</v>
      </c>
      <c r="BV108" s="50">
        <f t="shared" si="65"/>
        <v>1312.34</v>
      </c>
      <c r="BW108" s="51">
        <f t="shared" si="66"/>
        <v>1312.0387057581754</v>
      </c>
      <c r="BX108" s="52">
        <f t="shared" si="67"/>
        <v>0.30129424182450748</v>
      </c>
      <c r="BZ108" s="41" t="s">
        <v>162</v>
      </c>
      <c r="CA108" s="42">
        <f t="shared" si="68"/>
        <v>21807.25215639286</v>
      </c>
      <c r="CB108" s="42">
        <f t="shared" si="69"/>
        <v>17840.219178082192</v>
      </c>
      <c r="CC108" s="42">
        <f t="shared" si="70"/>
        <v>0</v>
      </c>
      <c r="CD108" s="42">
        <f t="shared" si="74"/>
        <v>17840.219178082192</v>
      </c>
      <c r="CE108" s="43">
        <f t="shared" si="75"/>
        <v>17840.219178082192</v>
      </c>
      <c r="CG108" s="53">
        <f t="shared" si="71"/>
        <v>17840.219178082192</v>
      </c>
      <c r="CH108" s="11">
        <f t="shared" si="72"/>
        <v>1320.82</v>
      </c>
      <c r="CI108" s="53">
        <f t="shared" si="73"/>
        <v>19161.039178082192</v>
      </c>
    </row>
    <row r="109" spans="1:87" x14ac:dyDescent="0.25">
      <c r="A109">
        <v>119</v>
      </c>
      <c r="B109" s="54">
        <v>1568</v>
      </c>
      <c r="C109" t="s">
        <v>163</v>
      </c>
      <c r="D109" s="1"/>
      <c r="E109" s="62">
        <v>475</v>
      </c>
      <c r="F109" s="64">
        <v>56525</v>
      </c>
      <c r="G109">
        <v>119</v>
      </c>
      <c r="H109" s="1" t="str">
        <f>VLOOKUP(C109,'[1]Base 2024'!$A$2:$D$1666,3,FALSE)</f>
        <v>Empleado</v>
      </c>
      <c r="I109" s="1" t="str">
        <f>VLOOKUP(C109,'[1]Base 2024'!$A$2:$D$1666,4,FALSE)</f>
        <v>QUERETARO</v>
      </c>
      <c r="J109" t="s">
        <v>61</v>
      </c>
      <c r="K109" s="45" t="s">
        <v>62</v>
      </c>
      <c r="L109" s="57">
        <f t="shared" si="38"/>
        <v>8569.9624737755457</v>
      </c>
      <c r="M109" s="9">
        <f t="shared" si="39"/>
        <v>7625.9238689280992</v>
      </c>
      <c r="N109" s="58">
        <f t="shared" si="40"/>
        <v>16195.886342703645</v>
      </c>
      <c r="O109" s="59">
        <f t="shared" si="41"/>
        <v>43320</v>
      </c>
      <c r="P109" s="60">
        <f t="shared" si="42"/>
        <v>14123.506849315068</v>
      </c>
      <c r="Q109" s="61">
        <v>0</v>
      </c>
      <c r="R109" s="62">
        <v>0</v>
      </c>
      <c r="S109" s="62">
        <v>0</v>
      </c>
      <c r="T109" s="58">
        <f t="shared" si="43"/>
        <v>0</v>
      </c>
      <c r="V109" s="63">
        <f t="shared" si="44"/>
        <v>1038.6973087252222</v>
      </c>
      <c r="X109" s="9"/>
      <c r="Z109" s="41" t="s">
        <v>163</v>
      </c>
      <c r="AA109" t="s">
        <v>63</v>
      </c>
      <c r="AB109" s="42">
        <v>475</v>
      </c>
      <c r="AC109" s="42">
        <f t="shared" si="45"/>
        <v>475</v>
      </c>
      <c r="AD109" s="43">
        <f t="shared" si="46"/>
        <v>0</v>
      </c>
      <c r="AE109" s="9"/>
      <c r="AF109" s="41" t="s">
        <v>163</v>
      </c>
      <c r="AG109" t="s">
        <v>64</v>
      </c>
      <c r="AH109" s="42">
        <v>43320</v>
      </c>
      <c r="AI109" s="42">
        <v>4490072.4000000004</v>
      </c>
      <c r="AJ109" s="42">
        <f t="shared" si="47"/>
        <v>43320</v>
      </c>
      <c r="AK109" s="43">
        <f t="shared" si="48"/>
        <v>0</v>
      </c>
      <c r="AL109" s="42"/>
      <c r="AM109" s="41" t="s">
        <v>163</v>
      </c>
      <c r="AN109" t="s">
        <v>65</v>
      </c>
      <c r="AO109">
        <v>119</v>
      </c>
      <c r="AP109" s="44">
        <v>29465</v>
      </c>
      <c r="AQ109">
        <f t="shared" si="49"/>
        <v>119</v>
      </c>
      <c r="AR109" s="45">
        <f t="shared" si="50"/>
        <v>0</v>
      </c>
      <c r="AT109" s="41" t="s">
        <v>163</v>
      </c>
      <c r="AU109" s="46">
        <f t="shared" si="51"/>
        <v>43320</v>
      </c>
      <c r="AV109">
        <f t="shared" si="52"/>
        <v>0.32602739726027397</v>
      </c>
      <c r="AW109" s="42">
        <f t="shared" si="53"/>
        <v>14123.51</v>
      </c>
      <c r="AX109" s="42">
        <f t="shared" si="54"/>
        <v>14123.506849315068</v>
      </c>
      <c r="AY109" s="43">
        <f t="shared" si="55"/>
        <v>3.1506849318247987E-3</v>
      </c>
      <c r="BA109" s="41" t="str">
        <f t="shared" si="56"/>
        <v>02266</v>
      </c>
      <c r="BB109" s="42">
        <f t="shared" si="57"/>
        <v>14123.51</v>
      </c>
      <c r="BC109" s="42">
        <f t="shared" si="58"/>
        <v>1038.93</v>
      </c>
      <c r="BD109" s="47">
        <f t="shared" si="59"/>
        <v>15162.44</v>
      </c>
      <c r="BF109" s="41" t="s">
        <v>163</v>
      </c>
      <c r="BG109" t="s">
        <v>66</v>
      </c>
      <c r="BH109" s="42">
        <v>1038.7</v>
      </c>
      <c r="BI109" s="42">
        <v>280286.38669999997</v>
      </c>
      <c r="BJ109" s="42">
        <f t="shared" si="60"/>
        <v>1038.6973087252222</v>
      </c>
      <c r="BK109" s="43">
        <f t="shared" si="61"/>
        <v>2.6912747778169432E-3</v>
      </c>
      <c r="BM109" s="41" t="s">
        <v>163</v>
      </c>
      <c r="BN109" t="s">
        <v>67</v>
      </c>
      <c r="BO109" s="42">
        <v>15162.21</v>
      </c>
      <c r="BP109" s="42">
        <v>4091432.1</v>
      </c>
      <c r="BQ109" s="42">
        <f t="shared" si="62"/>
        <v>0</v>
      </c>
      <c r="BR109" s="43">
        <f t="shared" si="63"/>
        <v>15162.21</v>
      </c>
      <c r="BT109" s="48" t="s">
        <v>163</v>
      </c>
      <c r="BU109" s="49">
        <f t="shared" si="64"/>
        <v>14123.51</v>
      </c>
      <c r="BV109" s="50">
        <f t="shared" si="65"/>
        <v>1038.93</v>
      </c>
      <c r="BW109" s="51">
        <f t="shared" si="66"/>
        <v>1038.6973087252222</v>
      </c>
      <c r="BX109" s="52">
        <f t="shared" si="67"/>
        <v>0.23269127477783513</v>
      </c>
      <c r="BZ109" s="41" t="s">
        <v>163</v>
      </c>
      <c r="CA109" s="42">
        <f t="shared" si="68"/>
        <v>16195.886342703645</v>
      </c>
      <c r="CB109" s="42">
        <f t="shared" si="69"/>
        <v>14123.506849315068</v>
      </c>
      <c r="CC109" s="42">
        <f t="shared" si="70"/>
        <v>0</v>
      </c>
      <c r="CD109" s="42">
        <f t="shared" si="74"/>
        <v>14123.506849315068</v>
      </c>
      <c r="CE109" s="43">
        <f t="shared" si="75"/>
        <v>14123.506849315068</v>
      </c>
      <c r="CG109" s="53">
        <f t="shared" si="71"/>
        <v>14123.506849315068</v>
      </c>
      <c r="CH109" s="11">
        <f t="shared" si="72"/>
        <v>1045.6500000000001</v>
      </c>
      <c r="CI109" s="53">
        <f t="shared" si="73"/>
        <v>15169.156849315068</v>
      </c>
    </row>
    <row r="110" spans="1:87" x14ac:dyDescent="0.25">
      <c r="A110">
        <v>120</v>
      </c>
      <c r="B110" s="54">
        <v>1569</v>
      </c>
      <c r="C110" t="s">
        <v>164</v>
      </c>
      <c r="D110" s="1"/>
      <c r="E110" s="62">
        <v>600</v>
      </c>
      <c r="F110" s="64">
        <v>47580</v>
      </c>
      <c r="G110">
        <v>61</v>
      </c>
      <c r="H110" s="1" t="str">
        <f>VLOOKUP(C110,'[1]Base 2024'!$A$2:$D$1666,3,FALSE)</f>
        <v>Empleado</v>
      </c>
      <c r="I110" s="1" t="str">
        <f>VLOOKUP(C110,'[1]Base 2024'!$A$2:$D$1666,4,FALSE)</f>
        <v>QUERETARO</v>
      </c>
      <c r="J110" t="s">
        <v>61</v>
      </c>
      <c r="K110" s="45" t="s">
        <v>62</v>
      </c>
      <c r="L110" s="57">
        <f t="shared" si="38"/>
        <v>7213.7782309109325</v>
      </c>
      <c r="M110" s="9">
        <f t="shared" si="39"/>
        <v>3909.0870252488576</v>
      </c>
      <c r="N110" s="58">
        <f t="shared" si="40"/>
        <v>11122.86525615979</v>
      </c>
      <c r="O110" s="59">
        <f t="shared" si="41"/>
        <v>54720</v>
      </c>
      <c r="P110" s="60">
        <f t="shared" si="42"/>
        <v>9144.9863013698632</v>
      </c>
      <c r="Q110" s="61">
        <v>0</v>
      </c>
      <c r="R110" s="62">
        <v>0</v>
      </c>
      <c r="S110" s="62">
        <v>0</v>
      </c>
      <c r="T110" s="58">
        <f t="shared" si="43"/>
        <v>0</v>
      </c>
      <c r="V110" s="63">
        <f t="shared" si="44"/>
        <v>672.55765589284624</v>
      </c>
      <c r="X110" s="9"/>
      <c r="Z110" s="41" t="s">
        <v>164</v>
      </c>
      <c r="AA110" t="s">
        <v>63</v>
      </c>
      <c r="AB110" s="42">
        <v>600</v>
      </c>
      <c r="AC110" s="42">
        <f t="shared" si="45"/>
        <v>600</v>
      </c>
      <c r="AD110" s="43">
        <f t="shared" si="46"/>
        <v>0</v>
      </c>
      <c r="AE110" s="9"/>
      <c r="AF110" s="41" t="s">
        <v>164</v>
      </c>
      <c r="AG110" t="s">
        <v>64</v>
      </c>
      <c r="AH110" s="42">
        <v>54720</v>
      </c>
      <c r="AI110" s="42">
        <v>4544792.4000000004</v>
      </c>
      <c r="AJ110" s="42">
        <f t="shared" si="47"/>
        <v>54720</v>
      </c>
      <c r="AK110" s="43">
        <f t="shared" si="48"/>
        <v>0</v>
      </c>
      <c r="AL110" s="42"/>
      <c r="AM110" s="41" t="s">
        <v>164</v>
      </c>
      <c r="AN110" t="s">
        <v>65</v>
      </c>
      <c r="AO110">
        <v>61</v>
      </c>
      <c r="AP110" s="44">
        <v>29526</v>
      </c>
      <c r="AQ110">
        <f t="shared" si="49"/>
        <v>61</v>
      </c>
      <c r="AR110" s="45">
        <f t="shared" si="50"/>
        <v>0</v>
      </c>
      <c r="AT110" s="41" t="s">
        <v>164</v>
      </c>
      <c r="AU110" s="46">
        <f t="shared" si="51"/>
        <v>54720</v>
      </c>
      <c r="AV110">
        <f t="shared" si="52"/>
        <v>0.16712328767123288</v>
      </c>
      <c r="AW110" s="42">
        <f t="shared" si="53"/>
        <v>9144.99</v>
      </c>
      <c r="AX110" s="42">
        <f t="shared" si="54"/>
        <v>9144.9863013698632</v>
      </c>
      <c r="AY110" s="43">
        <f t="shared" si="55"/>
        <v>3.6986301365686813E-3</v>
      </c>
      <c r="BA110" s="41" t="str">
        <f t="shared" si="56"/>
        <v>02267</v>
      </c>
      <c r="BB110" s="42">
        <f t="shared" si="57"/>
        <v>9144.99</v>
      </c>
      <c r="BC110" s="42">
        <f t="shared" si="58"/>
        <v>672.71</v>
      </c>
      <c r="BD110" s="47">
        <f t="shared" si="59"/>
        <v>9817.7000000000007</v>
      </c>
      <c r="BF110" s="41" t="s">
        <v>164</v>
      </c>
      <c r="BG110" t="s">
        <v>66</v>
      </c>
      <c r="BH110" s="42">
        <v>672.56</v>
      </c>
      <c r="BI110" s="42">
        <v>280958.94439999998</v>
      </c>
      <c r="BJ110" s="42">
        <f t="shared" si="60"/>
        <v>672.55765589284624</v>
      </c>
      <c r="BK110" s="43">
        <f t="shared" si="61"/>
        <v>2.3441071537035896E-3</v>
      </c>
      <c r="BM110" s="41" t="s">
        <v>164</v>
      </c>
      <c r="BN110" t="s">
        <v>67</v>
      </c>
      <c r="BO110" s="42">
        <v>9817.5499999999993</v>
      </c>
      <c r="BP110" s="42">
        <v>4101249.65</v>
      </c>
      <c r="BQ110" s="42">
        <f t="shared" si="62"/>
        <v>0</v>
      </c>
      <c r="BR110" s="43">
        <f t="shared" si="63"/>
        <v>9817.5499999999993</v>
      </c>
      <c r="BT110" s="48" t="s">
        <v>164</v>
      </c>
      <c r="BU110" s="49">
        <f t="shared" si="64"/>
        <v>9144.99</v>
      </c>
      <c r="BV110" s="50">
        <f t="shared" si="65"/>
        <v>672.71</v>
      </c>
      <c r="BW110" s="51">
        <f t="shared" si="66"/>
        <v>672.55765589284624</v>
      </c>
      <c r="BX110" s="52">
        <f t="shared" si="67"/>
        <v>0.15234410715379454</v>
      </c>
      <c r="BZ110" s="41" t="s">
        <v>164</v>
      </c>
      <c r="CA110" s="42">
        <f t="shared" si="68"/>
        <v>11122.86525615979</v>
      </c>
      <c r="CB110" s="42">
        <f t="shared" si="69"/>
        <v>9144.9863013698632</v>
      </c>
      <c r="CC110" s="42">
        <f t="shared" si="70"/>
        <v>0</v>
      </c>
      <c r="CD110" s="42">
        <f t="shared" si="74"/>
        <v>9144.9863013698632</v>
      </c>
      <c r="CE110" s="43">
        <f t="shared" si="75"/>
        <v>9144.9863013698632</v>
      </c>
      <c r="CG110" s="53">
        <f t="shared" si="71"/>
        <v>9144.9863013698632</v>
      </c>
      <c r="CH110" s="11">
        <f t="shared" si="72"/>
        <v>677.06</v>
      </c>
      <c r="CI110" s="53">
        <f t="shared" si="73"/>
        <v>9822.0463013698627</v>
      </c>
    </row>
    <row r="111" spans="1:87" x14ac:dyDescent="0.25">
      <c r="A111">
        <v>121</v>
      </c>
      <c r="B111" s="54">
        <v>86</v>
      </c>
      <c r="C111" t="s">
        <v>165</v>
      </c>
      <c r="D111" s="1"/>
      <c r="E111" s="62">
        <v>365</v>
      </c>
      <c r="F111" s="64">
        <v>132458.5</v>
      </c>
      <c r="G111">
        <v>364</v>
      </c>
      <c r="H111" s="1" t="str">
        <f>VLOOKUP(C111,'[1]Base 2024'!$A$2:$D$1666,3,FALSE)</f>
        <v>Sindicalizado</v>
      </c>
      <c r="I111" s="1" t="str">
        <f>VLOOKUP(C111,'[1]Base 2024'!$A$2:$D$1666,4,FALSE)</f>
        <v>MEXICO</v>
      </c>
      <c r="J111" t="s">
        <v>74</v>
      </c>
      <c r="K111" s="45" t="s">
        <v>62</v>
      </c>
      <c r="L111" s="57">
        <f t="shared" si="38"/>
        <v>20082.518785185282</v>
      </c>
      <c r="M111" s="9">
        <f t="shared" si="39"/>
        <v>23326.355363780069</v>
      </c>
      <c r="N111" s="58">
        <f t="shared" si="40"/>
        <v>43408.874148965348</v>
      </c>
      <c r="O111" s="59">
        <f t="shared" si="41"/>
        <v>33288</v>
      </c>
      <c r="P111" s="60">
        <f t="shared" si="42"/>
        <v>33196.800000000003</v>
      </c>
      <c r="Q111" s="61">
        <v>0</v>
      </c>
      <c r="R111" s="62">
        <v>0</v>
      </c>
      <c r="S111" s="62">
        <v>31170.7</v>
      </c>
      <c r="T111" s="58">
        <f t="shared" si="43"/>
        <v>10390.233333333334</v>
      </c>
      <c r="V111" s="63">
        <f t="shared" si="44"/>
        <v>2441.4210426755071</v>
      </c>
      <c r="X111" s="9"/>
      <c r="Z111" s="41" t="s">
        <v>165</v>
      </c>
      <c r="AA111" t="s">
        <v>63</v>
      </c>
      <c r="AB111" s="42">
        <v>365</v>
      </c>
      <c r="AC111" s="42">
        <f t="shared" si="45"/>
        <v>365</v>
      </c>
      <c r="AD111" s="43">
        <f t="shared" si="46"/>
        <v>0</v>
      </c>
      <c r="AE111" s="9"/>
      <c r="AF111" s="41" t="s">
        <v>165</v>
      </c>
      <c r="AG111" t="s">
        <v>64</v>
      </c>
      <c r="AH111" s="42">
        <v>33288</v>
      </c>
      <c r="AI111" s="42">
        <v>4578080.4000000004</v>
      </c>
      <c r="AJ111" s="42">
        <f t="shared" si="47"/>
        <v>33288</v>
      </c>
      <c r="AK111" s="43">
        <f t="shared" si="48"/>
        <v>0</v>
      </c>
      <c r="AL111" s="42"/>
      <c r="AM111" s="41" t="s">
        <v>165</v>
      </c>
      <c r="AN111" t="s">
        <v>65</v>
      </c>
      <c r="AO111">
        <v>364</v>
      </c>
      <c r="AP111" s="44">
        <v>29890</v>
      </c>
      <c r="AQ111">
        <f t="shared" si="49"/>
        <v>364</v>
      </c>
      <c r="AR111" s="45">
        <f t="shared" si="50"/>
        <v>0</v>
      </c>
      <c r="AT111" s="41" t="s">
        <v>165</v>
      </c>
      <c r="AU111" s="46">
        <f t="shared" si="51"/>
        <v>33288</v>
      </c>
      <c r="AV111">
        <f t="shared" si="52"/>
        <v>0.99726027397260275</v>
      </c>
      <c r="AW111" s="42">
        <f t="shared" si="53"/>
        <v>33196.800000000003</v>
      </c>
      <c r="AX111" s="42">
        <f t="shared" si="54"/>
        <v>33196.800000000003</v>
      </c>
      <c r="AY111" s="43">
        <f t="shared" si="55"/>
        <v>0</v>
      </c>
      <c r="BA111" s="41" t="str">
        <f t="shared" si="56"/>
        <v>03002</v>
      </c>
      <c r="BB111" s="42">
        <f t="shared" si="57"/>
        <v>33196.800000000003</v>
      </c>
      <c r="BC111" s="42">
        <f t="shared" si="58"/>
        <v>2441.98</v>
      </c>
      <c r="BD111" s="47">
        <f t="shared" si="59"/>
        <v>35638.780000000006</v>
      </c>
      <c r="BF111" s="41" t="s">
        <v>165</v>
      </c>
      <c r="BG111" t="s">
        <v>66</v>
      </c>
      <c r="BH111" s="42">
        <v>2441.42</v>
      </c>
      <c r="BI111" s="42">
        <v>283400.36540000001</v>
      </c>
      <c r="BJ111" s="42">
        <f t="shared" si="60"/>
        <v>2441.4210426755071</v>
      </c>
      <c r="BK111" s="43">
        <f t="shared" si="61"/>
        <v>-1.0426755070511717E-3</v>
      </c>
      <c r="BM111" s="41" t="s">
        <v>165</v>
      </c>
      <c r="BN111" t="s">
        <v>67</v>
      </c>
      <c r="BO111" s="42">
        <v>35638.22</v>
      </c>
      <c r="BP111" s="42">
        <v>4136887.87</v>
      </c>
      <c r="BQ111" s="42">
        <f t="shared" si="62"/>
        <v>0</v>
      </c>
      <c r="BR111" s="43">
        <f t="shared" si="63"/>
        <v>35638.22</v>
      </c>
      <c r="BT111" s="48" t="s">
        <v>165</v>
      </c>
      <c r="BU111" s="49">
        <f t="shared" si="64"/>
        <v>33196.800000000003</v>
      </c>
      <c r="BV111" s="50">
        <f t="shared" si="65"/>
        <v>2441.98</v>
      </c>
      <c r="BW111" s="51">
        <f t="shared" si="66"/>
        <v>2441.4210426755071</v>
      </c>
      <c r="BX111" s="52">
        <f t="shared" si="67"/>
        <v>0.55895732449289426</v>
      </c>
      <c r="BZ111" s="41" t="s">
        <v>165</v>
      </c>
      <c r="CA111" s="42">
        <f t="shared" si="68"/>
        <v>43408.874148965348</v>
      </c>
      <c r="CB111" s="42">
        <f t="shared" si="69"/>
        <v>33196.800000000003</v>
      </c>
      <c r="CC111" s="42">
        <f t="shared" si="70"/>
        <v>10390.233333333334</v>
      </c>
      <c r="CD111" s="42">
        <f t="shared" si="74"/>
        <v>33196.800000000003</v>
      </c>
      <c r="CE111" s="43">
        <f t="shared" si="75"/>
        <v>33196.800000000003</v>
      </c>
      <c r="CG111" s="53">
        <f t="shared" si="71"/>
        <v>33196.800000000003</v>
      </c>
      <c r="CH111" s="11">
        <f t="shared" si="72"/>
        <v>2457.7600000000002</v>
      </c>
      <c r="CI111" s="53">
        <f t="shared" si="73"/>
        <v>35654.560000000005</v>
      </c>
    </row>
    <row r="112" spans="1:87" x14ac:dyDescent="0.25">
      <c r="A112">
        <v>122</v>
      </c>
      <c r="B112" s="54">
        <v>88</v>
      </c>
      <c r="C112" t="s">
        <v>166</v>
      </c>
      <c r="D112" s="1"/>
      <c r="E112" s="62">
        <v>299</v>
      </c>
      <c r="F112" s="64">
        <v>64344.800000000003</v>
      </c>
      <c r="G112">
        <v>215</v>
      </c>
      <c r="H112" s="1" t="str">
        <f>VLOOKUP(C112,'[1]Base 2024'!$A$2:$D$1666,3,FALSE)</f>
        <v>Sindicalizado</v>
      </c>
      <c r="I112" s="1" t="str">
        <f>VLOOKUP(C112,'[1]Base 2024'!$A$2:$D$1666,4,FALSE)</f>
        <v>MEXICO</v>
      </c>
      <c r="J112" t="s">
        <v>74</v>
      </c>
      <c r="K112" s="45" t="s">
        <v>77</v>
      </c>
      <c r="L112" s="57">
        <f t="shared" si="38"/>
        <v>9755.5510195947409</v>
      </c>
      <c r="M112" s="9">
        <f t="shared" si="39"/>
        <v>13777.92967915581</v>
      </c>
      <c r="N112" s="58">
        <f t="shared" si="40"/>
        <v>23533.480698750551</v>
      </c>
      <c r="O112" s="59">
        <f t="shared" si="41"/>
        <v>27268.799999999999</v>
      </c>
      <c r="P112" s="60">
        <f t="shared" si="42"/>
        <v>16062.443835616439</v>
      </c>
      <c r="Q112" s="61">
        <v>0</v>
      </c>
      <c r="R112" s="62">
        <v>0</v>
      </c>
      <c r="S112" s="62">
        <v>18635.439999999999</v>
      </c>
      <c r="T112" s="58">
        <f t="shared" si="43"/>
        <v>6211.8133333333326</v>
      </c>
      <c r="V112" s="63">
        <f t="shared" si="44"/>
        <v>1181.2942324882956</v>
      </c>
      <c r="X112" s="9"/>
      <c r="Z112" s="41" t="s">
        <v>166</v>
      </c>
      <c r="AA112" t="s">
        <v>63</v>
      </c>
      <c r="AB112" s="42">
        <v>299</v>
      </c>
      <c r="AC112" s="42">
        <f t="shared" si="45"/>
        <v>299</v>
      </c>
      <c r="AD112" s="43">
        <f t="shared" si="46"/>
        <v>0</v>
      </c>
      <c r="AE112" s="9"/>
      <c r="AF112" s="41" t="s">
        <v>166</v>
      </c>
      <c r="AG112" t="s">
        <v>64</v>
      </c>
      <c r="AH112" s="42">
        <v>27268.799999999999</v>
      </c>
      <c r="AI112" s="42">
        <v>4605349.2</v>
      </c>
      <c r="AJ112" s="42">
        <f t="shared" si="47"/>
        <v>27268.799999999999</v>
      </c>
      <c r="AK112" s="43">
        <f t="shared" si="48"/>
        <v>0</v>
      </c>
      <c r="AL112" s="42"/>
      <c r="AM112" s="41" t="s">
        <v>166</v>
      </c>
      <c r="AN112" t="s">
        <v>65</v>
      </c>
      <c r="AO112">
        <v>215</v>
      </c>
      <c r="AP112" s="44">
        <v>30105</v>
      </c>
      <c r="AQ112">
        <f t="shared" si="49"/>
        <v>215</v>
      </c>
      <c r="AR112" s="45">
        <f t="shared" si="50"/>
        <v>0</v>
      </c>
      <c r="AT112" s="41" t="s">
        <v>166</v>
      </c>
      <c r="AU112" s="46">
        <f t="shared" si="51"/>
        <v>27268.799999999999</v>
      </c>
      <c r="AV112">
        <f t="shared" si="52"/>
        <v>0.58904109589041098</v>
      </c>
      <c r="AW112" s="42">
        <f t="shared" si="53"/>
        <v>16062.44</v>
      </c>
      <c r="AX112" s="42">
        <f t="shared" si="54"/>
        <v>16062.443835616439</v>
      </c>
      <c r="AY112" s="43">
        <f t="shared" si="55"/>
        <v>-3.8356164386641467E-3</v>
      </c>
      <c r="BA112" s="41" t="str">
        <f t="shared" si="56"/>
        <v>03004</v>
      </c>
      <c r="BB112" s="42">
        <f t="shared" si="57"/>
        <v>16062.44</v>
      </c>
      <c r="BC112" s="42">
        <f t="shared" si="58"/>
        <v>1181.56</v>
      </c>
      <c r="BD112" s="47">
        <f t="shared" si="59"/>
        <v>17244</v>
      </c>
      <c r="BF112" s="41" t="s">
        <v>166</v>
      </c>
      <c r="BG112" t="s">
        <v>66</v>
      </c>
      <c r="BH112" s="42">
        <v>1181.29</v>
      </c>
      <c r="BI112" s="42">
        <v>284581.65960000001</v>
      </c>
      <c r="BJ112" s="42">
        <f t="shared" si="60"/>
        <v>1181.2942324882956</v>
      </c>
      <c r="BK112" s="43">
        <f t="shared" si="61"/>
        <v>-4.232488295656367E-3</v>
      </c>
      <c r="BM112" s="41" t="s">
        <v>166</v>
      </c>
      <c r="BN112" t="s">
        <v>67</v>
      </c>
      <c r="BO112" s="42">
        <v>17243.73</v>
      </c>
      <c r="BP112" s="42">
        <v>4154131.6</v>
      </c>
      <c r="BQ112" s="42">
        <f t="shared" si="62"/>
        <v>0</v>
      </c>
      <c r="BR112" s="43">
        <f t="shared" si="63"/>
        <v>17243.73</v>
      </c>
      <c r="BT112" s="48" t="s">
        <v>166</v>
      </c>
      <c r="BU112" s="49">
        <f t="shared" si="64"/>
        <v>16062.44</v>
      </c>
      <c r="BV112" s="50">
        <f t="shared" si="65"/>
        <v>1181.56</v>
      </c>
      <c r="BW112" s="51">
        <f t="shared" si="66"/>
        <v>1181.2942324882956</v>
      </c>
      <c r="BX112" s="52">
        <f t="shared" si="67"/>
        <v>0.26576751170432544</v>
      </c>
      <c r="BZ112" s="41" t="s">
        <v>166</v>
      </c>
      <c r="CA112" s="42">
        <f t="shared" si="68"/>
        <v>23533.480698750551</v>
      </c>
      <c r="CB112" s="42">
        <f t="shared" si="69"/>
        <v>16062.443835616439</v>
      </c>
      <c r="CC112" s="42">
        <f t="shared" si="70"/>
        <v>6211.8133333333326</v>
      </c>
      <c r="CD112" s="42">
        <f t="shared" si="74"/>
        <v>16062.443835616439</v>
      </c>
      <c r="CE112" s="43">
        <f t="shared" si="75"/>
        <v>16062.443835616439</v>
      </c>
      <c r="CG112" s="53">
        <f t="shared" si="71"/>
        <v>16062.443835616439</v>
      </c>
      <c r="CH112" s="11">
        <f t="shared" si="72"/>
        <v>1189.2</v>
      </c>
      <c r="CI112" s="53">
        <f t="shared" si="73"/>
        <v>17251.64383561644</v>
      </c>
    </row>
    <row r="113" spans="1:87" x14ac:dyDescent="0.25">
      <c r="A113">
        <v>123</v>
      </c>
      <c r="B113" s="54">
        <v>1576</v>
      </c>
      <c r="C113" t="s">
        <v>167</v>
      </c>
      <c r="D113" s="1"/>
      <c r="E113" s="55">
        <v>600</v>
      </c>
      <c r="F113" s="56">
        <v>190728</v>
      </c>
      <c r="G113">
        <v>363</v>
      </c>
      <c r="H113" s="1" t="str">
        <f>VLOOKUP(C113,'[1]Base 2024'!$A$2:$D$1666,3,FALSE)</f>
        <v>Empleado</v>
      </c>
      <c r="I113" s="1" t="str">
        <f>VLOOKUP(C113,'[1]Base 2024'!$A$2:$D$1666,4,FALSE)</f>
        <v>MEXICO</v>
      </c>
      <c r="J113" t="s">
        <v>61</v>
      </c>
      <c r="K113" s="45" t="s">
        <v>62</v>
      </c>
      <c r="L113" s="57">
        <f t="shared" si="38"/>
        <v>28916.971299394289</v>
      </c>
      <c r="M113" s="9">
        <f t="shared" si="39"/>
        <v>23262.271969923531</v>
      </c>
      <c r="N113" s="58">
        <f t="shared" si="40"/>
        <v>52179.24326931782</v>
      </c>
      <c r="O113" s="59">
        <f t="shared" si="41"/>
        <v>54720</v>
      </c>
      <c r="P113" s="60">
        <f t="shared" si="42"/>
        <v>54420.164383561641</v>
      </c>
      <c r="Q113" s="61">
        <v>0</v>
      </c>
      <c r="R113" s="62">
        <v>0</v>
      </c>
      <c r="S113" s="62">
        <v>22177.47</v>
      </c>
      <c r="T113" s="58">
        <f t="shared" si="43"/>
        <v>7392.4900000000007</v>
      </c>
      <c r="V113" s="63">
        <f t="shared" si="44"/>
        <v>4002.2693293295602</v>
      </c>
      <c r="X113" s="9"/>
      <c r="Z113" s="41" t="s">
        <v>167</v>
      </c>
      <c r="AA113" t="s">
        <v>63</v>
      </c>
      <c r="AB113" s="42">
        <v>600</v>
      </c>
      <c r="AC113" s="42">
        <f t="shared" si="45"/>
        <v>600</v>
      </c>
      <c r="AD113" s="43">
        <f t="shared" si="46"/>
        <v>0</v>
      </c>
      <c r="AE113" s="9"/>
      <c r="AF113" s="41" t="s">
        <v>167</v>
      </c>
      <c r="AG113" t="s">
        <v>64</v>
      </c>
      <c r="AH113" s="42">
        <v>54720</v>
      </c>
      <c r="AI113" s="42">
        <v>4660069.2</v>
      </c>
      <c r="AJ113" s="42">
        <f t="shared" si="47"/>
        <v>54720</v>
      </c>
      <c r="AK113" s="43">
        <f t="shared" si="48"/>
        <v>0</v>
      </c>
      <c r="AL113" s="42"/>
      <c r="AM113" s="41" t="s">
        <v>167</v>
      </c>
      <c r="AN113" t="s">
        <v>65</v>
      </c>
      <c r="AO113">
        <v>363</v>
      </c>
      <c r="AP113" s="44">
        <v>30468</v>
      </c>
      <c r="AQ113">
        <f t="shared" si="49"/>
        <v>363</v>
      </c>
      <c r="AR113" s="45">
        <f t="shared" si="50"/>
        <v>0</v>
      </c>
      <c r="AT113" s="41" t="s">
        <v>167</v>
      </c>
      <c r="AU113" s="46">
        <f t="shared" si="51"/>
        <v>54720</v>
      </c>
      <c r="AV113">
        <f t="shared" si="52"/>
        <v>0.9945205479452055</v>
      </c>
      <c r="AW113" s="42">
        <f t="shared" si="53"/>
        <v>54420.160000000003</v>
      </c>
      <c r="AX113" s="42">
        <f t="shared" si="54"/>
        <v>54420.164383561641</v>
      </c>
      <c r="AY113" s="43">
        <f t="shared" si="55"/>
        <v>-4.3835616379510611E-3</v>
      </c>
      <c r="BA113" s="41" t="str">
        <f t="shared" si="56"/>
        <v>03006</v>
      </c>
      <c r="BB113" s="42">
        <f t="shared" si="57"/>
        <v>54420.160000000003</v>
      </c>
      <c r="BC113" s="42">
        <f t="shared" si="58"/>
        <v>4003.18</v>
      </c>
      <c r="BD113" s="47">
        <f t="shared" si="59"/>
        <v>58423.340000000004</v>
      </c>
      <c r="BF113" s="41" t="s">
        <v>167</v>
      </c>
      <c r="BG113" t="s">
        <v>66</v>
      </c>
      <c r="BH113" s="42">
        <v>4002.27</v>
      </c>
      <c r="BI113" s="42">
        <v>288583.9289</v>
      </c>
      <c r="BJ113" s="42">
        <f t="shared" si="60"/>
        <v>4002.2693293295602</v>
      </c>
      <c r="BK113" s="43">
        <f t="shared" si="61"/>
        <v>6.7067043983115582E-4</v>
      </c>
      <c r="BM113" s="41" t="s">
        <v>167</v>
      </c>
      <c r="BN113" t="s">
        <v>67</v>
      </c>
      <c r="BO113" s="42">
        <v>58422.43</v>
      </c>
      <c r="BP113" s="42">
        <v>4212554.03</v>
      </c>
      <c r="BQ113" s="42">
        <f t="shared" si="62"/>
        <v>0</v>
      </c>
      <c r="BR113" s="43">
        <f t="shared" si="63"/>
        <v>58422.43</v>
      </c>
      <c r="BT113" s="48" t="s">
        <v>167</v>
      </c>
      <c r="BU113" s="49">
        <f t="shared" si="64"/>
        <v>54420.160000000003</v>
      </c>
      <c r="BV113" s="50">
        <f t="shared" si="65"/>
        <v>4003.18</v>
      </c>
      <c r="BW113" s="51">
        <f t="shared" si="66"/>
        <v>4002.2693293295602</v>
      </c>
      <c r="BX113" s="52">
        <f t="shared" si="67"/>
        <v>0.91067067043968564</v>
      </c>
      <c r="BZ113" s="41" t="s">
        <v>167</v>
      </c>
      <c r="CA113" s="42">
        <f t="shared" si="68"/>
        <v>52179.24326931782</v>
      </c>
      <c r="CB113" s="42">
        <f t="shared" si="69"/>
        <v>54420.164383561641</v>
      </c>
      <c r="CC113" s="42">
        <f t="shared" si="70"/>
        <v>7392.4900000000007</v>
      </c>
      <c r="CD113" s="42">
        <f t="shared" si="74"/>
        <v>54420.164383561641</v>
      </c>
      <c r="CE113" s="43">
        <f t="shared" si="75"/>
        <v>52179.24326931782</v>
      </c>
      <c r="CG113" s="53">
        <f t="shared" si="71"/>
        <v>52179.24326931782</v>
      </c>
      <c r="CH113" s="11">
        <f t="shared" si="72"/>
        <v>3863.15</v>
      </c>
      <c r="CI113" s="53">
        <f t="shared" si="73"/>
        <v>56042.393269317821</v>
      </c>
    </row>
    <row r="114" spans="1:87" x14ac:dyDescent="0.25">
      <c r="A114">
        <v>124</v>
      </c>
      <c r="B114" s="54">
        <v>1577</v>
      </c>
      <c r="C114" t="s">
        <v>168</v>
      </c>
      <c r="D114" s="1"/>
      <c r="E114" s="62">
        <v>435</v>
      </c>
      <c r="F114" s="64">
        <v>125986</v>
      </c>
      <c r="G114">
        <v>365</v>
      </c>
      <c r="H114" s="1" t="str">
        <f>VLOOKUP(C114,'[1]Base 2024'!$A$2:$D$1666,3,FALSE)</f>
        <v>Empleado</v>
      </c>
      <c r="I114" s="1" t="str">
        <f>VLOOKUP(C114,'[1]Base 2024'!$A$2:$D$1666,4,FALSE)</f>
        <v>MEXICO</v>
      </c>
      <c r="J114" t="s">
        <v>61</v>
      </c>
      <c r="K114" s="45" t="s">
        <v>62</v>
      </c>
      <c r="L114" s="57">
        <f t="shared" si="38"/>
        <v>19101.199331642387</v>
      </c>
      <c r="M114" s="9">
        <f t="shared" si="39"/>
        <v>23390.438757636606</v>
      </c>
      <c r="N114" s="58">
        <f t="shared" si="40"/>
        <v>42491.638089278989</v>
      </c>
      <c r="O114" s="59">
        <f t="shared" si="41"/>
        <v>39672</v>
      </c>
      <c r="P114" s="60">
        <f t="shared" si="42"/>
        <v>39672</v>
      </c>
      <c r="Q114" s="61">
        <v>0</v>
      </c>
      <c r="R114" s="62">
        <v>0</v>
      </c>
      <c r="S114" s="62">
        <v>11968.38</v>
      </c>
      <c r="T114" s="58">
        <f t="shared" si="43"/>
        <v>3989.4599999999996</v>
      </c>
      <c r="V114" s="63">
        <f t="shared" si="44"/>
        <v>2917.6322900105642</v>
      </c>
      <c r="X114" s="9"/>
      <c r="Z114" s="41" t="s">
        <v>168</v>
      </c>
      <c r="AA114" t="s">
        <v>63</v>
      </c>
      <c r="AB114" s="42">
        <v>435</v>
      </c>
      <c r="AC114" s="42">
        <f t="shared" si="45"/>
        <v>435</v>
      </c>
      <c r="AD114" s="43">
        <f t="shared" si="46"/>
        <v>0</v>
      </c>
      <c r="AE114" s="9"/>
      <c r="AF114" s="41" t="s">
        <v>168</v>
      </c>
      <c r="AG114" t="s">
        <v>64</v>
      </c>
      <c r="AH114" s="42">
        <v>39672</v>
      </c>
      <c r="AI114" s="42">
        <v>4699741.2</v>
      </c>
      <c r="AJ114" s="42">
        <f t="shared" si="47"/>
        <v>39672</v>
      </c>
      <c r="AK114" s="43">
        <f t="shared" si="48"/>
        <v>0</v>
      </c>
      <c r="AL114" s="42"/>
      <c r="AM114" s="41" t="s">
        <v>168</v>
      </c>
      <c r="AN114" t="s">
        <v>65</v>
      </c>
      <c r="AO114">
        <v>365</v>
      </c>
      <c r="AP114" s="44">
        <v>30833</v>
      </c>
      <c r="AQ114">
        <f t="shared" si="49"/>
        <v>365</v>
      </c>
      <c r="AR114" s="45">
        <f t="shared" si="50"/>
        <v>0</v>
      </c>
      <c r="AT114" s="41" t="s">
        <v>168</v>
      </c>
      <c r="AU114" s="46">
        <f t="shared" si="51"/>
        <v>39672</v>
      </c>
      <c r="AV114">
        <f t="shared" si="52"/>
        <v>1</v>
      </c>
      <c r="AW114" s="42">
        <f t="shared" si="53"/>
        <v>39672</v>
      </c>
      <c r="AX114" s="42">
        <f t="shared" si="54"/>
        <v>39672</v>
      </c>
      <c r="AY114" s="43">
        <f t="shared" si="55"/>
        <v>0</v>
      </c>
      <c r="BA114" s="41" t="str">
        <f t="shared" si="56"/>
        <v>03011</v>
      </c>
      <c r="BB114" s="42">
        <f t="shared" si="57"/>
        <v>39672</v>
      </c>
      <c r="BC114" s="42">
        <f t="shared" si="58"/>
        <v>2918.3</v>
      </c>
      <c r="BD114" s="47">
        <f t="shared" si="59"/>
        <v>42590.3</v>
      </c>
      <c r="BF114" s="41" t="s">
        <v>168</v>
      </c>
      <c r="BG114" t="s">
        <v>66</v>
      </c>
      <c r="BH114" s="42">
        <v>2917.63</v>
      </c>
      <c r="BI114" s="42">
        <v>291501.5612</v>
      </c>
      <c r="BJ114" s="42">
        <f t="shared" si="60"/>
        <v>2917.6322900105642</v>
      </c>
      <c r="BK114" s="43">
        <f t="shared" si="61"/>
        <v>-2.2900105641383561E-3</v>
      </c>
      <c r="BM114" s="41" t="s">
        <v>168</v>
      </c>
      <c r="BN114" t="s">
        <v>67</v>
      </c>
      <c r="BO114" s="42">
        <v>42589.63</v>
      </c>
      <c r="BP114" s="42">
        <v>4255143.66</v>
      </c>
      <c r="BQ114" s="42">
        <f t="shared" si="62"/>
        <v>0</v>
      </c>
      <c r="BR114" s="43">
        <f t="shared" si="63"/>
        <v>42589.63</v>
      </c>
      <c r="BT114" s="48" t="s">
        <v>168</v>
      </c>
      <c r="BU114" s="49">
        <f t="shared" si="64"/>
        <v>39672</v>
      </c>
      <c r="BV114" s="50">
        <f t="shared" si="65"/>
        <v>2918.3</v>
      </c>
      <c r="BW114" s="51">
        <f t="shared" si="66"/>
        <v>2917.6322900105642</v>
      </c>
      <c r="BX114" s="52">
        <f t="shared" si="67"/>
        <v>0.6677099894359344</v>
      </c>
      <c r="BZ114" s="41" t="s">
        <v>168</v>
      </c>
      <c r="CA114" s="42">
        <f t="shared" si="68"/>
        <v>42491.638089278989</v>
      </c>
      <c r="CB114" s="42">
        <f t="shared" si="69"/>
        <v>39672</v>
      </c>
      <c r="CC114" s="42">
        <f t="shared" si="70"/>
        <v>3989.4599999999996</v>
      </c>
      <c r="CD114" s="42">
        <f t="shared" si="74"/>
        <v>39672</v>
      </c>
      <c r="CE114" s="43">
        <f t="shared" si="75"/>
        <v>39672</v>
      </c>
      <c r="CG114" s="53">
        <f t="shared" si="71"/>
        <v>39672</v>
      </c>
      <c r="CH114" s="11">
        <f t="shared" si="72"/>
        <v>2937.16</v>
      </c>
      <c r="CI114" s="53">
        <f t="shared" si="73"/>
        <v>42609.16</v>
      </c>
    </row>
    <row r="115" spans="1:87" x14ac:dyDescent="0.25">
      <c r="A115">
        <v>125</v>
      </c>
      <c r="B115" s="54">
        <v>1578</v>
      </c>
      <c r="C115" t="s">
        <v>169</v>
      </c>
      <c r="D115" s="1"/>
      <c r="E115" s="62">
        <v>300</v>
      </c>
      <c r="F115" s="64">
        <v>107088</v>
      </c>
      <c r="G115">
        <v>362</v>
      </c>
      <c r="H115" s="1" t="str">
        <f>VLOOKUP(C115,'[1]Base 2024'!$A$2:$D$1666,3,FALSE)</f>
        <v>Empleado</v>
      </c>
      <c r="I115" s="1" t="str">
        <f>VLOOKUP(C115,'[1]Base 2024'!$A$2:$D$1666,4,FALSE)</f>
        <v>MEXICO</v>
      </c>
      <c r="J115" t="s">
        <v>61</v>
      </c>
      <c r="K115" s="45" t="s">
        <v>77</v>
      </c>
      <c r="L115" s="57">
        <f t="shared" si="38"/>
        <v>16236.004270529422</v>
      </c>
      <c r="M115" s="9">
        <f t="shared" si="39"/>
        <v>23198.18857606699</v>
      </c>
      <c r="N115" s="58">
        <f t="shared" si="40"/>
        <v>39434.192846596416</v>
      </c>
      <c r="O115" s="59">
        <f t="shared" si="41"/>
        <v>27360</v>
      </c>
      <c r="P115" s="60">
        <f t="shared" si="42"/>
        <v>27135.123287671231</v>
      </c>
      <c r="Q115" s="61">
        <v>0</v>
      </c>
      <c r="R115" s="62">
        <v>0</v>
      </c>
      <c r="S115" s="62">
        <v>5160.58</v>
      </c>
      <c r="T115" s="58">
        <f t="shared" si="43"/>
        <v>1720.1933333333334</v>
      </c>
      <c r="V115" s="63">
        <f t="shared" si="44"/>
        <v>1995.6218969935271</v>
      </c>
      <c r="X115" s="9"/>
      <c r="Z115" s="41" t="s">
        <v>169</v>
      </c>
      <c r="AA115" t="s">
        <v>63</v>
      </c>
      <c r="AB115" s="42">
        <v>300</v>
      </c>
      <c r="AC115" s="42">
        <f t="shared" si="45"/>
        <v>300</v>
      </c>
      <c r="AD115" s="43">
        <f t="shared" si="46"/>
        <v>0</v>
      </c>
      <c r="AE115" s="9"/>
      <c r="AF115" s="41" t="s">
        <v>169</v>
      </c>
      <c r="AG115" t="s">
        <v>64</v>
      </c>
      <c r="AH115" s="42">
        <v>27360</v>
      </c>
      <c r="AI115" s="42">
        <v>4727101.2</v>
      </c>
      <c r="AJ115" s="42">
        <f t="shared" si="47"/>
        <v>27360</v>
      </c>
      <c r="AK115" s="43">
        <f t="shared" si="48"/>
        <v>0</v>
      </c>
      <c r="AL115" s="42"/>
      <c r="AM115" s="41" t="s">
        <v>169</v>
      </c>
      <c r="AN115" t="s">
        <v>65</v>
      </c>
      <c r="AO115">
        <v>362</v>
      </c>
      <c r="AP115" s="44">
        <v>31195</v>
      </c>
      <c r="AQ115">
        <f t="shared" si="49"/>
        <v>362</v>
      </c>
      <c r="AR115" s="45">
        <f t="shared" si="50"/>
        <v>0</v>
      </c>
      <c r="AT115" s="41" t="s">
        <v>169</v>
      </c>
      <c r="AU115" s="46">
        <f t="shared" si="51"/>
        <v>27360</v>
      </c>
      <c r="AV115">
        <f t="shared" si="52"/>
        <v>0.99178082191780825</v>
      </c>
      <c r="AW115" s="42">
        <f t="shared" si="53"/>
        <v>27135.119999999999</v>
      </c>
      <c r="AX115" s="42">
        <f t="shared" si="54"/>
        <v>27135.123287671231</v>
      </c>
      <c r="AY115" s="43">
        <f t="shared" si="55"/>
        <v>-3.2876712321012747E-3</v>
      </c>
      <c r="BA115" s="41" t="str">
        <f t="shared" si="56"/>
        <v>03013</v>
      </c>
      <c r="BB115" s="42">
        <f t="shared" si="57"/>
        <v>27135.119999999999</v>
      </c>
      <c r="BC115" s="42">
        <f t="shared" si="58"/>
        <v>1996.08</v>
      </c>
      <c r="BD115" s="47">
        <f t="shared" si="59"/>
        <v>29131.199999999997</v>
      </c>
      <c r="BF115" s="41" t="s">
        <v>169</v>
      </c>
      <c r="BG115" t="s">
        <v>66</v>
      </c>
      <c r="BH115" s="42">
        <v>1995.62</v>
      </c>
      <c r="BI115" s="42">
        <v>293497.18310000002</v>
      </c>
      <c r="BJ115" s="42">
        <f t="shared" si="60"/>
        <v>1995.6218969935271</v>
      </c>
      <c r="BK115" s="43">
        <f t="shared" si="61"/>
        <v>-1.8969935272252769E-3</v>
      </c>
      <c r="BM115" s="41" t="s">
        <v>169</v>
      </c>
      <c r="BN115" t="s">
        <v>67</v>
      </c>
      <c r="BO115" s="42">
        <v>29130.74</v>
      </c>
      <c r="BP115" s="42">
        <v>4284274.4000000004</v>
      </c>
      <c r="BQ115" s="42">
        <f t="shared" si="62"/>
        <v>0</v>
      </c>
      <c r="BR115" s="43">
        <f t="shared" si="63"/>
        <v>29130.74</v>
      </c>
      <c r="BT115" s="48" t="s">
        <v>169</v>
      </c>
      <c r="BU115" s="49">
        <f t="shared" si="64"/>
        <v>27135.119999999999</v>
      </c>
      <c r="BV115" s="50">
        <f t="shared" si="65"/>
        <v>1996.08</v>
      </c>
      <c r="BW115" s="51">
        <f t="shared" si="66"/>
        <v>1995.6218969935271</v>
      </c>
      <c r="BX115" s="52">
        <f t="shared" si="67"/>
        <v>0.4581030064728111</v>
      </c>
      <c r="BZ115" s="41" t="s">
        <v>169</v>
      </c>
      <c r="CA115" s="42">
        <f t="shared" si="68"/>
        <v>39434.192846596416</v>
      </c>
      <c r="CB115" s="42">
        <f t="shared" si="69"/>
        <v>27135.123287671231</v>
      </c>
      <c r="CC115" s="42">
        <f t="shared" si="70"/>
        <v>1720.1933333333334</v>
      </c>
      <c r="CD115" s="42">
        <f t="shared" si="74"/>
        <v>27135.123287671231</v>
      </c>
      <c r="CE115" s="43">
        <f t="shared" si="75"/>
        <v>27135.123287671231</v>
      </c>
      <c r="CG115" s="53">
        <f t="shared" si="71"/>
        <v>27135.123287671231</v>
      </c>
      <c r="CH115" s="11">
        <f t="shared" si="72"/>
        <v>2008.98</v>
      </c>
      <c r="CI115" s="53">
        <f t="shared" si="73"/>
        <v>29144.103287671231</v>
      </c>
    </row>
    <row r="116" spans="1:87" x14ac:dyDescent="0.25">
      <c r="A116">
        <v>126</v>
      </c>
      <c r="B116" s="54">
        <v>96</v>
      </c>
      <c r="C116" t="s">
        <v>170</v>
      </c>
      <c r="D116" s="1"/>
      <c r="E116" s="62">
        <v>368</v>
      </c>
      <c r="F116" s="64">
        <v>75808</v>
      </c>
      <c r="G116">
        <v>206</v>
      </c>
      <c r="H116" s="1" t="str">
        <f>VLOOKUP(C116,'[1]Base 2024'!$A$2:$D$1666,3,FALSE)</f>
        <v>Sindicalizado</v>
      </c>
      <c r="I116" s="1" t="str">
        <f>VLOOKUP(C116,'[1]Base 2024'!$A$2:$D$1666,4,FALSE)</f>
        <v>MEXICO</v>
      </c>
      <c r="J116" t="s">
        <v>74</v>
      </c>
      <c r="K116" s="45" t="s">
        <v>77</v>
      </c>
      <c r="L116" s="57">
        <f t="shared" si="38"/>
        <v>11493.528796319797</v>
      </c>
      <c r="M116" s="9">
        <f t="shared" si="39"/>
        <v>13201.179134446962</v>
      </c>
      <c r="N116" s="58">
        <f t="shared" si="40"/>
        <v>24694.707930766759</v>
      </c>
      <c r="O116" s="59">
        <f t="shared" si="41"/>
        <v>33561.599999999999</v>
      </c>
      <c r="P116" s="60">
        <f t="shared" si="42"/>
        <v>18941.615342465753</v>
      </c>
      <c r="Q116" s="61">
        <v>0</v>
      </c>
      <c r="R116" s="62">
        <v>0</v>
      </c>
      <c r="S116" s="62">
        <v>10508.83</v>
      </c>
      <c r="T116" s="58">
        <f t="shared" si="43"/>
        <v>3502.9433333333332</v>
      </c>
      <c r="V116" s="63">
        <f t="shared" si="44"/>
        <v>1393.0396387411172</v>
      </c>
      <c r="X116" s="9"/>
      <c r="Z116" s="41" t="s">
        <v>170</v>
      </c>
      <c r="AA116" t="s">
        <v>63</v>
      </c>
      <c r="AB116" s="42">
        <v>368</v>
      </c>
      <c r="AC116" s="42">
        <f t="shared" si="45"/>
        <v>368</v>
      </c>
      <c r="AD116" s="43">
        <f t="shared" si="46"/>
        <v>0</v>
      </c>
      <c r="AE116" s="9"/>
      <c r="AF116" s="41" t="s">
        <v>170</v>
      </c>
      <c r="AG116" t="s">
        <v>64</v>
      </c>
      <c r="AH116" s="42">
        <v>33561.599999999999</v>
      </c>
      <c r="AI116" s="42">
        <v>4760662.8</v>
      </c>
      <c r="AJ116" s="42">
        <f t="shared" si="47"/>
        <v>33561.599999999999</v>
      </c>
      <c r="AK116" s="43">
        <f t="shared" si="48"/>
        <v>0</v>
      </c>
      <c r="AL116" s="42"/>
      <c r="AM116" s="41" t="s">
        <v>170</v>
      </c>
      <c r="AN116" t="s">
        <v>65</v>
      </c>
      <c r="AO116">
        <v>206</v>
      </c>
      <c r="AP116" s="44">
        <v>31401</v>
      </c>
      <c r="AQ116">
        <f t="shared" si="49"/>
        <v>206</v>
      </c>
      <c r="AR116" s="45">
        <f t="shared" si="50"/>
        <v>0</v>
      </c>
      <c r="AT116" s="41" t="s">
        <v>170</v>
      </c>
      <c r="AU116" s="46">
        <f t="shared" si="51"/>
        <v>33561.599999999999</v>
      </c>
      <c r="AV116">
        <f t="shared" si="52"/>
        <v>0.56438356164383563</v>
      </c>
      <c r="AW116" s="42">
        <f t="shared" si="53"/>
        <v>18941.62</v>
      </c>
      <c r="AX116" s="42">
        <f t="shared" si="54"/>
        <v>18941.615342465753</v>
      </c>
      <c r="AY116" s="43">
        <f t="shared" si="55"/>
        <v>4.6575342457799707E-3</v>
      </c>
      <c r="BA116" s="41" t="str">
        <f t="shared" si="56"/>
        <v>03015</v>
      </c>
      <c r="BB116" s="42">
        <f t="shared" si="57"/>
        <v>18941.62</v>
      </c>
      <c r="BC116" s="42">
        <f t="shared" si="58"/>
        <v>1393.36</v>
      </c>
      <c r="BD116" s="47">
        <f t="shared" si="59"/>
        <v>20334.98</v>
      </c>
      <c r="BF116" s="41" t="s">
        <v>170</v>
      </c>
      <c r="BG116" t="s">
        <v>66</v>
      </c>
      <c r="BH116" s="42">
        <v>1393.04</v>
      </c>
      <c r="BI116" s="42">
        <v>294890.22269999998</v>
      </c>
      <c r="BJ116" s="42">
        <f t="shared" si="60"/>
        <v>1393.0396387411172</v>
      </c>
      <c r="BK116" s="43">
        <f t="shared" si="61"/>
        <v>3.6125888277638296E-4</v>
      </c>
      <c r="BM116" s="41" t="s">
        <v>170</v>
      </c>
      <c r="BN116" t="s">
        <v>67</v>
      </c>
      <c r="BO116" s="42">
        <v>20334.66</v>
      </c>
      <c r="BP116" s="42">
        <v>4304609.0599999996</v>
      </c>
      <c r="BQ116" s="42">
        <f t="shared" si="62"/>
        <v>0</v>
      </c>
      <c r="BR116" s="43">
        <f t="shared" si="63"/>
        <v>20334.66</v>
      </c>
      <c r="BT116" s="48" t="s">
        <v>170</v>
      </c>
      <c r="BU116" s="49">
        <f t="shared" si="64"/>
        <v>18941.62</v>
      </c>
      <c r="BV116" s="50">
        <f t="shared" si="65"/>
        <v>1393.36</v>
      </c>
      <c r="BW116" s="51">
        <f t="shared" si="66"/>
        <v>1393.0396387411172</v>
      </c>
      <c r="BX116" s="52">
        <f t="shared" si="67"/>
        <v>0.32036125888271272</v>
      </c>
      <c r="BZ116" s="41" t="s">
        <v>170</v>
      </c>
      <c r="CA116" s="42">
        <f t="shared" si="68"/>
        <v>24694.707930766759</v>
      </c>
      <c r="CB116" s="42">
        <f t="shared" si="69"/>
        <v>18941.615342465753</v>
      </c>
      <c r="CC116" s="42">
        <f t="shared" si="70"/>
        <v>3502.9433333333332</v>
      </c>
      <c r="CD116" s="42">
        <f t="shared" si="74"/>
        <v>18941.615342465753</v>
      </c>
      <c r="CE116" s="43">
        <f t="shared" si="75"/>
        <v>18941.615342465753</v>
      </c>
      <c r="CG116" s="53">
        <f t="shared" si="71"/>
        <v>18941.615342465753</v>
      </c>
      <c r="CH116" s="11">
        <f t="shared" si="72"/>
        <v>1402.36</v>
      </c>
      <c r="CI116" s="53">
        <f t="shared" si="73"/>
        <v>20343.975342465754</v>
      </c>
    </row>
    <row r="117" spans="1:87" x14ac:dyDescent="0.25">
      <c r="A117">
        <v>127</v>
      </c>
      <c r="B117" s="54">
        <v>97</v>
      </c>
      <c r="C117" t="s">
        <v>171</v>
      </c>
      <c r="D117" s="1"/>
      <c r="E117" s="62">
        <v>246</v>
      </c>
      <c r="F117" s="64">
        <v>41708.800000000003</v>
      </c>
      <c r="G117">
        <v>169</v>
      </c>
      <c r="H117" s="1" t="str">
        <f>VLOOKUP(C117,'[1]Base 2024'!$A$2:$D$1666,3,FALSE)</f>
        <v>Sindicalizado</v>
      </c>
      <c r="I117" s="1" t="str">
        <f>VLOOKUP(C117,'[1]Base 2024'!$A$2:$D$1666,4,FALSE)</f>
        <v>MEXICO</v>
      </c>
      <c r="J117" t="s">
        <v>74</v>
      </c>
      <c r="K117" s="45" t="s">
        <v>77</v>
      </c>
      <c r="L117" s="57">
        <f t="shared" si="38"/>
        <v>6323.6240747670854</v>
      </c>
      <c r="M117" s="9">
        <f t="shared" si="39"/>
        <v>10830.093561755031</v>
      </c>
      <c r="N117" s="58">
        <f t="shared" si="40"/>
        <v>17153.717636522117</v>
      </c>
      <c r="O117" s="59">
        <f t="shared" si="41"/>
        <v>22435.200000000001</v>
      </c>
      <c r="P117" s="60">
        <f t="shared" si="42"/>
        <v>10387.804931506849</v>
      </c>
      <c r="Q117" s="61">
        <v>0</v>
      </c>
      <c r="R117" s="62">
        <v>0</v>
      </c>
      <c r="S117" s="62">
        <v>0</v>
      </c>
      <c r="T117" s="58">
        <f t="shared" si="43"/>
        <v>0</v>
      </c>
      <c r="V117" s="63">
        <f t="shared" si="44"/>
        <v>763.95934388221826</v>
      </c>
      <c r="X117" s="9"/>
      <c r="Z117" s="41" t="s">
        <v>171</v>
      </c>
      <c r="AA117" t="s">
        <v>63</v>
      </c>
      <c r="AB117" s="42">
        <v>246</v>
      </c>
      <c r="AC117" s="42">
        <f t="shared" si="45"/>
        <v>246</v>
      </c>
      <c r="AD117" s="43">
        <f t="shared" si="46"/>
        <v>0</v>
      </c>
      <c r="AE117" s="9"/>
      <c r="AF117" s="41" t="s">
        <v>171</v>
      </c>
      <c r="AG117" t="s">
        <v>64</v>
      </c>
      <c r="AH117" s="42">
        <v>22435.200000000001</v>
      </c>
      <c r="AI117" s="42">
        <v>4783098</v>
      </c>
      <c r="AJ117" s="42">
        <f t="shared" si="47"/>
        <v>22435.200000000001</v>
      </c>
      <c r="AK117" s="43">
        <f t="shared" si="48"/>
        <v>0</v>
      </c>
      <c r="AL117" s="42"/>
      <c r="AM117" s="41" t="s">
        <v>171</v>
      </c>
      <c r="AN117" t="s">
        <v>65</v>
      </c>
      <c r="AO117">
        <v>169</v>
      </c>
      <c r="AP117" s="44">
        <v>31570</v>
      </c>
      <c r="AQ117">
        <f t="shared" si="49"/>
        <v>169</v>
      </c>
      <c r="AR117" s="45">
        <f t="shared" si="50"/>
        <v>0</v>
      </c>
      <c r="AT117" s="41" t="s">
        <v>171</v>
      </c>
      <c r="AU117" s="46">
        <f t="shared" si="51"/>
        <v>22435.200000000001</v>
      </c>
      <c r="AV117">
        <f t="shared" si="52"/>
        <v>0.46301369863013697</v>
      </c>
      <c r="AW117" s="42">
        <f t="shared" si="53"/>
        <v>10387.799999999999</v>
      </c>
      <c r="AX117" s="42">
        <f t="shared" si="54"/>
        <v>10387.804931506849</v>
      </c>
      <c r="AY117" s="43">
        <f t="shared" si="55"/>
        <v>-4.9315068499709014E-3</v>
      </c>
      <c r="BA117" s="41" t="str">
        <f t="shared" si="56"/>
        <v>03016</v>
      </c>
      <c r="BB117" s="42">
        <f t="shared" si="57"/>
        <v>10387.799999999999</v>
      </c>
      <c r="BC117" s="42">
        <f t="shared" si="58"/>
        <v>764.13</v>
      </c>
      <c r="BD117" s="47">
        <f t="shared" si="59"/>
        <v>11151.929999999998</v>
      </c>
      <c r="BF117" s="41" t="s">
        <v>171</v>
      </c>
      <c r="BG117" t="s">
        <v>66</v>
      </c>
      <c r="BH117" s="42">
        <v>763.96</v>
      </c>
      <c r="BI117" s="42">
        <v>295654.18199999997</v>
      </c>
      <c r="BJ117" s="42">
        <f t="shared" si="60"/>
        <v>763.95934388221826</v>
      </c>
      <c r="BK117" s="43">
        <f t="shared" si="61"/>
        <v>6.5611778177299129E-4</v>
      </c>
      <c r="BM117" s="41" t="s">
        <v>171</v>
      </c>
      <c r="BN117" t="s">
        <v>67</v>
      </c>
      <c r="BO117" s="42">
        <v>11151.77</v>
      </c>
      <c r="BP117" s="42">
        <v>4315760.83</v>
      </c>
      <c r="BQ117" s="42">
        <f t="shared" si="62"/>
        <v>0</v>
      </c>
      <c r="BR117" s="43">
        <f t="shared" si="63"/>
        <v>11151.77</v>
      </c>
      <c r="BT117" s="48" t="s">
        <v>171</v>
      </c>
      <c r="BU117" s="49">
        <f t="shared" si="64"/>
        <v>10387.799999999999</v>
      </c>
      <c r="BV117" s="50">
        <f t="shared" si="65"/>
        <v>764.13</v>
      </c>
      <c r="BW117" s="51">
        <f t="shared" si="66"/>
        <v>763.95934388221826</v>
      </c>
      <c r="BX117" s="52">
        <f t="shared" si="67"/>
        <v>0.17065611778173206</v>
      </c>
      <c r="BZ117" s="41" t="s">
        <v>171</v>
      </c>
      <c r="CA117" s="42">
        <f t="shared" si="68"/>
        <v>17153.717636522117</v>
      </c>
      <c r="CB117" s="42">
        <f t="shared" si="69"/>
        <v>10387.804931506849</v>
      </c>
      <c r="CC117" s="42">
        <f t="shared" si="70"/>
        <v>0</v>
      </c>
      <c r="CD117" s="42">
        <f t="shared" si="74"/>
        <v>10387.804931506849</v>
      </c>
      <c r="CE117" s="43">
        <f t="shared" si="75"/>
        <v>10387.804931506849</v>
      </c>
      <c r="CG117" s="53">
        <f t="shared" si="71"/>
        <v>10387.804931506849</v>
      </c>
      <c r="CH117" s="11">
        <f t="shared" si="72"/>
        <v>769.07</v>
      </c>
      <c r="CI117" s="53">
        <f t="shared" si="73"/>
        <v>11156.874931506849</v>
      </c>
    </row>
    <row r="118" spans="1:87" x14ac:dyDescent="0.25">
      <c r="A118">
        <v>128</v>
      </c>
      <c r="B118" s="54">
        <v>98</v>
      </c>
      <c r="C118" t="s">
        <v>172</v>
      </c>
      <c r="D118" s="1"/>
      <c r="E118" s="62">
        <v>246</v>
      </c>
      <c r="F118" s="64">
        <v>49298.400000000001</v>
      </c>
      <c r="G118">
        <v>200</v>
      </c>
      <c r="H118" s="1" t="str">
        <f>VLOOKUP(C118,'[1]Base 2024'!$A$2:$D$1666,3,FALSE)</f>
        <v>Sindicalizado</v>
      </c>
      <c r="I118" s="1" t="str">
        <f>VLOOKUP(C118,'[1]Base 2024'!$A$2:$D$1666,4,FALSE)</f>
        <v>MEXICO</v>
      </c>
      <c r="J118" t="s">
        <v>74</v>
      </c>
      <c r="K118" s="45" t="s">
        <v>77</v>
      </c>
      <c r="L118" s="57">
        <f t="shared" si="38"/>
        <v>7474.3111546603513</v>
      </c>
      <c r="M118" s="9">
        <f t="shared" si="39"/>
        <v>12816.67877130773</v>
      </c>
      <c r="N118" s="58">
        <f t="shared" si="40"/>
        <v>20290.989925968082</v>
      </c>
      <c r="O118" s="59">
        <f t="shared" si="41"/>
        <v>22435.200000000001</v>
      </c>
      <c r="P118" s="60">
        <f t="shared" si="42"/>
        <v>12293.260273972603</v>
      </c>
      <c r="Q118" s="61">
        <v>0</v>
      </c>
      <c r="R118" s="62">
        <v>0</v>
      </c>
      <c r="S118" s="62">
        <v>0</v>
      </c>
      <c r="T118" s="58">
        <f t="shared" si="43"/>
        <v>0</v>
      </c>
      <c r="V118" s="63">
        <f t="shared" si="44"/>
        <v>904.0938980854653</v>
      </c>
      <c r="X118" s="9"/>
      <c r="Z118" s="41" t="s">
        <v>172</v>
      </c>
      <c r="AA118" t="s">
        <v>63</v>
      </c>
      <c r="AB118" s="42">
        <v>246</v>
      </c>
      <c r="AC118" s="42">
        <f t="shared" si="45"/>
        <v>246</v>
      </c>
      <c r="AD118" s="43">
        <f t="shared" si="46"/>
        <v>0</v>
      </c>
      <c r="AE118" s="9"/>
      <c r="AF118" s="41" t="s">
        <v>172</v>
      </c>
      <c r="AG118" t="s">
        <v>64</v>
      </c>
      <c r="AH118" s="42">
        <v>22435.200000000001</v>
      </c>
      <c r="AI118" s="42">
        <v>4805533.2</v>
      </c>
      <c r="AJ118" s="42">
        <f t="shared" si="47"/>
        <v>22435.200000000001</v>
      </c>
      <c r="AK118" s="43">
        <f t="shared" si="48"/>
        <v>0</v>
      </c>
      <c r="AL118" s="42"/>
      <c r="AM118" s="41" t="s">
        <v>172</v>
      </c>
      <c r="AN118" t="s">
        <v>65</v>
      </c>
      <c r="AO118">
        <v>200</v>
      </c>
      <c r="AP118" s="44">
        <v>31770</v>
      </c>
      <c r="AQ118">
        <f t="shared" si="49"/>
        <v>200</v>
      </c>
      <c r="AR118" s="45">
        <f t="shared" si="50"/>
        <v>0</v>
      </c>
      <c r="AT118" s="41" t="s">
        <v>172</v>
      </c>
      <c r="AU118" s="46">
        <f t="shared" si="51"/>
        <v>22435.200000000001</v>
      </c>
      <c r="AV118">
        <f t="shared" si="52"/>
        <v>0.54794520547945202</v>
      </c>
      <c r="AW118" s="42">
        <f t="shared" si="53"/>
        <v>12293.26</v>
      </c>
      <c r="AX118" s="42">
        <f t="shared" si="54"/>
        <v>12293.260273972603</v>
      </c>
      <c r="AY118" s="43">
        <f t="shared" si="55"/>
        <v>-2.7397260237194132E-4</v>
      </c>
      <c r="BA118" s="41" t="str">
        <f t="shared" si="56"/>
        <v>03017</v>
      </c>
      <c r="BB118" s="42">
        <f t="shared" si="57"/>
        <v>12293.26</v>
      </c>
      <c r="BC118" s="42">
        <f t="shared" si="58"/>
        <v>904.3</v>
      </c>
      <c r="BD118" s="47">
        <f t="shared" si="59"/>
        <v>13197.56</v>
      </c>
      <c r="BF118" s="41" t="s">
        <v>172</v>
      </c>
      <c r="BG118" t="s">
        <v>66</v>
      </c>
      <c r="BH118" s="42">
        <v>904.09</v>
      </c>
      <c r="BI118" s="42">
        <v>296558.27590000001</v>
      </c>
      <c r="BJ118" s="42">
        <f t="shared" si="60"/>
        <v>904.0938980854653</v>
      </c>
      <c r="BK118" s="43">
        <f t="shared" si="61"/>
        <v>-3.8980854652663766E-3</v>
      </c>
      <c r="BM118" s="41" t="s">
        <v>172</v>
      </c>
      <c r="BN118" t="s">
        <v>67</v>
      </c>
      <c r="BO118" s="42">
        <v>13197.35</v>
      </c>
      <c r="BP118" s="42">
        <v>4328958.18</v>
      </c>
      <c r="BQ118" s="42">
        <f t="shared" si="62"/>
        <v>0</v>
      </c>
      <c r="BR118" s="43">
        <f t="shared" si="63"/>
        <v>13197.35</v>
      </c>
      <c r="BT118" s="48" t="s">
        <v>172</v>
      </c>
      <c r="BU118" s="49">
        <f t="shared" si="64"/>
        <v>12293.26</v>
      </c>
      <c r="BV118" s="50">
        <f t="shared" si="65"/>
        <v>904.3</v>
      </c>
      <c r="BW118" s="51">
        <f t="shared" si="66"/>
        <v>904.0938980854653</v>
      </c>
      <c r="BX118" s="52">
        <f t="shared" si="67"/>
        <v>0.20610191453465632</v>
      </c>
      <c r="BZ118" s="41" t="s">
        <v>172</v>
      </c>
      <c r="CA118" s="42">
        <f t="shared" si="68"/>
        <v>20290.989925968082</v>
      </c>
      <c r="CB118" s="42">
        <f t="shared" si="69"/>
        <v>12293.260273972603</v>
      </c>
      <c r="CC118" s="42">
        <f t="shared" si="70"/>
        <v>0</v>
      </c>
      <c r="CD118" s="42">
        <f t="shared" si="74"/>
        <v>12293.260273972603</v>
      </c>
      <c r="CE118" s="43">
        <f t="shared" si="75"/>
        <v>12293.260273972603</v>
      </c>
      <c r="CG118" s="53">
        <f t="shared" si="71"/>
        <v>12293.260273972603</v>
      </c>
      <c r="CH118" s="11">
        <f t="shared" si="72"/>
        <v>910.14</v>
      </c>
      <c r="CI118" s="53">
        <f t="shared" si="73"/>
        <v>13203.400273972602</v>
      </c>
    </row>
    <row r="119" spans="1:87" x14ac:dyDescent="0.25">
      <c r="A119">
        <v>129</v>
      </c>
      <c r="B119" s="54">
        <v>100</v>
      </c>
      <c r="C119" t="s">
        <v>173</v>
      </c>
      <c r="D119" s="1"/>
      <c r="E119" s="62">
        <v>330</v>
      </c>
      <c r="F119" s="64">
        <v>24354</v>
      </c>
      <c r="G119">
        <v>74</v>
      </c>
      <c r="H119" s="1" t="str">
        <f>VLOOKUP(C119,'[1]Base 2024'!$A$2:$D$1666,3,FALSE)</f>
        <v>Sindicalizado</v>
      </c>
      <c r="I119" s="1" t="str">
        <f>VLOOKUP(C119,'[1]Base 2024'!$A$2:$D$1666,4,FALSE)</f>
        <v>MEXICO</v>
      </c>
      <c r="J119" t="s">
        <v>74</v>
      </c>
      <c r="K119" s="45" t="s">
        <v>77</v>
      </c>
      <c r="L119" s="57">
        <f t="shared" si="38"/>
        <v>3692.3992231106522</v>
      </c>
      <c r="M119" s="9">
        <f t="shared" si="39"/>
        <v>4742.1711453838598</v>
      </c>
      <c r="N119" s="58">
        <f t="shared" si="40"/>
        <v>8434.5703684945111</v>
      </c>
      <c r="O119" s="59">
        <f t="shared" si="41"/>
        <v>30096</v>
      </c>
      <c r="P119" s="60">
        <f t="shared" si="42"/>
        <v>6101.6547945205475</v>
      </c>
      <c r="Q119" s="61">
        <v>0</v>
      </c>
      <c r="R119" s="62">
        <v>0</v>
      </c>
      <c r="S119" s="62">
        <v>0</v>
      </c>
      <c r="T119" s="58">
        <f t="shared" si="43"/>
        <v>0</v>
      </c>
      <c r="V119" s="63">
        <f t="shared" si="44"/>
        <v>448.73928843998101</v>
      </c>
      <c r="X119" s="9"/>
      <c r="Z119" s="41" t="s">
        <v>173</v>
      </c>
      <c r="AA119" t="s">
        <v>63</v>
      </c>
      <c r="AB119" s="42">
        <v>330</v>
      </c>
      <c r="AC119" s="42">
        <f t="shared" si="45"/>
        <v>330</v>
      </c>
      <c r="AD119" s="43">
        <f t="shared" si="46"/>
        <v>0</v>
      </c>
      <c r="AE119" s="9"/>
      <c r="AF119" s="41" t="s">
        <v>173</v>
      </c>
      <c r="AG119" t="s">
        <v>64</v>
      </c>
      <c r="AH119" s="42">
        <v>30096</v>
      </c>
      <c r="AI119" s="42">
        <v>4835629.2</v>
      </c>
      <c r="AJ119" s="42">
        <f t="shared" si="47"/>
        <v>30096</v>
      </c>
      <c r="AK119" s="43">
        <f t="shared" si="48"/>
        <v>0</v>
      </c>
      <c r="AL119" s="42"/>
      <c r="AM119" s="41" t="s">
        <v>173</v>
      </c>
      <c r="AN119" t="s">
        <v>65</v>
      </c>
      <c r="AO119">
        <v>74</v>
      </c>
      <c r="AP119" s="44">
        <v>31844</v>
      </c>
      <c r="AQ119">
        <f t="shared" si="49"/>
        <v>74</v>
      </c>
      <c r="AR119" s="45">
        <f t="shared" si="50"/>
        <v>0</v>
      </c>
      <c r="AT119" s="41" t="s">
        <v>173</v>
      </c>
      <c r="AU119" s="46">
        <f t="shared" si="51"/>
        <v>30096</v>
      </c>
      <c r="AV119">
        <f t="shared" si="52"/>
        <v>0.20273972602739726</v>
      </c>
      <c r="AW119" s="42">
        <f t="shared" si="53"/>
        <v>6101.65</v>
      </c>
      <c r="AX119" s="42">
        <f t="shared" si="54"/>
        <v>6101.6547945205475</v>
      </c>
      <c r="AY119" s="43">
        <f t="shared" si="55"/>
        <v>-4.794520547875436E-3</v>
      </c>
      <c r="BA119" s="41" t="str">
        <f t="shared" si="56"/>
        <v>03019</v>
      </c>
      <c r="BB119" s="42">
        <f t="shared" si="57"/>
        <v>6101.65</v>
      </c>
      <c r="BC119" s="42">
        <f t="shared" si="58"/>
        <v>448.84</v>
      </c>
      <c r="BD119" s="47">
        <f t="shared" si="59"/>
        <v>6550.49</v>
      </c>
      <c r="BF119" s="41" t="s">
        <v>173</v>
      </c>
      <c r="BG119" t="s">
        <v>66</v>
      </c>
      <c r="BH119" s="42">
        <v>448.74</v>
      </c>
      <c r="BI119" s="42">
        <v>297007.01520000002</v>
      </c>
      <c r="BJ119" s="42">
        <f t="shared" si="60"/>
        <v>448.73928843998101</v>
      </c>
      <c r="BK119" s="43">
        <f t="shared" si="61"/>
        <v>7.1156001899908006E-4</v>
      </c>
      <c r="BM119" s="41" t="s">
        <v>173</v>
      </c>
      <c r="BN119" t="s">
        <v>67</v>
      </c>
      <c r="BO119" s="42">
        <v>6550.4</v>
      </c>
      <c r="BP119" s="42">
        <v>4335508.58</v>
      </c>
      <c r="BQ119" s="42">
        <f t="shared" si="62"/>
        <v>0</v>
      </c>
      <c r="BR119" s="43">
        <f t="shared" si="63"/>
        <v>6550.4</v>
      </c>
      <c r="BT119" s="48" t="s">
        <v>173</v>
      </c>
      <c r="BU119" s="49">
        <f t="shared" si="64"/>
        <v>6101.65</v>
      </c>
      <c r="BV119" s="50">
        <f t="shared" si="65"/>
        <v>448.84</v>
      </c>
      <c r="BW119" s="51">
        <f t="shared" si="66"/>
        <v>448.73928843998101</v>
      </c>
      <c r="BX119" s="52">
        <f t="shared" si="67"/>
        <v>0.10071156001896497</v>
      </c>
      <c r="BZ119" s="41" t="s">
        <v>173</v>
      </c>
      <c r="CA119" s="42">
        <f t="shared" si="68"/>
        <v>8434.5703684945111</v>
      </c>
      <c r="CB119" s="42">
        <f t="shared" si="69"/>
        <v>6101.6547945205475</v>
      </c>
      <c r="CC119" s="42">
        <f t="shared" si="70"/>
        <v>0</v>
      </c>
      <c r="CD119" s="42">
        <f t="shared" si="74"/>
        <v>6101.6547945205475</v>
      </c>
      <c r="CE119" s="43">
        <f t="shared" si="75"/>
        <v>6101.6547945205475</v>
      </c>
      <c r="CG119" s="53">
        <f t="shared" si="71"/>
        <v>6101.6547945205475</v>
      </c>
      <c r="CH119" s="11">
        <f t="shared" si="72"/>
        <v>451.74</v>
      </c>
      <c r="CI119" s="53">
        <f t="shared" si="73"/>
        <v>6553.3947945205473</v>
      </c>
    </row>
    <row r="120" spans="1:87" x14ac:dyDescent="0.25">
      <c r="A120">
        <v>130</v>
      </c>
      <c r="B120" s="54">
        <v>101</v>
      </c>
      <c r="C120" t="s">
        <v>174</v>
      </c>
      <c r="D120" s="1"/>
      <c r="E120" s="62">
        <v>270</v>
      </c>
      <c r="F120" s="64">
        <v>49089</v>
      </c>
      <c r="G120">
        <v>196</v>
      </c>
      <c r="H120" s="1" t="str">
        <f>VLOOKUP(C120,'[1]Base 2024'!$A$2:$D$1666,3,FALSE)</f>
        <v>Sindicalizado</v>
      </c>
      <c r="I120" s="1" t="str">
        <f>VLOOKUP(C120,'[1]Base 2024'!$A$2:$D$1666,4,FALSE)</f>
        <v>MEXICO</v>
      </c>
      <c r="J120" t="s">
        <v>74</v>
      </c>
      <c r="K120" s="45" t="s">
        <v>62</v>
      </c>
      <c r="L120" s="57">
        <f t="shared" si="38"/>
        <v>7442.5632529883724</v>
      </c>
      <c r="M120" s="9">
        <f t="shared" si="39"/>
        <v>12560.345195881575</v>
      </c>
      <c r="N120" s="58">
        <f t="shared" si="40"/>
        <v>20002.908448869948</v>
      </c>
      <c r="O120" s="59">
        <f t="shared" si="41"/>
        <v>24624</v>
      </c>
      <c r="P120" s="60">
        <f t="shared" si="42"/>
        <v>13222.750684931507</v>
      </c>
      <c r="Q120" s="61">
        <v>0</v>
      </c>
      <c r="R120" s="62">
        <v>0</v>
      </c>
      <c r="S120" s="62">
        <v>0</v>
      </c>
      <c r="T120" s="58">
        <f t="shared" si="43"/>
        <v>0</v>
      </c>
      <c r="V120" s="63">
        <f t="shared" si="44"/>
        <v>972.45221720900054</v>
      </c>
      <c r="X120" s="9"/>
      <c r="Z120" s="41" t="s">
        <v>174</v>
      </c>
      <c r="AA120" t="s">
        <v>63</v>
      </c>
      <c r="AB120" s="42">
        <v>270</v>
      </c>
      <c r="AC120" s="42">
        <f t="shared" si="45"/>
        <v>270</v>
      </c>
      <c r="AD120" s="43">
        <f t="shared" si="46"/>
        <v>0</v>
      </c>
      <c r="AE120" s="9"/>
      <c r="AF120" s="41" t="s">
        <v>174</v>
      </c>
      <c r="AG120" t="s">
        <v>64</v>
      </c>
      <c r="AH120" s="42">
        <v>24624</v>
      </c>
      <c r="AI120" s="42">
        <v>4860253.2</v>
      </c>
      <c r="AJ120" s="42">
        <f t="shared" si="47"/>
        <v>24624</v>
      </c>
      <c r="AK120" s="43">
        <f t="shared" si="48"/>
        <v>0</v>
      </c>
      <c r="AL120" s="42"/>
      <c r="AM120" s="41" t="s">
        <v>174</v>
      </c>
      <c r="AN120" t="s">
        <v>65</v>
      </c>
      <c r="AO120">
        <v>196</v>
      </c>
      <c r="AP120" s="44">
        <v>32040</v>
      </c>
      <c r="AQ120">
        <f t="shared" si="49"/>
        <v>196</v>
      </c>
      <c r="AR120" s="45">
        <f t="shared" si="50"/>
        <v>0</v>
      </c>
      <c r="AT120" s="41" t="s">
        <v>174</v>
      </c>
      <c r="AU120" s="46">
        <f t="shared" si="51"/>
        <v>24624</v>
      </c>
      <c r="AV120">
        <f t="shared" si="52"/>
        <v>0.53698630136986303</v>
      </c>
      <c r="AW120" s="42">
        <f t="shared" si="53"/>
        <v>13222.75</v>
      </c>
      <c r="AX120" s="42">
        <f t="shared" si="54"/>
        <v>13222.750684931507</v>
      </c>
      <c r="AY120" s="43">
        <f t="shared" si="55"/>
        <v>-6.84931506839348E-4</v>
      </c>
      <c r="BA120" s="41" t="str">
        <f t="shared" si="56"/>
        <v>03020</v>
      </c>
      <c r="BB120" s="42">
        <f t="shared" si="57"/>
        <v>13222.75</v>
      </c>
      <c r="BC120" s="42">
        <f t="shared" si="58"/>
        <v>972.67</v>
      </c>
      <c r="BD120" s="47">
        <f t="shared" si="59"/>
        <v>14195.42</v>
      </c>
      <c r="BF120" s="41" t="s">
        <v>174</v>
      </c>
      <c r="BG120" t="s">
        <v>66</v>
      </c>
      <c r="BH120" s="42">
        <v>972.45</v>
      </c>
      <c r="BI120" s="42">
        <v>297979.46740000002</v>
      </c>
      <c r="BJ120" s="42">
        <f t="shared" si="60"/>
        <v>972.45221720900054</v>
      </c>
      <c r="BK120" s="43">
        <f t="shared" si="61"/>
        <v>-2.2172090004914935E-3</v>
      </c>
      <c r="BM120" s="41" t="s">
        <v>174</v>
      </c>
      <c r="BN120" t="s">
        <v>67</v>
      </c>
      <c r="BO120" s="42">
        <v>14195.2</v>
      </c>
      <c r="BP120" s="42">
        <v>4349703.78</v>
      </c>
      <c r="BQ120" s="42">
        <f t="shared" si="62"/>
        <v>0</v>
      </c>
      <c r="BR120" s="43">
        <f t="shared" si="63"/>
        <v>14195.2</v>
      </c>
      <c r="BT120" s="48" t="s">
        <v>174</v>
      </c>
      <c r="BU120" s="49">
        <f t="shared" si="64"/>
        <v>13222.75</v>
      </c>
      <c r="BV120" s="50">
        <f t="shared" si="65"/>
        <v>972.67</v>
      </c>
      <c r="BW120" s="51">
        <f t="shared" si="66"/>
        <v>972.45221720900054</v>
      </c>
      <c r="BX120" s="52">
        <f t="shared" si="67"/>
        <v>0.2177827909994221</v>
      </c>
      <c r="BZ120" s="41" t="s">
        <v>174</v>
      </c>
      <c r="CA120" s="42">
        <f t="shared" si="68"/>
        <v>20002.908448869948</v>
      </c>
      <c r="CB120" s="42">
        <f t="shared" si="69"/>
        <v>13222.750684931507</v>
      </c>
      <c r="CC120" s="42">
        <f t="shared" si="70"/>
        <v>0</v>
      </c>
      <c r="CD120" s="42">
        <f t="shared" si="74"/>
        <v>13222.750684931507</v>
      </c>
      <c r="CE120" s="43">
        <f t="shared" si="75"/>
        <v>13222.750684931507</v>
      </c>
      <c r="CG120" s="53">
        <f t="shared" si="71"/>
        <v>13222.750684931507</v>
      </c>
      <c r="CH120" s="11">
        <f t="shared" si="72"/>
        <v>978.96</v>
      </c>
      <c r="CI120" s="53">
        <f t="shared" si="73"/>
        <v>14201.710684931506</v>
      </c>
    </row>
    <row r="121" spans="1:87" x14ac:dyDescent="0.25">
      <c r="A121">
        <v>131</v>
      </c>
      <c r="B121" s="54">
        <v>103</v>
      </c>
      <c r="C121" t="s">
        <v>175</v>
      </c>
      <c r="D121" s="1"/>
      <c r="E121" s="62">
        <v>300</v>
      </c>
      <c r="F121" s="64">
        <v>53472</v>
      </c>
      <c r="G121">
        <v>188</v>
      </c>
      <c r="H121" s="1" t="str">
        <f>VLOOKUP(C121,'[1]Base 2024'!$A$2:$D$1666,3,FALSE)</f>
        <v>Sindicalizado</v>
      </c>
      <c r="I121" s="1" t="str">
        <f>VLOOKUP(C121,'[1]Base 2024'!$A$2:$D$1666,4,FALSE)</f>
        <v>MEXICO</v>
      </c>
      <c r="J121" t="s">
        <v>74</v>
      </c>
      <c r="K121" s="45" t="s">
        <v>62</v>
      </c>
      <c r="L121" s="57">
        <f t="shared" si="38"/>
        <v>8107.0859513087298</v>
      </c>
      <c r="M121" s="9">
        <f t="shared" si="39"/>
        <v>12047.678045029266</v>
      </c>
      <c r="N121" s="58">
        <f t="shared" si="40"/>
        <v>20154.763996337995</v>
      </c>
      <c r="O121" s="59">
        <f t="shared" si="41"/>
        <v>27360</v>
      </c>
      <c r="P121" s="60">
        <f t="shared" si="42"/>
        <v>14092.273972602739</v>
      </c>
      <c r="Q121" s="61">
        <v>0</v>
      </c>
      <c r="R121" s="62">
        <v>0</v>
      </c>
      <c r="S121" s="62">
        <v>0</v>
      </c>
      <c r="T121" s="58">
        <f t="shared" si="43"/>
        <v>0</v>
      </c>
      <c r="V121" s="63">
        <f t="shared" si="44"/>
        <v>1036.4003221955334</v>
      </c>
      <c r="X121" s="9"/>
      <c r="Z121" s="41" t="s">
        <v>175</v>
      </c>
      <c r="AA121" t="s">
        <v>63</v>
      </c>
      <c r="AB121" s="42">
        <v>300</v>
      </c>
      <c r="AC121" s="42">
        <f t="shared" si="45"/>
        <v>300</v>
      </c>
      <c r="AD121" s="43">
        <f t="shared" si="46"/>
        <v>0</v>
      </c>
      <c r="AE121" s="9"/>
      <c r="AF121" s="41" t="s">
        <v>175</v>
      </c>
      <c r="AG121" t="s">
        <v>64</v>
      </c>
      <c r="AH121" s="42">
        <v>27360</v>
      </c>
      <c r="AI121" s="42">
        <v>4887613.2</v>
      </c>
      <c r="AJ121" s="42">
        <f t="shared" si="47"/>
        <v>27360</v>
      </c>
      <c r="AK121" s="43">
        <f t="shared" si="48"/>
        <v>0</v>
      </c>
      <c r="AL121" s="42"/>
      <c r="AM121" s="41" t="s">
        <v>175</v>
      </c>
      <c r="AN121" t="s">
        <v>65</v>
      </c>
      <c r="AO121">
        <v>188</v>
      </c>
      <c r="AP121" s="44">
        <v>32228</v>
      </c>
      <c r="AQ121">
        <f t="shared" si="49"/>
        <v>188</v>
      </c>
      <c r="AR121" s="45">
        <f t="shared" si="50"/>
        <v>0</v>
      </c>
      <c r="AT121" s="41" t="s">
        <v>175</v>
      </c>
      <c r="AU121" s="46">
        <f t="shared" si="51"/>
        <v>27360</v>
      </c>
      <c r="AV121">
        <f t="shared" si="52"/>
        <v>0.51506849315068493</v>
      </c>
      <c r="AW121" s="42">
        <f t="shared" si="53"/>
        <v>14092.27</v>
      </c>
      <c r="AX121" s="42">
        <f t="shared" si="54"/>
        <v>14092.273972602739</v>
      </c>
      <c r="AY121" s="43">
        <f t="shared" si="55"/>
        <v>-3.9726027389406227E-3</v>
      </c>
      <c r="BA121" s="41" t="str">
        <f t="shared" si="56"/>
        <v>03022</v>
      </c>
      <c r="BB121" s="42">
        <f t="shared" si="57"/>
        <v>14092.27</v>
      </c>
      <c r="BC121" s="42">
        <f t="shared" si="58"/>
        <v>1036.6400000000001</v>
      </c>
      <c r="BD121" s="47">
        <f t="shared" si="59"/>
        <v>15128.91</v>
      </c>
      <c r="BF121" s="41" t="s">
        <v>175</v>
      </c>
      <c r="BG121" t="s">
        <v>66</v>
      </c>
      <c r="BH121" s="42">
        <v>1036.4000000000001</v>
      </c>
      <c r="BI121" s="42">
        <v>299015.8677</v>
      </c>
      <c r="BJ121" s="42">
        <f t="shared" si="60"/>
        <v>1036.4003221955334</v>
      </c>
      <c r="BK121" s="43">
        <f t="shared" si="61"/>
        <v>-3.2219553327195172E-4</v>
      </c>
      <c r="BM121" s="41" t="s">
        <v>175</v>
      </c>
      <c r="BN121" t="s">
        <v>67</v>
      </c>
      <c r="BO121" s="42">
        <v>15128.67</v>
      </c>
      <c r="BP121" s="42">
        <v>4364832.45</v>
      </c>
      <c r="BQ121" s="42">
        <f t="shared" si="62"/>
        <v>0</v>
      </c>
      <c r="BR121" s="43">
        <f t="shared" si="63"/>
        <v>15128.67</v>
      </c>
      <c r="BT121" s="48" t="s">
        <v>175</v>
      </c>
      <c r="BU121" s="49">
        <f t="shared" si="64"/>
        <v>14092.27</v>
      </c>
      <c r="BV121" s="50">
        <f t="shared" si="65"/>
        <v>1036.6400000000001</v>
      </c>
      <c r="BW121" s="51">
        <f t="shared" si="66"/>
        <v>1036.4003221955334</v>
      </c>
      <c r="BX121" s="52">
        <f t="shared" si="67"/>
        <v>0.23967780446673714</v>
      </c>
      <c r="BZ121" s="41" t="s">
        <v>175</v>
      </c>
      <c r="CA121" s="42">
        <f t="shared" si="68"/>
        <v>20154.763996337995</v>
      </c>
      <c r="CB121" s="42">
        <f t="shared" si="69"/>
        <v>14092.273972602739</v>
      </c>
      <c r="CC121" s="42">
        <f t="shared" si="70"/>
        <v>0</v>
      </c>
      <c r="CD121" s="42">
        <f t="shared" si="74"/>
        <v>14092.273972602739</v>
      </c>
      <c r="CE121" s="43">
        <f t="shared" si="75"/>
        <v>14092.273972602739</v>
      </c>
      <c r="CG121" s="53">
        <f t="shared" si="71"/>
        <v>14092.273972602739</v>
      </c>
      <c r="CH121" s="11">
        <f t="shared" si="72"/>
        <v>1043.3399999999999</v>
      </c>
      <c r="CI121" s="53">
        <f t="shared" si="73"/>
        <v>15135.61397260274</v>
      </c>
    </row>
    <row r="122" spans="1:87" x14ac:dyDescent="0.25">
      <c r="A122">
        <v>132</v>
      </c>
      <c r="B122" s="54">
        <v>104</v>
      </c>
      <c r="C122" t="s">
        <v>176</v>
      </c>
      <c r="D122" s="1"/>
      <c r="E122" s="62">
        <v>246</v>
      </c>
      <c r="F122" s="64">
        <v>33160.800000000003</v>
      </c>
      <c r="G122">
        <v>135</v>
      </c>
      <c r="H122" s="1" t="str">
        <f>VLOOKUP(C122,'[1]Base 2024'!$A$2:$D$1666,3,FALSE)</f>
        <v>Sindicalizado</v>
      </c>
      <c r="I122" s="1" t="str">
        <f>VLOOKUP(C122,'[1]Base 2024'!$A$2:$D$1666,4,FALSE)</f>
        <v>MEXICO</v>
      </c>
      <c r="J122" t="s">
        <v>74</v>
      </c>
      <c r="K122" s="45" t="s">
        <v>77</v>
      </c>
      <c r="L122" s="57">
        <f t="shared" si="38"/>
        <v>5027.6304573264242</v>
      </c>
      <c r="M122" s="9">
        <f t="shared" si="39"/>
        <v>8651.2581706327182</v>
      </c>
      <c r="N122" s="58">
        <f t="shared" si="40"/>
        <v>13678.888627959142</v>
      </c>
      <c r="O122" s="59">
        <f t="shared" si="41"/>
        <v>22435.200000000001</v>
      </c>
      <c r="P122" s="60">
        <f t="shared" si="42"/>
        <v>8297.9506849315076</v>
      </c>
      <c r="Q122" s="61">
        <v>0</v>
      </c>
      <c r="R122" s="62">
        <v>0</v>
      </c>
      <c r="S122" s="62">
        <v>0</v>
      </c>
      <c r="T122" s="58">
        <f t="shared" si="43"/>
        <v>0</v>
      </c>
      <c r="V122" s="63">
        <f t="shared" si="44"/>
        <v>610.26338120768924</v>
      </c>
      <c r="X122" s="9"/>
      <c r="Z122" s="41" t="s">
        <v>176</v>
      </c>
      <c r="AA122" t="s">
        <v>63</v>
      </c>
      <c r="AB122" s="42">
        <v>246</v>
      </c>
      <c r="AC122" s="42">
        <f t="shared" si="45"/>
        <v>246</v>
      </c>
      <c r="AD122" s="43">
        <f t="shared" si="46"/>
        <v>0</v>
      </c>
      <c r="AE122" s="9"/>
      <c r="AF122" s="41" t="s">
        <v>176</v>
      </c>
      <c r="AG122" t="s">
        <v>64</v>
      </c>
      <c r="AH122" s="42">
        <v>22435.200000000001</v>
      </c>
      <c r="AI122" s="42">
        <v>4910048.4000000004</v>
      </c>
      <c r="AJ122" s="42">
        <f t="shared" si="47"/>
        <v>22435.200000000001</v>
      </c>
      <c r="AK122" s="43">
        <f t="shared" si="48"/>
        <v>0</v>
      </c>
      <c r="AL122" s="42"/>
      <c r="AM122" s="41" t="s">
        <v>176</v>
      </c>
      <c r="AN122" t="s">
        <v>65</v>
      </c>
      <c r="AO122">
        <v>135</v>
      </c>
      <c r="AP122" s="44">
        <v>32363</v>
      </c>
      <c r="AQ122">
        <f t="shared" si="49"/>
        <v>135</v>
      </c>
      <c r="AR122" s="45">
        <f t="shared" si="50"/>
        <v>0</v>
      </c>
      <c r="AT122" s="41" t="s">
        <v>176</v>
      </c>
      <c r="AU122" s="46">
        <f t="shared" si="51"/>
        <v>22435.200000000001</v>
      </c>
      <c r="AV122">
        <f t="shared" si="52"/>
        <v>0.36986301369863012</v>
      </c>
      <c r="AW122" s="42">
        <f t="shared" si="53"/>
        <v>8297.9500000000007</v>
      </c>
      <c r="AX122" s="42">
        <f t="shared" si="54"/>
        <v>8297.9506849315076</v>
      </c>
      <c r="AY122" s="43">
        <f t="shared" si="55"/>
        <v>-6.84931506839348E-4</v>
      </c>
      <c r="BA122" s="41" t="str">
        <f t="shared" si="56"/>
        <v>03023</v>
      </c>
      <c r="BB122" s="42">
        <f t="shared" si="57"/>
        <v>8297.9500000000007</v>
      </c>
      <c r="BC122" s="42">
        <f t="shared" si="58"/>
        <v>610.4</v>
      </c>
      <c r="BD122" s="47">
        <f t="shared" si="59"/>
        <v>8908.35</v>
      </c>
      <c r="BF122" s="41" t="s">
        <v>176</v>
      </c>
      <c r="BG122" t="s">
        <v>66</v>
      </c>
      <c r="BH122" s="42">
        <v>610.26</v>
      </c>
      <c r="BI122" s="42">
        <v>299626.1311</v>
      </c>
      <c r="BJ122" s="42">
        <f t="shared" si="60"/>
        <v>610.26338120768924</v>
      </c>
      <c r="BK122" s="43">
        <f t="shared" si="61"/>
        <v>-3.3812076892445475E-3</v>
      </c>
      <c r="BM122" s="41" t="s">
        <v>176</v>
      </c>
      <c r="BN122" t="s">
        <v>67</v>
      </c>
      <c r="BO122" s="42">
        <v>8908.2099999999991</v>
      </c>
      <c r="BP122" s="42">
        <v>4373740.66</v>
      </c>
      <c r="BQ122" s="42">
        <f t="shared" si="62"/>
        <v>0</v>
      </c>
      <c r="BR122" s="43">
        <f t="shared" si="63"/>
        <v>8908.2099999999991</v>
      </c>
      <c r="BT122" s="48" t="s">
        <v>176</v>
      </c>
      <c r="BU122" s="49">
        <f t="shared" si="64"/>
        <v>8297.9500000000007</v>
      </c>
      <c r="BV122" s="50">
        <f t="shared" si="65"/>
        <v>610.4</v>
      </c>
      <c r="BW122" s="51">
        <f t="shared" si="66"/>
        <v>610.26338120768924</v>
      </c>
      <c r="BX122" s="52">
        <f t="shared" si="67"/>
        <v>0.13661879231074181</v>
      </c>
      <c r="BZ122" s="41" t="s">
        <v>176</v>
      </c>
      <c r="CA122" s="42">
        <f t="shared" si="68"/>
        <v>13678.888627959142</v>
      </c>
      <c r="CB122" s="42">
        <f t="shared" si="69"/>
        <v>8297.9506849315076</v>
      </c>
      <c r="CC122" s="42">
        <f t="shared" si="70"/>
        <v>0</v>
      </c>
      <c r="CD122" s="42">
        <f t="shared" si="74"/>
        <v>8297.9506849315076</v>
      </c>
      <c r="CE122" s="43">
        <f t="shared" si="75"/>
        <v>8297.9506849315076</v>
      </c>
      <c r="CG122" s="53">
        <f t="shared" si="71"/>
        <v>8297.9506849315076</v>
      </c>
      <c r="CH122" s="11">
        <f t="shared" si="72"/>
        <v>614.35</v>
      </c>
      <c r="CI122" s="53">
        <f t="shared" si="73"/>
        <v>8912.3006849315079</v>
      </c>
    </row>
    <row r="123" spans="1:87" x14ac:dyDescent="0.25">
      <c r="A123">
        <v>133</v>
      </c>
      <c r="B123" s="54">
        <v>106</v>
      </c>
      <c r="C123" t="s">
        <v>177</v>
      </c>
      <c r="D123" s="1"/>
      <c r="E123" s="62">
        <v>246</v>
      </c>
      <c r="F123" s="64">
        <v>31069.8</v>
      </c>
      <c r="G123">
        <v>127</v>
      </c>
      <c r="H123" s="1" t="str">
        <f>VLOOKUP(C123,'[1]Base 2024'!$A$2:$D$1666,3,FALSE)</f>
        <v>Sindicalizado</v>
      </c>
      <c r="I123" s="1" t="str">
        <f>VLOOKUP(C123,'[1]Base 2024'!$A$2:$D$1666,4,FALSE)</f>
        <v>MEXICO</v>
      </c>
      <c r="J123" t="s">
        <v>74</v>
      </c>
      <c r="K123" s="45" t="s">
        <v>62</v>
      </c>
      <c r="L123" s="57">
        <f t="shared" si="38"/>
        <v>4710.6062816048016</v>
      </c>
      <c r="M123" s="9">
        <f t="shared" si="39"/>
        <v>8138.5910197804087</v>
      </c>
      <c r="N123" s="58">
        <f t="shared" si="40"/>
        <v>12849.197301385211</v>
      </c>
      <c r="O123" s="59">
        <f t="shared" si="41"/>
        <v>22435.200000000001</v>
      </c>
      <c r="P123" s="60">
        <f t="shared" si="42"/>
        <v>7806.2202739726026</v>
      </c>
      <c r="Q123" s="61">
        <v>0</v>
      </c>
      <c r="R123" s="62">
        <v>0</v>
      </c>
      <c r="S123" s="62">
        <v>0</v>
      </c>
      <c r="T123" s="58">
        <f t="shared" si="43"/>
        <v>0</v>
      </c>
      <c r="V123" s="63">
        <f t="shared" si="44"/>
        <v>574.09962528427047</v>
      </c>
      <c r="X123" s="9"/>
      <c r="Z123" s="41" t="s">
        <v>177</v>
      </c>
      <c r="AA123" t="s">
        <v>63</v>
      </c>
      <c r="AB123" s="42">
        <v>246</v>
      </c>
      <c r="AC123" s="42">
        <f t="shared" si="45"/>
        <v>246</v>
      </c>
      <c r="AD123" s="43">
        <f t="shared" si="46"/>
        <v>0</v>
      </c>
      <c r="AE123" s="9"/>
      <c r="AF123" s="41" t="s">
        <v>177</v>
      </c>
      <c r="AG123" t="s">
        <v>64</v>
      </c>
      <c r="AH123" s="42">
        <v>22435.200000000001</v>
      </c>
      <c r="AI123" s="42">
        <v>4932483.5999999996</v>
      </c>
      <c r="AJ123" s="42">
        <f t="shared" si="47"/>
        <v>22435.200000000001</v>
      </c>
      <c r="AK123" s="43">
        <f t="shared" si="48"/>
        <v>0</v>
      </c>
      <c r="AL123" s="42"/>
      <c r="AM123" s="41" t="s">
        <v>177</v>
      </c>
      <c r="AN123" t="s">
        <v>65</v>
      </c>
      <c r="AO123">
        <v>127</v>
      </c>
      <c r="AP123" s="44">
        <v>32490</v>
      </c>
      <c r="AQ123">
        <f t="shared" si="49"/>
        <v>127</v>
      </c>
      <c r="AR123" s="45">
        <f t="shared" si="50"/>
        <v>0</v>
      </c>
      <c r="AT123" s="41" t="s">
        <v>177</v>
      </c>
      <c r="AU123" s="46">
        <f t="shared" si="51"/>
        <v>22435.200000000001</v>
      </c>
      <c r="AV123">
        <f t="shared" si="52"/>
        <v>0.34794520547945207</v>
      </c>
      <c r="AW123" s="42">
        <f t="shared" si="53"/>
        <v>7806.22</v>
      </c>
      <c r="AX123" s="42">
        <f t="shared" si="54"/>
        <v>7806.2202739726026</v>
      </c>
      <c r="AY123" s="43">
        <f t="shared" si="55"/>
        <v>-2.7397260237194132E-4</v>
      </c>
      <c r="BA123" s="41" t="str">
        <f t="shared" si="56"/>
        <v>03025</v>
      </c>
      <c r="BB123" s="42">
        <f t="shared" si="57"/>
        <v>7806.22</v>
      </c>
      <c r="BC123" s="42">
        <f t="shared" si="58"/>
        <v>574.23</v>
      </c>
      <c r="BD123" s="47">
        <f t="shared" si="59"/>
        <v>8380.4500000000007</v>
      </c>
      <c r="BF123" s="41" t="s">
        <v>177</v>
      </c>
      <c r="BG123" t="s">
        <v>66</v>
      </c>
      <c r="BH123" s="42">
        <v>574.1</v>
      </c>
      <c r="BI123" s="42">
        <v>300200.23070000001</v>
      </c>
      <c r="BJ123" s="42">
        <f t="shared" si="60"/>
        <v>574.09962528427047</v>
      </c>
      <c r="BK123" s="43">
        <f t="shared" si="61"/>
        <v>3.7471572954927979E-4</v>
      </c>
      <c r="BM123" s="41" t="s">
        <v>177</v>
      </c>
      <c r="BN123" t="s">
        <v>67</v>
      </c>
      <c r="BO123" s="42">
        <v>8380.32</v>
      </c>
      <c r="BP123" s="42">
        <v>4382120.9800000004</v>
      </c>
      <c r="BQ123" s="42">
        <f t="shared" si="62"/>
        <v>0</v>
      </c>
      <c r="BR123" s="43">
        <f t="shared" si="63"/>
        <v>8380.32</v>
      </c>
      <c r="BT123" s="48" t="s">
        <v>177</v>
      </c>
      <c r="BU123" s="49">
        <f t="shared" si="64"/>
        <v>7806.22</v>
      </c>
      <c r="BV123" s="50">
        <f t="shared" si="65"/>
        <v>574.23</v>
      </c>
      <c r="BW123" s="51">
        <f t="shared" si="66"/>
        <v>574.09962528427047</v>
      </c>
      <c r="BX123" s="52">
        <f t="shared" si="67"/>
        <v>0.13037471572954473</v>
      </c>
      <c r="BZ123" s="41" t="s">
        <v>177</v>
      </c>
      <c r="CA123" s="42">
        <f t="shared" si="68"/>
        <v>12849.197301385211</v>
      </c>
      <c r="CB123" s="42">
        <f t="shared" si="69"/>
        <v>7806.2202739726026</v>
      </c>
      <c r="CC123" s="42">
        <f t="shared" si="70"/>
        <v>0</v>
      </c>
      <c r="CD123" s="42">
        <f t="shared" si="74"/>
        <v>7806.2202739726026</v>
      </c>
      <c r="CE123" s="43">
        <f t="shared" si="75"/>
        <v>7806.2202739726026</v>
      </c>
      <c r="CG123" s="53">
        <f t="shared" si="71"/>
        <v>7806.2202739726026</v>
      </c>
      <c r="CH123" s="11">
        <f t="shared" si="72"/>
        <v>577.94000000000005</v>
      </c>
      <c r="CI123" s="53">
        <f t="shared" si="73"/>
        <v>8384.1602739726022</v>
      </c>
    </row>
    <row r="124" spans="1:87" x14ac:dyDescent="0.25">
      <c r="A124">
        <v>134</v>
      </c>
      <c r="B124" s="54">
        <v>107</v>
      </c>
      <c r="C124" t="s">
        <v>178</v>
      </c>
      <c r="D124" s="1"/>
      <c r="E124" s="62">
        <v>270</v>
      </c>
      <c r="F124" s="64">
        <v>30079.8</v>
      </c>
      <c r="G124">
        <v>119</v>
      </c>
      <c r="H124" s="1" t="str">
        <f>VLOOKUP(C124,'[1]Base 2024'!$A$2:$D$1666,3,FALSE)</f>
        <v>Sindicalizado</v>
      </c>
      <c r="I124" s="1" t="str">
        <f>VLOOKUP(C124,'[1]Base 2024'!$A$2:$D$1666,4,FALSE)</f>
        <v>MEXICO</v>
      </c>
      <c r="J124" t="s">
        <v>74</v>
      </c>
      <c r="K124" s="45" t="s">
        <v>62</v>
      </c>
      <c r="L124" s="57">
        <f t="shared" si="38"/>
        <v>4560.5087522100603</v>
      </c>
      <c r="M124" s="9">
        <f t="shared" si="39"/>
        <v>7625.9238689280992</v>
      </c>
      <c r="N124" s="58">
        <f t="shared" si="40"/>
        <v>12186.432621138159</v>
      </c>
      <c r="O124" s="59">
        <f t="shared" si="41"/>
        <v>24624</v>
      </c>
      <c r="P124" s="60">
        <f t="shared" si="42"/>
        <v>8028.0986301369867</v>
      </c>
      <c r="Q124" s="61">
        <v>0</v>
      </c>
      <c r="R124" s="62">
        <v>0</v>
      </c>
      <c r="S124" s="62">
        <v>0</v>
      </c>
      <c r="T124" s="58">
        <f t="shared" si="43"/>
        <v>0</v>
      </c>
      <c r="V124" s="63">
        <f t="shared" si="44"/>
        <v>590.41741759117895</v>
      </c>
      <c r="X124" s="9"/>
      <c r="Z124" s="41" t="s">
        <v>178</v>
      </c>
      <c r="AA124" t="s">
        <v>63</v>
      </c>
      <c r="AB124" s="42">
        <v>270</v>
      </c>
      <c r="AC124" s="42">
        <f t="shared" si="45"/>
        <v>270</v>
      </c>
      <c r="AD124" s="43">
        <f t="shared" si="46"/>
        <v>0</v>
      </c>
      <c r="AE124" s="9"/>
      <c r="AF124" s="41" t="s">
        <v>178</v>
      </c>
      <c r="AG124" t="s">
        <v>64</v>
      </c>
      <c r="AH124" s="42">
        <v>24624</v>
      </c>
      <c r="AI124" s="42">
        <v>4957107.5999999996</v>
      </c>
      <c r="AJ124" s="42">
        <f t="shared" si="47"/>
        <v>24624</v>
      </c>
      <c r="AK124" s="43">
        <f t="shared" si="48"/>
        <v>0</v>
      </c>
      <c r="AL124" s="42"/>
      <c r="AM124" s="41" t="s">
        <v>178</v>
      </c>
      <c r="AN124" t="s">
        <v>65</v>
      </c>
      <c r="AO124">
        <v>119</v>
      </c>
      <c r="AP124" s="44">
        <v>32609</v>
      </c>
      <c r="AQ124">
        <f t="shared" si="49"/>
        <v>119</v>
      </c>
      <c r="AR124" s="45">
        <f t="shared" si="50"/>
        <v>0</v>
      </c>
      <c r="AT124" s="41" t="s">
        <v>178</v>
      </c>
      <c r="AU124" s="46">
        <f t="shared" si="51"/>
        <v>24624</v>
      </c>
      <c r="AV124">
        <f t="shared" si="52"/>
        <v>0.32602739726027397</v>
      </c>
      <c r="AW124" s="42">
        <f t="shared" si="53"/>
        <v>8028.1</v>
      </c>
      <c r="AX124" s="42">
        <f t="shared" si="54"/>
        <v>8028.0986301369867</v>
      </c>
      <c r="AY124" s="43">
        <f t="shared" si="55"/>
        <v>1.369863013678696E-3</v>
      </c>
      <c r="BA124" s="41" t="str">
        <f t="shared" si="56"/>
        <v>03026</v>
      </c>
      <c r="BB124" s="42">
        <f t="shared" si="57"/>
        <v>8028.1</v>
      </c>
      <c r="BC124" s="42">
        <f t="shared" si="58"/>
        <v>590.54999999999995</v>
      </c>
      <c r="BD124" s="47">
        <f t="shared" si="59"/>
        <v>8618.65</v>
      </c>
      <c r="BF124" s="41" t="s">
        <v>178</v>
      </c>
      <c r="BG124" t="s">
        <v>66</v>
      </c>
      <c r="BH124" s="42">
        <v>590.41999999999996</v>
      </c>
      <c r="BI124" s="42">
        <v>300790.64809999999</v>
      </c>
      <c r="BJ124" s="42">
        <f t="shared" si="60"/>
        <v>590.41741759117895</v>
      </c>
      <c r="BK124" s="43">
        <f t="shared" si="61"/>
        <v>2.5824088210129048E-3</v>
      </c>
      <c r="BM124" s="41" t="s">
        <v>178</v>
      </c>
      <c r="BN124" t="s">
        <v>67</v>
      </c>
      <c r="BO124" s="42">
        <v>8618.52</v>
      </c>
      <c r="BP124" s="42">
        <v>4390739.5</v>
      </c>
      <c r="BQ124" s="42">
        <f t="shared" si="62"/>
        <v>0</v>
      </c>
      <c r="BR124" s="43">
        <f t="shared" si="63"/>
        <v>8618.52</v>
      </c>
      <c r="BT124" s="48" t="s">
        <v>178</v>
      </c>
      <c r="BU124" s="49">
        <f t="shared" si="64"/>
        <v>8028.1</v>
      </c>
      <c r="BV124" s="50">
        <f t="shared" si="65"/>
        <v>590.54999999999995</v>
      </c>
      <c r="BW124" s="51">
        <f t="shared" si="66"/>
        <v>590.41741759117895</v>
      </c>
      <c r="BX124" s="52">
        <f t="shared" si="67"/>
        <v>0.13258240882100836</v>
      </c>
      <c r="BZ124" s="41" t="s">
        <v>178</v>
      </c>
      <c r="CA124" s="42">
        <f t="shared" si="68"/>
        <v>12186.432621138159</v>
      </c>
      <c r="CB124" s="42">
        <f t="shared" si="69"/>
        <v>8028.0986301369867</v>
      </c>
      <c r="CC124" s="42">
        <f t="shared" si="70"/>
        <v>0</v>
      </c>
      <c r="CD124" s="42">
        <f t="shared" si="74"/>
        <v>8028.0986301369867</v>
      </c>
      <c r="CE124" s="43">
        <f t="shared" si="75"/>
        <v>8028.0986301369867</v>
      </c>
      <c r="CG124" s="53">
        <f t="shared" si="71"/>
        <v>8028.0986301369867</v>
      </c>
      <c r="CH124" s="11">
        <f t="shared" si="72"/>
        <v>594.37</v>
      </c>
      <c r="CI124" s="53">
        <f t="shared" si="73"/>
        <v>8622.4686301369875</v>
      </c>
    </row>
    <row r="125" spans="1:87" x14ac:dyDescent="0.25">
      <c r="A125">
        <v>135</v>
      </c>
      <c r="B125" s="54">
        <v>108</v>
      </c>
      <c r="C125" t="s">
        <v>179</v>
      </c>
      <c r="D125" s="1"/>
      <c r="E125" s="62">
        <v>330</v>
      </c>
      <c r="F125" s="64">
        <v>40227</v>
      </c>
      <c r="G125">
        <v>123</v>
      </c>
      <c r="H125" s="1" t="str">
        <f>VLOOKUP(C125,'[1]Base 2024'!$A$2:$D$1666,3,FALSE)</f>
        <v>Sindicalizado</v>
      </c>
      <c r="I125" s="1" t="str">
        <f>VLOOKUP(C125,'[1]Base 2024'!$A$2:$D$1666,4,FALSE)</f>
        <v>MEXICO</v>
      </c>
      <c r="J125" t="s">
        <v>74</v>
      </c>
      <c r="K125" s="45" t="s">
        <v>62</v>
      </c>
      <c r="L125" s="57">
        <f t="shared" si="38"/>
        <v>6098.9629444063485</v>
      </c>
      <c r="M125" s="9">
        <f t="shared" si="39"/>
        <v>7882.2574443542535</v>
      </c>
      <c r="N125" s="58">
        <f t="shared" si="40"/>
        <v>13981.220388760601</v>
      </c>
      <c r="O125" s="59">
        <f t="shared" si="41"/>
        <v>30096</v>
      </c>
      <c r="P125" s="60">
        <f t="shared" si="42"/>
        <v>10141.939726027398</v>
      </c>
      <c r="Q125" s="61">
        <v>0</v>
      </c>
      <c r="R125" s="62">
        <v>0</v>
      </c>
      <c r="S125" s="62">
        <v>0</v>
      </c>
      <c r="T125" s="58">
        <f t="shared" si="43"/>
        <v>0</v>
      </c>
      <c r="V125" s="63">
        <f t="shared" si="44"/>
        <v>745.87746592050905</v>
      </c>
      <c r="X125" s="9"/>
      <c r="Z125" s="41" t="s">
        <v>179</v>
      </c>
      <c r="AA125" t="s">
        <v>63</v>
      </c>
      <c r="AB125" s="42">
        <v>330</v>
      </c>
      <c r="AC125" s="42">
        <f t="shared" si="45"/>
        <v>330</v>
      </c>
      <c r="AD125" s="43">
        <f t="shared" si="46"/>
        <v>0</v>
      </c>
      <c r="AE125" s="9"/>
      <c r="AF125" s="41" t="s">
        <v>179</v>
      </c>
      <c r="AG125" t="s">
        <v>64</v>
      </c>
      <c r="AH125" s="42">
        <v>30096</v>
      </c>
      <c r="AI125" s="42">
        <v>4987203.5999999996</v>
      </c>
      <c r="AJ125" s="42">
        <f t="shared" si="47"/>
        <v>30096</v>
      </c>
      <c r="AK125" s="43">
        <f t="shared" si="48"/>
        <v>0</v>
      </c>
      <c r="AL125" s="42"/>
      <c r="AM125" s="41" t="s">
        <v>179</v>
      </c>
      <c r="AN125" t="s">
        <v>65</v>
      </c>
      <c r="AO125">
        <v>123</v>
      </c>
      <c r="AP125" s="44">
        <v>32732</v>
      </c>
      <c r="AQ125">
        <f t="shared" si="49"/>
        <v>123</v>
      </c>
      <c r="AR125" s="45">
        <f t="shared" si="50"/>
        <v>0</v>
      </c>
      <c r="AT125" s="41" t="s">
        <v>179</v>
      </c>
      <c r="AU125" s="46">
        <f t="shared" si="51"/>
        <v>30096</v>
      </c>
      <c r="AV125">
        <f t="shared" si="52"/>
        <v>0.33698630136986302</v>
      </c>
      <c r="AW125" s="42">
        <f t="shared" si="53"/>
        <v>10141.94</v>
      </c>
      <c r="AX125" s="42">
        <f t="shared" si="54"/>
        <v>10141.939726027398</v>
      </c>
      <c r="AY125" s="43">
        <f t="shared" si="55"/>
        <v>2.7397260237194132E-4</v>
      </c>
      <c r="BA125" s="41" t="str">
        <f t="shared" si="56"/>
        <v>03027</v>
      </c>
      <c r="BB125" s="42">
        <f t="shared" si="57"/>
        <v>10141.94</v>
      </c>
      <c r="BC125" s="42">
        <f t="shared" si="58"/>
        <v>746.05</v>
      </c>
      <c r="BD125" s="47">
        <f t="shared" si="59"/>
        <v>10887.99</v>
      </c>
      <c r="BF125" s="41" t="s">
        <v>179</v>
      </c>
      <c r="BG125" t="s">
        <v>66</v>
      </c>
      <c r="BH125" s="42">
        <v>745.88</v>
      </c>
      <c r="BI125" s="42">
        <v>301536.52559999999</v>
      </c>
      <c r="BJ125" s="42">
        <f t="shared" si="60"/>
        <v>745.87746592050905</v>
      </c>
      <c r="BK125" s="43">
        <f t="shared" si="61"/>
        <v>2.5340794909425313E-3</v>
      </c>
      <c r="BM125" s="41" t="s">
        <v>179</v>
      </c>
      <c r="BN125" t="s">
        <v>67</v>
      </c>
      <c r="BO125" s="42">
        <v>10887.82</v>
      </c>
      <c r="BP125" s="42">
        <v>4401627.32</v>
      </c>
      <c r="BQ125" s="42">
        <f t="shared" si="62"/>
        <v>0</v>
      </c>
      <c r="BR125" s="43">
        <f t="shared" si="63"/>
        <v>10887.82</v>
      </c>
      <c r="BT125" s="48" t="s">
        <v>179</v>
      </c>
      <c r="BU125" s="49">
        <f t="shared" si="64"/>
        <v>10141.94</v>
      </c>
      <c r="BV125" s="50">
        <f t="shared" si="65"/>
        <v>746.05</v>
      </c>
      <c r="BW125" s="51">
        <f t="shared" si="66"/>
        <v>745.87746592050905</v>
      </c>
      <c r="BX125" s="52">
        <f t="shared" si="67"/>
        <v>0.1725340794909016</v>
      </c>
      <c r="BZ125" s="41" t="s">
        <v>179</v>
      </c>
      <c r="CA125" s="42">
        <f t="shared" si="68"/>
        <v>13981.220388760601</v>
      </c>
      <c r="CB125" s="42">
        <f t="shared" si="69"/>
        <v>10141.939726027398</v>
      </c>
      <c r="CC125" s="42">
        <f t="shared" si="70"/>
        <v>0</v>
      </c>
      <c r="CD125" s="42">
        <f t="shared" si="74"/>
        <v>10141.939726027398</v>
      </c>
      <c r="CE125" s="43">
        <f t="shared" si="75"/>
        <v>10141.939726027398</v>
      </c>
      <c r="CG125" s="53">
        <f t="shared" si="71"/>
        <v>10141.939726027398</v>
      </c>
      <c r="CH125" s="11">
        <f t="shared" si="72"/>
        <v>750.87</v>
      </c>
      <c r="CI125" s="53">
        <f t="shared" si="73"/>
        <v>10892.809726027399</v>
      </c>
    </row>
    <row r="126" spans="1:87" x14ac:dyDescent="0.25">
      <c r="A126">
        <v>136</v>
      </c>
      <c r="B126" s="54">
        <v>109</v>
      </c>
      <c r="C126" t="s">
        <v>180</v>
      </c>
      <c r="D126" s="1"/>
      <c r="E126" s="62">
        <v>246</v>
      </c>
      <c r="F126" s="64">
        <v>20679.2</v>
      </c>
      <c r="G126">
        <v>85</v>
      </c>
      <c r="H126" s="1" t="str">
        <f>VLOOKUP(C126,'[1]Base 2024'!$A$2:$D$1666,3,FALSE)</f>
        <v>Sindicalizado</v>
      </c>
      <c r="I126" s="1" t="str">
        <f>VLOOKUP(C126,'[1]Base 2024'!$A$2:$D$1666,4,FALSE)</f>
        <v>MEXICO</v>
      </c>
      <c r="J126" t="s">
        <v>74</v>
      </c>
      <c r="K126" s="45" t="s">
        <v>62</v>
      </c>
      <c r="L126" s="57">
        <f t="shared" si="38"/>
        <v>3135.2493230906548</v>
      </c>
      <c r="M126" s="9">
        <f t="shared" si="39"/>
        <v>5447.0884778057853</v>
      </c>
      <c r="N126" s="58">
        <f t="shared" si="40"/>
        <v>8582.3378008964391</v>
      </c>
      <c r="O126" s="59">
        <f t="shared" si="41"/>
        <v>22435.200000000001</v>
      </c>
      <c r="P126" s="60">
        <f t="shared" si="42"/>
        <v>5224.635616438356</v>
      </c>
      <c r="Q126" s="61">
        <v>0</v>
      </c>
      <c r="R126" s="62">
        <v>0</v>
      </c>
      <c r="S126" s="62">
        <v>0</v>
      </c>
      <c r="T126" s="58">
        <f t="shared" si="43"/>
        <v>0</v>
      </c>
      <c r="V126" s="63">
        <f t="shared" si="44"/>
        <v>384.2399066863228</v>
      </c>
      <c r="X126" s="9"/>
      <c r="Z126" s="41" t="s">
        <v>180</v>
      </c>
      <c r="AA126" t="s">
        <v>63</v>
      </c>
      <c r="AB126" s="42">
        <v>246</v>
      </c>
      <c r="AC126" s="42">
        <f t="shared" si="45"/>
        <v>246</v>
      </c>
      <c r="AD126" s="43">
        <f t="shared" si="46"/>
        <v>0</v>
      </c>
      <c r="AE126" s="9"/>
      <c r="AF126" s="41" t="s">
        <v>180</v>
      </c>
      <c r="AG126" t="s">
        <v>64</v>
      </c>
      <c r="AH126" s="42">
        <v>22435.200000000001</v>
      </c>
      <c r="AI126" s="42">
        <v>5009638.8</v>
      </c>
      <c r="AJ126" s="42">
        <f t="shared" si="47"/>
        <v>22435.200000000001</v>
      </c>
      <c r="AK126" s="43">
        <f t="shared" si="48"/>
        <v>0</v>
      </c>
      <c r="AL126" s="42"/>
      <c r="AM126" s="41" t="s">
        <v>180</v>
      </c>
      <c r="AN126" t="s">
        <v>65</v>
      </c>
      <c r="AO126">
        <v>85</v>
      </c>
      <c r="AP126" s="44">
        <v>32817</v>
      </c>
      <c r="AQ126">
        <f t="shared" si="49"/>
        <v>85</v>
      </c>
      <c r="AR126" s="45">
        <f t="shared" si="50"/>
        <v>0</v>
      </c>
      <c r="AT126" s="41" t="s">
        <v>180</v>
      </c>
      <c r="AU126" s="46">
        <f t="shared" si="51"/>
        <v>22435.200000000001</v>
      </c>
      <c r="AV126">
        <f t="shared" si="52"/>
        <v>0.23287671232876711</v>
      </c>
      <c r="AW126" s="42">
        <f t="shared" si="53"/>
        <v>5224.6400000000003</v>
      </c>
      <c r="AX126" s="42">
        <f t="shared" si="54"/>
        <v>5224.635616438356</v>
      </c>
      <c r="AY126" s="43">
        <f t="shared" si="55"/>
        <v>4.383561644317524E-3</v>
      </c>
      <c r="BA126" s="41" t="str">
        <f t="shared" si="56"/>
        <v>03028</v>
      </c>
      <c r="BB126" s="42">
        <f t="shared" si="57"/>
        <v>5224.6400000000003</v>
      </c>
      <c r="BC126" s="42">
        <f t="shared" si="58"/>
        <v>384.33</v>
      </c>
      <c r="BD126" s="47">
        <f t="shared" si="59"/>
        <v>5608.97</v>
      </c>
      <c r="BF126" s="41" t="s">
        <v>180</v>
      </c>
      <c r="BG126" t="s">
        <v>66</v>
      </c>
      <c r="BH126" s="42">
        <v>384.24</v>
      </c>
      <c r="BI126" s="42">
        <v>301920.76549999998</v>
      </c>
      <c r="BJ126" s="42">
        <f t="shared" si="60"/>
        <v>384.2399066863228</v>
      </c>
      <c r="BK126" s="43">
        <f t="shared" si="61"/>
        <v>9.3313677211881441E-5</v>
      </c>
      <c r="BM126" s="41" t="s">
        <v>180</v>
      </c>
      <c r="BN126" t="s">
        <v>67</v>
      </c>
      <c r="BO126" s="42">
        <v>5608.88</v>
      </c>
      <c r="BP126" s="42">
        <v>4407236.2</v>
      </c>
      <c r="BQ126" s="42">
        <f t="shared" si="62"/>
        <v>0</v>
      </c>
      <c r="BR126" s="43">
        <f t="shared" si="63"/>
        <v>5608.88</v>
      </c>
      <c r="BT126" s="48" t="s">
        <v>180</v>
      </c>
      <c r="BU126" s="49">
        <f t="shared" si="64"/>
        <v>5224.6400000000003</v>
      </c>
      <c r="BV126" s="50">
        <f t="shared" si="65"/>
        <v>384.33</v>
      </c>
      <c r="BW126" s="51">
        <f t="shared" si="66"/>
        <v>384.2399066863228</v>
      </c>
      <c r="BX126" s="52">
        <f t="shared" si="67"/>
        <v>9.009331367718687E-2</v>
      </c>
      <c r="BZ126" s="41" t="s">
        <v>180</v>
      </c>
      <c r="CA126" s="42">
        <f t="shared" si="68"/>
        <v>8582.3378008964391</v>
      </c>
      <c r="CB126" s="42">
        <f t="shared" si="69"/>
        <v>5224.635616438356</v>
      </c>
      <c r="CC126" s="42">
        <f t="shared" si="70"/>
        <v>0</v>
      </c>
      <c r="CD126" s="42">
        <f t="shared" si="74"/>
        <v>5224.635616438356</v>
      </c>
      <c r="CE126" s="43">
        <f t="shared" si="75"/>
        <v>5224.635616438356</v>
      </c>
      <c r="CG126" s="53">
        <f t="shared" si="71"/>
        <v>5224.635616438356</v>
      </c>
      <c r="CH126" s="11">
        <f t="shared" si="72"/>
        <v>386.81</v>
      </c>
      <c r="CI126" s="53">
        <f t="shared" si="73"/>
        <v>5611.4456164383564</v>
      </c>
    </row>
    <row r="127" spans="1:87" x14ac:dyDescent="0.25">
      <c r="A127">
        <v>137</v>
      </c>
      <c r="B127" s="54">
        <v>1579</v>
      </c>
      <c r="C127" t="s">
        <v>181</v>
      </c>
      <c r="D127" s="1"/>
      <c r="E127" s="55">
        <v>600</v>
      </c>
      <c r="F127" s="56">
        <v>190728</v>
      </c>
      <c r="G127">
        <v>365</v>
      </c>
      <c r="H127" s="1" t="str">
        <f>VLOOKUP(C127,'[1]Base 2024'!$A$2:$D$1666,3,FALSE)</f>
        <v>Empleado</v>
      </c>
      <c r="I127" s="1" t="str">
        <f>VLOOKUP(C127,'[1]Base 2024'!$A$2:$D$1666,4,FALSE)</f>
        <v>MEXICO</v>
      </c>
      <c r="J127" t="s">
        <v>61</v>
      </c>
      <c r="K127" s="45" t="s">
        <v>62</v>
      </c>
      <c r="L127" s="57">
        <f t="shared" si="38"/>
        <v>28916.971299394289</v>
      </c>
      <c r="M127" s="9">
        <f t="shared" si="39"/>
        <v>23390.438757636606</v>
      </c>
      <c r="N127" s="58">
        <f t="shared" si="40"/>
        <v>52307.410057030895</v>
      </c>
      <c r="O127" s="59">
        <f t="shared" si="41"/>
        <v>54720</v>
      </c>
      <c r="P127" s="60">
        <f t="shared" si="42"/>
        <v>54720</v>
      </c>
      <c r="Q127" s="61">
        <v>20865.936571437916</v>
      </c>
      <c r="R127" s="62">
        <v>33588.949999999997</v>
      </c>
      <c r="S127" s="62">
        <v>39955.42</v>
      </c>
      <c r="T127" s="58">
        <f t="shared" si="43"/>
        <v>31470.102190479305</v>
      </c>
      <c r="V127" s="63">
        <f t="shared" si="44"/>
        <v>4024.320400014572</v>
      </c>
      <c r="X127" s="9"/>
      <c r="Z127" s="41" t="s">
        <v>181</v>
      </c>
      <c r="AA127" t="s">
        <v>63</v>
      </c>
      <c r="AB127" s="42">
        <v>600</v>
      </c>
      <c r="AC127" s="42">
        <f t="shared" si="45"/>
        <v>600</v>
      </c>
      <c r="AD127" s="43">
        <f t="shared" si="46"/>
        <v>0</v>
      </c>
      <c r="AE127" s="9"/>
      <c r="AF127" s="41" t="s">
        <v>181</v>
      </c>
      <c r="AG127" t="s">
        <v>64</v>
      </c>
      <c r="AH127" s="42">
        <v>54720</v>
      </c>
      <c r="AI127" s="42">
        <v>5064358.8</v>
      </c>
      <c r="AJ127" s="42">
        <f t="shared" si="47"/>
        <v>54720</v>
      </c>
      <c r="AK127" s="43">
        <f t="shared" si="48"/>
        <v>0</v>
      </c>
      <c r="AL127" s="42"/>
      <c r="AM127" s="41" t="s">
        <v>181</v>
      </c>
      <c r="AN127" t="s">
        <v>65</v>
      </c>
      <c r="AO127">
        <v>365</v>
      </c>
      <c r="AP127" s="44">
        <v>33182</v>
      </c>
      <c r="AQ127">
        <f t="shared" si="49"/>
        <v>365</v>
      </c>
      <c r="AR127" s="45">
        <f t="shared" si="50"/>
        <v>0</v>
      </c>
      <c r="AT127" s="41" t="s">
        <v>181</v>
      </c>
      <c r="AU127" s="46">
        <f t="shared" si="51"/>
        <v>54720</v>
      </c>
      <c r="AV127">
        <f t="shared" si="52"/>
        <v>1</v>
      </c>
      <c r="AW127" s="42">
        <f t="shared" si="53"/>
        <v>54720</v>
      </c>
      <c r="AX127" s="42">
        <f t="shared" si="54"/>
        <v>54720</v>
      </c>
      <c r="AY127" s="43">
        <f t="shared" si="55"/>
        <v>0</v>
      </c>
      <c r="BA127" s="41" t="str">
        <f t="shared" si="56"/>
        <v>05002</v>
      </c>
      <c r="BB127" s="42">
        <f t="shared" si="57"/>
        <v>54720</v>
      </c>
      <c r="BC127" s="42">
        <f t="shared" si="58"/>
        <v>4025.24</v>
      </c>
      <c r="BD127" s="47">
        <f t="shared" si="59"/>
        <v>58745.24</v>
      </c>
      <c r="BF127" s="41" t="s">
        <v>181</v>
      </c>
      <c r="BG127" t="s">
        <v>66</v>
      </c>
      <c r="BH127" s="42">
        <v>4024.32</v>
      </c>
      <c r="BI127" s="42">
        <v>305945.08590000001</v>
      </c>
      <c r="BJ127" s="42">
        <f t="shared" si="60"/>
        <v>4024.320400014572</v>
      </c>
      <c r="BK127" s="43">
        <f t="shared" si="61"/>
        <v>-4.0001457182370359E-4</v>
      </c>
      <c r="BM127" s="41" t="s">
        <v>181</v>
      </c>
      <c r="BN127" t="s">
        <v>67</v>
      </c>
      <c r="BO127" s="42">
        <v>58744.32</v>
      </c>
      <c r="BP127" s="42">
        <v>4465980.5199999996</v>
      </c>
      <c r="BQ127" s="42">
        <f t="shared" si="62"/>
        <v>0</v>
      </c>
      <c r="BR127" s="43">
        <f t="shared" si="63"/>
        <v>58744.32</v>
      </c>
      <c r="BT127" s="48" t="s">
        <v>181</v>
      </c>
      <c r="BU127" s="49">
        <f t="shared" si="64"/>
        <v>54720</v>
      </c>
      <c r="BV127" s="50">
        <f t="shared" si="65"/>
        <v>4025.24</v>
      </c>
      <c r="BW127" s="51">
        <f t="shared" si="66"/>
        <v>4024.320400014572</v>
      </c>
      <c r="BX127" s="52">
        <f t="shared" si="67"/>
        <v>0.91959998542779431</v>
      </c>
      <c r="BZ127" s="41" t="s">
        <v>181</v>
      </c>
      <c r="CA127" s="42">
        <f t="shared" si="68"/>
        <v>52307.410057030895</v>
      </c>
      <c r="CB127" s="42">
        <f t="shared" si="69"/>
        <v>54720</v>
      </c>
      <c r="CC127" s="42">
        <f t="shared" si="70"/>
        <v>31470.102190479305</v>
      </c>
      <c r="CD127" s="42">
        <f t="shared" si="74"/>
        <v>54720</v>
      </c>
      <c r="CE127" s="43">
        <f t="shared" si="75"/>
        <v>52307.410057030895</v>
      </c>
      <c r="CG127" s="53">
        <f t="shared" si="71"/>
        <v>52307.410057030895</v>
      </c>
      <c r="CH127" s="11">
        <f t="shared" si="72"/>
        <v>3872.63</v>
      </c>
      <c r="CI127" s="53">
        <f t="shared" si="73"/>
        <v>56180.040057030892</v>
      </c>
    </row>
    <row r="128" spans="1:87" x14ac:dyDescent="0.25">
      <c r="A128">
        <v>138</v>
      </c>
      <c r="B128" s="54">
        <v>1580</v>
      </c>
      <c r="C128" t="s">
        <v>182</v>
      </c>
      <c r="D128" s="1"/>
      <c r="E128" s="62">
        <v>357</v>
      </c>
      <c r="F128" s="64">
        <v>129650.9</v>
      </c>
      <c r="G128">
        <v>365</v>
      </c>
      <c r="H128" s="1" t="str">
        <f>VLOOKUP(C128,'[1]Base 2024'!$A$2:$D$1666,3,FALSE)</f>
        <v>Empleado</v>
      </c>
      <c r="I128" s="1" t="str">
        <f>VLOOKUP(C128,'[1]Base 2024'!$A$2:$D$1666,4,FALSE)</f>
        <v>MEXICO</v>
      </c>
      <c r="J128" t="s">
        <v>61</v>
      </c>
      <c r="K128" s="45" t="s">
        <v>62</v>
      </c>
      <c r="L128" s="57">
        <f t="shared" si="38"/>
        <v>19656.848256368434</v>
      </c>
      <c r="M128" s="9">
        <f t="shared" si="39"/>
        <v>23390.438757636606</v>
      </c>
      <c r="N128" s="58">
        <f t="shared" si="40"/>
        <v>43047.287014005036</v>
      </c>
      <c r="O128" s="59">
        <f t="shared" si="41"/>
        <v>32558.400000000001</v>
      </c>
      <c r="P128" s="60">
        <f t="shared" si="42"/>
        <v>32558.400000000001</v>
      </c>
      <c r="Q128" s="61">
        <v>17523.64578840238</v>
      </c>
      <c r="R128" s="62">
        <v>28128.49</v>
      </c>
      <c r="S128" s="62">
        <v>31954.82</v>
      </c>
      <c r="T128" s="58">
        <f t="shared" si="43"/>
        <v>25868.985262800794</v>
      </c>
      <c r="V128" s="63">
        <f t="shared" si="44"/>
        <v>2394.4706380086704</v>
      </c>
      <c r="X128" s="9"/>
      <c r="Z128" s="41" t="s">
        <v>182</v>
      </c>
      <c r="AA128" t="s">
        <v>63</v>
      </c>
      <c r="AB128" s="42">
        <v>357</v>
      </c>
      <c r="AC128" s="42">
        <f t="shared" si="45"/>
        <v>357</v>
      </c>
      <c r="AD128" s="43">
        <f t="shared" si="46"/>
        <v>0</v>
      </c>
      <c r="AE128" s="9"/>
      <c r="AF128" s="41" t="s">
        <v>182</v>
      </c>
      <c r="AG128" t="s">
        <v>64</v>
      </c>
      <c r="AH128" s="42">
        <v>32558.400000000001</v>
      </c>
      <c r="AI128" s="42">
        <v>5096917.2</v>
      </c>
      <c r="AJ128" s="42">
        <f t="shared" si="47"/>
        <v>32558.400000000001</v>
      </c>
      <c r="AK128" s="43">
        <f t="shared" si="48"/>
        <v>0</v>
      </c>
      <c r="AL128" s="42"/>
      <c r="AM128" s="41" t="s">
        <v>182</v>
      </c>
      <c r="AN128" t="s">
        <v>65</v>
      </c>
      <c r="AO128">
        <v>365</v>
      </c>
      <c r="AP128" s="44">
        <v>33547</v>
      </c>
      <c r="AQ128">
        <f t="shared" si="49"/>
        <v>365</v>
      </c>
      <c r="AR128" s="45">
        <f t="shared" si="50"/>
        <v>0</v>
      </c>
      <c r="AT128" s="41" t="s">
        <v>182</v>
      </c>
      <c r="AU128" s="46">
        <f t="shared" si="51"/>
        <v>32558.400000000001</v>
      </c>
      <c r="AV128">
        <f t="shared" si="52"/>
        <v>1</v>
      </c>
      <c r="AW128" s="42">
        <f t="shared" si="53"/>
        <v>32558.400000000001</v>
      </c>
      <c r="AX128" s="42">
        <f t="shared" si="54"/>
        <v>32558.400000000001</v>
      </c>
      <c r="AY128" s="43">
        <f t="shared" si="55"/>
        <v>0</v>
      </c>
      <c r="BA128" s="41" t="str">
        <f t="shared" si="56"/>
        <v>05007</v>
      </c>
      <c r="BB128" s="42">
        <f t="shared" si="57"/>
        <v>32558.400000000001</v>
      </c>
      <c r="BC128" s="42">
        <f t="shared" si="58"/>
        <v>2395.02</v>
      </c>
      <c r="BD128" s="47">
        <f t="shared" si="59"/>
        <v>34953.42</v>
      </c>
      <c r="BF128" s="41" t="s">
        <v>182</v>
      </c>
      <c r="BG128" t="s">
        <v>66</v>
      </c>
      <c r="BH128" s="42">
        <v>2394.4699999999998</v>
      </c>
      <c r="BI128" s="42">
        <v>308339.55650000001</v>
      </c>
      <c r="BJ128" s="42">
        <f t="shared" si="60"/>
        <v>2394.4706380086704</v>
      </c>
      <c r="BK128" s="43">
        <f t="shared" si="61"/>
        <v>-6.3800867064855993E-4</v>
      </c>
      <c r="BM128" s="41" t="s">
        <v>182</v>
      </c>
      <c r="BN128" t="s">
        <v>67</v>
      </c>
      <c r="BO128" s="42">
        <v>34952.870000000003</v>
      </c>
      <c r="BP128" s="42">
        <v>4500933.3899999997</v>
      </c>
      <c r="BQ128" s="42">
        <f t="shared" si="62"/>
        <v>0</v>
      </c>
      <c r="BR128" s="43">
        <f t="shared" si="63"/>
        <v>34952.870000000003</v>
      </c>
      <c r="BT128" s="48" t="s">
        <v>182</v>
      </c>
      <c r="BU128" s="49">
        <f t="shared" si="64"/>
        <v>32558.400000000001</v>
      </c>
      <c r="BV128" s="50">
        <f t="shared" si="65"/>
        <v>2395.02</v>
      </c>
      <c r="BW128" s="51">
        <f t="shared" si="66"/>
        <v>2394.4706380086704</v>
      </c>
      <c r="BX128" s="52">
        <f t="shared" si="67"/>
        <v>0.54936199132953334</v>
      </c>
      <c r="BZ128" s="41" t="s">
        <v>182</v>
      </c>
      <c r="CA128" s="42">
        <f t="shared" si="68"/>
        <v>43047.287014005036</v>
      </c>
      <c r="CB128" s="42">
        <f t="shared" si="69"/>
        <v>32558.400000000001</v>
      </c>
      <c r="CC128" s="42">
        <f t="shared" si="70"/>
        <v>25868.985262800794</v>
      </c>
      <c r="CD128" s="42">
        <f t="shared" si="74"/>
        <v>32558.400000000001</v>
      </c>
      <c r="CE128" s="43">
        <f t="shared" si="75"/>
        <v>32558.400000000001</v>
      </c>
      <c r="CG128" s="53">
        <f t="shared" si="71"/>
        <v>32558.400000000001</v>
      </c>
      <c r="CH128" s="11">
        <f t="shared" si="72"/>
        <v>2410.5</v>
      </c>
      <c r="CI128" s="53">
        <f t="shared" si="73"/>
        <v>34968.9</v>
      </c>
    </row>
    <row r="129" spans="1:87" x14ac:dyDescent="0.25">
      <c r="A129">
        <v>139</v>
      </c>
      <c r="B129" s="54">
        <v>1581</v>
      </c>
      <c r="C129" t="s">
        <v>183</v>
      </c>
      <c r="D129" s="1"/>
      <c r="E129" s="55">
        <v>464</v>
      </c>
      <c r="F129" s="56">
        <v>190728</v>
      </c>
      <c r="G129">
        <v>365</v>
      </c>
      <c r="H129" s="1" t="str">
        <f>VLOOKUP(C129,'[1]Base 2024'!$A$2:$D$1666,3,FALSE)</f>
        <v>Empleado</v>
      </c>
      <c r="I129" s="1" t="str">
        <f>VLOOKUP(C129,'[1]Base 2024'!$A$2:$D$1666,4,FALSE)</f>
        <v>MEXICO</v>
      </c>
      <c r="J129" t="s">
        <v>61</v>
      </c>
      <c r="K129" s="45" t="s">
        <v>62</v>
      </c>
      <c r="L129" s="57">
        <f t="shared" si="38"/>
        <v>28916.971299394289</v>
      </c>
      <c r="M129" s="9">
        <f t="shared" si="39"/>
        <v>23390.438757636606</v>
      </c>
      <c r="N129" s="58">
        <f t="shared" si="40"/>
        <v>52307.410057030895</v>
      </c>
      <c r="O129" s="59">
        <f t="shared" si="41"/>
        <v>42316.800000000003</v>
      </c>
      <c r="P129" s="60">
        <f t="shared" si="42"/>
        <v>42316.800000000003</v>
      </c>
      <c r="Q129" s="61">
        <v>19207.948959914633</v>
      </c>
      <c r="R129" s="62">
        <v>31453.8</v>
      </c>
      <c r="S129" s="62">
        <v>39955.42</v>
      </c>
      <c r="T129" s="58">
        <f t="shared" si="43"/>
        <v>30205.722986638211</v>
      </c>
      <c r="V129" s="63">
        <f t="shared" si="44"/>
        <v>3112.1411093446022</v>
      </c>
      <c r="X129" s="9"/>
      <c r="Z129" s="41" t="s">
        <v>183</v>
      </c>
      <c r="AA129" t="s">
        <v>63</v>
      </c>
      <c r="AB129" s="42">
        <v>464</v>
      </c>
      <c r="AC129" s="42">
        <f t="shared" si="45"/>
        <v>464</v>
      </c>
      <c r="AD129" s="43">
        <f t="shared" si="46"/>
        <v>0</v>
      </c>
      <c r="AE129" s="9"/>
      <c r="AF129" s="41" t="s">
        <v>183</v>
      </c>
      <c r="AG129" t="s">
        <v>64</v>
      </c>
      <c r="AH129" s="42">
        <v>42316.800000000003</v>
      </c>
      <c r="AI129" s="42">
        <v>5139234</v>
      </c>
      <c r="AJ129" s="42">
        <f t="shared" si="47"/>
        <v>42316.800000000003</v>
      </c>
      <c r="AK129" s="43">
        <f t="shared" si="48"/>
        <v>0</v>
      </c>
      <c r="AL129" s="42"/>
      <c r="AM129" s="41" t="s">
        <v>183</v>
      </c>
      <c r="AN129" t="s">
        <v>65</v>
      </c>
      <c r="AO129">
        <v>365</v>
      </c>
      <c r="AP129" s="44">
        <v>33912</v>
      </c>
      <c r="AQ129">
        <f t="shared" si="49"/>
        <v>365</v>
      </c>
      <c r="AR129" s="45">
        <f t="shared" si="50"/>
        <v>0</v>
      </c>
      <c r="AT129" s="41" t="s">
        <v>183</v>
      </c>
      <c r="AU129" s="46">
        <f t="shared" si="51"/>
        <v>42316.800000000003</v>
      </c>
      <c r="AV129">
        <f t="shared" si="52"/>
        <v>1</v>
      </c>
      <c r="AW129" s="42">
        <f t="shared" si="53"/>
        <v>42316.800000000003</v>
      </c>
      <c r="AX129" s="42">
        <f t="shared" si="54"/>
        <v>42316.800000000003</v>
      </c>
      <c r="AY129" s="43">
        <f t="shared" si="55"/>
        <v>0</v>
      </c>
      <c r="BA129" s="41" t="str">
        <f t="shared" si="56"/>
        <v>05009</v>
      </c>
      <c r="BB129" s="42">
        <f t="shared" si="57"/>
        <v>42316.800000000003</v>
      </c>
      <c r="BC129" s="42">
        <f t="shared" si="58"/>
        <v>3112.85</v>
      </c>
      <c r="BD129" s="47">
        <f t="shared" si="59"/>
        <v>45429.65</v>
      </c>
      <c r="BF129" s="41" t="s">
        <v>183</v>
      </c>
      <c r="BG129" t="s">
        <v>66</v>
      </c>
      <c r="BH129" s="42">
        <v>3112.14</v>
      </c>
      <c r="BI129" s="42">
        <v>311451.69760000001</v>
      </c>
      <c r="BJ129" s="42">
        <f t="shared" si="60"/>
        <v>3112.1411093446022</v>
      </c>
      <c r="BK129" s="43">
        <f t="shared" si="61"/>
        <v>-1.1093446023551223E-3</v>
      </c>
      <c r="BM129" s="41" t="s">
        <v>183</v>
      </c>
      <c r="BN129" t="s">
        <v>67</v>
      </c>
      <c r="BO129" s="42">
        <v>45428.94</v>
      </c>
      <c r="BP129" s="42">
        <v>4546362.33</v>
      </c>
      <c r="BQ129" s="42">
        <f t="shared" si="62"/>
        <v>0</v>
      </c>
      <c r="BR129" s="43">
        <f t="shared" si="63"/>
        <v>45428.94</v>
      </c>
      <c r="BT129" s="48" t="s">
        <v>183</v>
      </c>
      <c r="BU129" s="49">
        <f t="shared" si="64"/>
        <v>42316.800000000003</v>
      </c>
      <c r="BV129" s="50">
        <f t="shared" si="65"/>
        <v>3112.85</v>
      </c>
      <c r="BW129" s="51">
        <f t="shared" si="66"/>
        <v>3112.1411093446022</v>
      </c>
      <c r="BX129" s="52">
        <f t="shared" si="67"/>
        <v>0.70889065539768126</v>
      </c>
      <c r="BZ129" s="41" t="s">
        <v>183</v>
      </c>
      <c r="CA129" s="42">
        <f t="shared" si="68"/>
        <v>52307.410057030895</v>
      </c>
      <c r="CB129" s="42">
        <f t="shared" si="69"/>
        <v>42316.800000000003</v>
      </c>
      <c r="CC129" s="42">
        <f t="shared" si="70"/>
        <v>30205.722986638211</v>
      </c>
      <c r="CD129" s="42">
        <f t="shared" si="74"/>
        <v>42316.800000000003</v>
      </c>
      <c r="CE129" s="43">
        <f t="shared" si="75"/>
        <v>42316.800000000003</v>
      </c>
      <c r="CG129" s="53">
        <f t="shared" si="71"/>
        <v>42316.800000000003</v>
      </c>
      <c r="CH129" s="11">
        <f t="shared" si="72"/>
        <v>3132.97</v>
      </c>
      <c r="CI129" s="53">
        <f t="shared" si="73"/>
        <v>45449.770000000004</v>
      </c>
    </row>
    <row r="130" spans="1:87" x14ac:dyDescent="0.25">
      <c r="A130">
        <v>140</v>
      </c>
      <c r="B130" s="54">
        <v>1583</v>
      </c>
      <c r="C130" t="s">
        <v>184</v>
      </c>
      <c r="D130" s="1"/>
      <c r="E130" s="55">
        <v>600</v>
      </c>
      <c r="F130" s="56">
        <v>190728</v>
      </c>
      <c r="G130">
        <v>365</v>
      </c>
      <c r="H130" s="1" t="str">
        <f>VLOOKUP(C130,'[1]Base 2024'!$A$2:$D$1666,3,FALSE)</f>
        <v>Empleado</v>
      </c>
      <c r="I130" s="1" t="str">
        <f>VLOOKUP(C130,'[1]Base 2024'!$A$2:$D$1666,4,FALSE)</f>
        <v>QUERETARO</v>
      </c>
      <c r="J130" t="s">
        <v>61</v>
      </c>
      <c r="K130" s="45" t="s">
        <v>62</v>
      </c>
      <c r="L130" s="57">
        <f t="shared" si="38"/>
        <v>28916.971299394289</v>
      </c>
      <c r="M130" s="9">
        <f t="shared" si="39"/>
        <v>23390.438757636606</v>
      </c>
      <c r="N130" s="58">
        <f t="shared" si="40"/>
        <v>52307.410057030895</v>
      </c>
      <c r="O130" s="59">
        <f t="shared" si="41"/>
        <v>54720</v>
      </c>
      <c r="P130" s="60">
        <f t="shared" si="42"/>
        <v>54720</v>
      </c>
      <c r="Q130" s="61">
        <v>20865.936571437916</v>
      </c>
      <c r="R130" s="62">
        <v>33588.949999999997</v>
      </c>
      <c r="S130" s="62">
        <v>39955.42</v>
      </c>
      <c r="T130" s="58">
        <f t="shared" si="43"/>
        <v>31470.102190479305</v>
      </c>
      <c r="V130" s="63">
        <f t="shared" si="44"/>
        <v>4024.320400014572</v>
      </c>
      <c r="X130" s="9"/>
      <c r="Z130" s="41" t="s">
        <v>184</v>
      </c>
      <c r="AA130" t="s">
        <v>63</v>
      </c>
      <c r="AB130" s="42">
        <v>600</v>
      </c>
      <c r="AC130" s="42">
        <f t="shared" si="45"/>
        <v>600</v>
      </c>
      <c r="AD130" s="43">
        <f t="shared" si="46"/>
        <v>0</v>
      </c>
      <c r="AE130" s="9"/>
      <c r="AF130" s="41" t="s">
        <v>184</v>
      </c>
      <c r="AG130" t="s">
        <v>64</v>
      </c>
      <c r="AH130" s="42">
        <v>54720</v>
      </c>
      <c r="AI130" s="42">
        <v>5193954</v>
      </c>
      <c r="AJ130" s="42">
        <f t="shared" si="47"/>
        <v>54720</v>
      </c>
      <c r="AK130" s="43">
        <f t="shared" si="48"/>
        <v>0</v>
      </c>
      <c r="AL130" s="42"/>
      <c r="AM130" s="41" t="s">
        <v>184</v>
      </c>
      <c r="AN130" t="s">
        <v>65</v>
      </c>
      <c r="AO130">
        <v>365</v>
      </c>
      <c r="AP130" s="44">
        <v>34277</v>
      </c>
      <c r="AQ130">
        <f t="shared" si="49"/>
        <v>365</v>
      </c>
      <c r="AR130" s="45">
        <f t="shared" si="50"/>
        <v>0</v>
      </c>
      <c r="AT130" s="41" t="s">
        <v>184</v>
      </c>
      <c r="AU130" s="46">
        <f t="shared" si="51"/>
        <v>54720</v>
      </c>
      <c r="AV130">
        <f t="shared" si="52"/>
        <v>1</v>
      </c>
      <c r="AW130" s="42">
        <f t="shared" si="53"/>
        <v>54720</v>
      </c>
      <c r="AX130" s="42">
        <f t="shared" si="54"/>
        <v>54720</v>
      </c>
      <c r="AY130" s="43">
        <f t="shared" si="55"/>
        <v>0</v>
      </c>
      <c r="BA130" s="41" t="str">
        <f t="shared" si="56"/>
        <v>05011</v>
      </c>
      <c r="BB130" s="42">
        <f t="shared" si="57"/>
        <v>54720</v>
      </c>
      <c r="BC130" s="42">
        <f t="shared" si="58"/>
        <v>4025.24</v>
      </c>
      <c r="BD130" s="47">
        <f t="shared" si="59"/>
        <v>58745.24</v>
      </c>
      <c r="BF130" s="41" t="s">
        <v>184</v>
      </c>
      <c r="BG130" t="s">
        <v>66</v>
      </c>
      <c r="BH130" s="42">
        <v>4024.32</v>
      </c>
      <c r="BI130" s="42">
        <v>315476.01799999998</v>
      </c>
      <c r="BJ130" s="42">
        <f t="shared" si="60"/>
        <v>4024.320400014572</v>
      </c>
      <c r="BK130" s="43">
        <f t="shared" si="61"/>
        <v>-4.0001457182370359E-4</v>
      </c>
      <c r="BM130" s="41" t="s">
        <v>184</v>
      </c>
      <c r="BN130" t="s">
        <v>67</v>
      </c>
      <c r="BO130" s="42">
        <v>58744.32</v>
      </c>
      <c r="BP130" s="42">
        <v>4605106.6500000004</v>
      </c>
      <c r="BQ130" s="42">
        <f t="shared" si="62"/>
        <v>0</v>
      </c>
      <c r="BR130" s="43">
        <f t="shared" si="63"/>
        <v>58744.32</v>
      </c>
      <c r="BT130" s="48" t="s">
        <v>184</v>
      </c>
      <c r="BU130" s="49">
        <f t="shared" si="64"/>
        <v>54720</v>
      </c>
      <c r="BV130" s="50">
        <f t="shared" si="65"/>
        <v>4025.24</v>
      </c>
      <c r="BW130" s="51">
        <f t="shared" si="66"/>
        <v>4024.320400014572</v>
      </c>
      <c r="BX130" s="52">
        <f t="shared" si="67"/>
        <v>0.91959998542779431</v>
      </c>
      <c r="BZ130" s="41" t="s">
        <v>184</v>
      </c>
      <c r="CA130" s="42">
        <f t="shared" si="68"/>
        <v>52307.410057030895</v>
      </c>
      <c r="CB130" s="42">
        <f t="shared" si="69"/>
        <v>54720</v>
      </c>
      <c r="CC130" s="42">
        <f t="shared" si="70"/>
        <v>31470.102190479305</v>
      </c>
      <c r="CD130" s="42">
        <f t="shared" si="74"/>
        <v>54720</v>
      </c>
      <c r="CE130" s="43">
        <f t="shared" si="75"/>
        <v>52307.410057030895</v>
      </c>
      <c r="CG130" s="53">
        <f t="shared" si="71"/>
        <v>52307.410057030895</v>
      </c>
      <c r="CH130" s="11">
        <f t="shared" si="72"/>
        <v>3872.63</v>
      </c>
      <c r="CI130" s="53">
        <f t="shared" si="73"/>
        <v>56180.040057030892</v>
      </c>
    </row>
    <row r="131" spans="1:87" x14ac:dyDescent="0.25">
      <c r="A131">
        <v>141</v>
      </c>
      <c r="B131" s="54">
        <v>1584</v>
      </c>
      <c r="C131" t="s">
        <v>185</v>
      </c>
      <c r="D131" s="1"/>
      <c r="E131" s="62">
        <v>358</v>
      </c>
      <c r="F131" s="64">
        <v>130023.34</v>
      </c>
      <c r="G131">
        <v>365</v>
      </c>
      <c r="H131" s="1" t="str">
        <f>VLOOKUP(C131,'[1]Base 2024'!$A$2:$D$1666,3,FALSE)</f>
        <v>Empleado</v>
      </c>
      <c r="I131" s="1" t="str">
        <f>VLOOKUP(C131,'[1]Base 2024'!$A$2:$D$1666,4,FALSE)</f>
        <v>MEXICO</v>
      </c>
      <c r="J131" t="s">
        <v>61</v>
      </c>
      <c r="K131" s="45" t="s">
        <v>62</v>
      </c>
      <c r="L131" s="57">
        <f t="shared" si="38"/>
        <v>19713.315250154068</v>
      </c>
      <c r="M131" s="9">
        <f t="shared" si="39"/>
        <v>23390.438757636606</v>
      </c>
      <c r="N131" s="58">
        <f t="shared" si="40"/>
        <v>43103.754007790674</v>
      </c>
      <c r="O131" s="59">
        <f t="shared" si="41"/>
        <v>32649.600000000002</v>
      </c>
      <c r="P131" s="60">
        <f t="shared" si="42"/>
        <v>32649.599999999999</v>
      </c>
      <c r="Q131" s="61">
        <v>17350.664585188679</v>
      </c>
      <c r="R131" s="62">
        <v>27853.47</v>
      </c>
      <c r="S131" s="62">
        <v>32072.79</v>
      </c>
      <c r="T131" s="58">
        <f t="shared" si="43"/>
        <v>25758.974861729559</v>
      </c>
      <c r="V131" s="63">
        <f t="shared" si="44"/>
        <v>2401.1778386753608</v>
      </c>
      <c r="X131" s="9"/>
      <c r="Z131" s="41" t="s">
        <v>185</v>
      </c>
      <c r="AA131" t="s">
        <v>63</v>
      </c>
      <c r="AB131" s="42">
        <v>358</v>
      </c>
      <c r="AC131" s="42">
        <f t="shared" si="45"/>
        <v>358</v>
      </c>
      <c r="AD131" s="43">
        <f t="shared" si="46"/>
        <v>0</v>
      </c>
      <c r="AE131" s="9"/>
      <c r="AF131" s="41" t="s">
        <v>185</v>
      </c>
      <c r="AG131" t="s">
        <v>64</v>
      </c>
      <c r="AH131" s="42">
        <v>32649.599999999999</v>
      </c>
      <c r="AI131" s="42">
        <v>5226603.5999999996</v>
      </c>
      <c r="AJ131" s="42">
        <f t="shared" si="47"/>
        <v>32649.600000000002</v>
      </c>
      <c r="AK131" s="43">
        <f t="shared" si="48"/>
        <v>0</v>
      </c>
      <c r="AL131" s="42"/>
      <c r="AM131" s="41" t="s">
        <v>185</v>
      </c>
      <c r="AN131" t="s">
        <v>65</v>
      </c>
      <c r="AO131">
        <v>365</v>
      </c>
      <c r="AP131" s="44">
        <v>34642</v>
      </c>
      <c r="AQ131">
        <f t="shared" si="49"/>
        <v>365</v>
      </c>
      <c r="AR131" s="45">
        <f t="shared" si="50"/>
        <v>0</v>
      </c>
      <c r="AT131" s="41" t="s">
        <v>185</v>
      </c>
      <c r="AU131" s="46">
        <f t="shared" si="51"/>
        <v>32649.599999999999</v>
      </c>
      <c r="AV131">
        <f t="shared" si="52"/>
        <v>1</v>
      </c>
      <c r="AW131" s="42">
        <f t="shared" si="53"/>
        <v>32649.599999999999</v>
      </c>
      <c r="AX131" s="42">
        <f t="shared" si="54"/>
        <v>32649.599999999999</v>
      </c>
      <c r="AY131" s="43">
        <f t="shared" si="55"/>
        <v>0</v>
      </c>
      <c r="BA131" s="41" t="str">
        <f t="shared" si="56"/>
        <v>05015</v>
      </c>
      <c r="BB131" s="42">
        <f t="shared" si="57"/>
        <v>32649.599999999999</v>
      </c>
      <c r="BC131" s="42">
        <f t="shared" si="58"/>
        <v>2401.7199999999998</v>
      </c>
      <c r="BD131" s="47">
        <f t="shared" si="59"/>
        <v>35051.32</v>
      </c>
      <c r="BF131" s="41" t="s">
        <v>185</v>
      </c>
      <c r="BG131" t="s">
        <v>66</v>
      </c>
      <c r="BH131" s="42">
        <v>2401.1799999999998</v>
      </c>
      <c r="BI131" s="42">
        <v>317877.19579999999</v>
      </c>
      <c r="BJ131" s="42">
        <f t="shared" si="60"/>
        <v>2401.1778386753608</v>
      </c>
      <c r="BK131" s="43">
        <f t="shared" si="61"/>
        <v>2.1613246390188579E-3</v>
      </c>
      <c r="BM131" s="41" t="s">
        <v>185</v>
      </c>
      <c r="BN131" t="s">
        <v>67</v>
      </c>
      <c r="BO131" s="42">
        <v>35050.78</v>
      </c>
      <c r="BP131" s="42">
        <v>4640157.43</v>
      </c>
      <c r="BQ131" s="42">
        <f t="shared" si="62"/>
        <v>0</v>
      </c>
      <c r="BR131" s="43">
        <f t="shared" si="63"/>
        <v>35050.78</v>
      </c>
      <c r="BT131" s="48" t="s">
        <v>185</v>
      </c>
      <c r="BU131" s="49">
        <f t="shared" si="64"/>
        <v>32649.599999999999</v>
      </c>
      <c r="BV131" s="50">
        <f t="shared" si="65"/>
        <v>2401.7199999999998</v>
      </c>
      <c r="BW131" s="51">
        <f t="shared" si="66"/>
        <v>2401.1778386753608</v>
      </c>
      <c r="BX131" s="52">
        <f t="shared" si="67"/>
        <v>0.54216132463898248</v>
      </c>
      <c r="BZ131" s="41" t="s">
        <v>185</v>
      </c>
      <c r="CA131" s="42">
        <f t="shared" si="68"/>
        <v>43103.754007790674</v>
      </c>
      <c r="CB131" s="42">
        <f t="shared" si="69"/>
        <v>32649.599999999999</v>
      </c>
      <c r="CC131" s="42">
        <f t="shared" si="70"/>
        <v>25758.974861729559</v>
      </c>
      <c r="CD131" s="42">
        <f t="shared" si="74"/>
        <v>32649.599999999999</v>
      </c>
      <c r="CE131" s="43">
        <f t="shared" si="75"/>
        <v>32649.599999999999</v>
      </c>
      <c r="CG131" s="53">
        <f t="shared" si="71"/>
        <v>32649.599999999999</v>
      </c>
      <c r="CH131" s="11">
        <f t="shared" si="72"/>
        <v>2417.25</v>
      </c>
      <c r="CI131" s="53">
        <f t="shared" si="73"/>
        <v>35066.85</v>
      </c>
    </row>
    <row r="132" spans="1:87" x14ac:dyDescent="0.25">
      <c r="A132">
        <v>142</v>
      </c>
      <c r="B132" s="54">
        <v>1586</v>
      </c>
      <c r="C132" t="s">
        <v>186</v>
      </c>
      <c r="D132" s="1"/>
      <c r="E132" s="55">
        <v>600</v>
      </c>
      <c r="F132" s="56">
        <v>190728</v>
      </c>
      <c r="G132">
        <v>365</v>
      </c>
      <c r="H132" s="1" t="str">
        <f>VLOOKUP(C132,'[1]Base 2024'!$A$2:$D$1666,3,FALSE)</f>
        <v>Empleado</v>
      </c>
      <c r="I132" s="1" t="str">
        <f>VLOOKUP(C132,'[1]Base 2024'!$A$2:$D$1666,4,FALSE)</f>
        <v>MEXICO</v>
      </c>
      <c r="J132" t="s">
        <v>61</v>
      </c>
      <c r="K132" s="45" t="s">
        <v>62</v>
      </c>
      <c r="L132" s="57">
        <f t="shared" si="38"/>
        <v>28916.971299394289</v>
      </c>
      <c r="M132" s="9">
        <f t="shared" si="39"/>
        <v>23390.438757636606</v>
      </c>
      <c r="N132" s="58">
        <f t="shared" si="40"/>
        <v>52307.410057030895</v>
      </c>
      <c r="O132" s="59">
        <f t="shared" si="41"/>
        <v>54720</v>
      </c>
      <c r="P132" s="60">
        <f t="shared" si="42"/>
        <v>54720</v>
      </c>
      <c r="Q132" s="61">
        <v>20865.936571437916</v>
      </c>
      <c r="R132" s="62">
        <v>33588.949999999997</v>
      </c>
      <c r="S132" s="62">
        <v>39955.42</v>
      </c>
      <c r="T132" s="58">
        <f t="shared" si="43"/>
        <v>31470.102190479305</v>
      </c>
      <c r="V132" s="63">
        <f t="shared" si="44"/>
        <v>4024.320400014572</v>
      </c>
      <c r="X132" s="9"/>
      <c r="Z132" s="41" t="s">
        <v>186</v>
      </c>
      <c r="AA132" t="s">
        <v>63</v>
      </c>
      <c r="AB132" s="42">
        <v>600</v>
      </c>
      <c r="AC132" s="42">
        <f t="shared" si="45"/>
        <v>600</v>
      </c>
      <c r="AD132" s="43">
        <f t="shared" si="46"/>
        <v>0</v>
      </c>
      <c r="AE132" s="9"/>
      <c r="AF132" s="41" t="s">
        <v>186</v>
      </c>
      <c r="AG132" t="s">
        <v>64</v>
      </c>
      <c r="AH132" s="42">
        <v>54720</v>
      </c>
      <c r="AI132" s="42">
        <v>5281323.5999999996</v>
      </c>
      <c r="AJ132" s="42">
        <f t="shared" si="47"/>
        <v>54720</v>
      </c>
      <c r="AK132" s="43">
        <f t="shared" si="48"/>
        <v>0</v>
      </c>
      <c r="AL132" s="42"/>
      <c r="AM132" s="41" t="s">
        <v>186</v>
      </c>
      <c r="AN132" t="s">
        <v>65</v>
      </c>
      <c r="AO132">
        <v>365</v>
      </c>
      <c r="AP132" s="44">
        <v>35007</v>
      </c>
      <c r="AQ132">
        <f t="shared" si="49"/>
        <v>365</v>
      </c>
      <c r="AR132" s="45">
        <f t="shared" si="50"/>
        <v>0</v>
      </c>
      <c r="AT132" s="41" t="s">
        <v>186</v>
      </c>
      <c r="AU132" s="46">
        <f t="shared" si="51"/>
        <v>54720</v>
      </c>
      <c r="AV132">
        <f t="shared" si="52"/>
        <v>1</v>
      </c>
      <c r="AW132" s="42">
        <f t="shared" si="53"/>
        <v>54720</v>
      </c>
      <c r="AX132" s="42">
        <f t="shared" si="54"/>
        <v>54720</v>
      </c>
      <c r="AY132" s="43">
        <f t="shared" si="55"/>
        <v>0</v>
      </c>
      <c r="BA132" s="41" t="str">
        <f t="shared" si="56"/>
        <v>05030</v>
      </c>
      <c r="BB132" s="42">
        <f t="shared" si="57"/>
        <v>54720</v>
      </c>
      <c r="BC132" s="42">
        <f t="shared" si="58"/>
        <v>4025.24</v>
      </c>
      <c r="BD132" s="47">
        <f t="shared" si="59"/>
        <v>58745.24</v>
      </c>
      <c r="BF132" s="41" t="s">
        <v>186</v>
      </c>
      <c r="BG132" t="s">
        <v>66</v>
      </c>
      <c r="BH132" s="42">
        <v>4024.32</v>
      </c>
      <c r="BI132" s="42">
        <v>321901.51620000001</v>
      </c>
      <c r="BJ132" s="42">
        <f t="shared" si="60"/>
        <v>4024.320400014572</v>
      </c>
      <c r="BK132" s="43">
        <f t="shared" si="61"/>
        <v>-4.0001457182370359E-4</v>
      </c>
      <c r="BM132" s="41" t="s">
        <v>186</v>
      </c>
      <c r="BN132" t="s">
        <v>67</v>
      </c>
      <c r="BO132" s="42">
        <v>58744.32</v>
      </c>
      <c r="BP132" s="42">
        <v>4698901.75</v>
      </c>
      <c r="BQ132" s="42">
        <f t="shared" si="62"/>
        <v>0</v>
      </c>
      <c r="BR132" s="43">
        <f t="shared" si="63"/>
        <v>58744.32</v>
      </c>
      <c r="BT132" s="48" t="s">
        <v>186</v>
      </c>
      <c r="BU132" s="49">
        <f t="shared" si="64"/>
        <v>54720</v>
      </c>
      <c r="BV132" s="50">
        <f t="shared" si="65"/>
        <v>4025.24</v>
      </c>
      <c r="BW132" s="51">
        <f t="shared" si="66"/>
        <v>4024.320400014572</v>
      </c>
      <c r="BX132" s="52">
        <f t="shared" si="67"/>
        <v>0.91959998542779431</v>
      </c>
      <c r="BZ132" s="41" t="s">
        <v>186</v>
      </c>
      <c r="CA132" s="42">
        <f t="shared" si="68"/>
        <v>52307.410057030895</v>
      </c>
      <c r="CB132" s="42">
        <f t="shared" si="69"/>
        <v>54720</v>
      </c>
      <c r="CC132" s="42">
        <f t="shared" si="70"/>
        <v>31470.102190479305</v>
      </c>
      <c r="CD132" s="42">
        <f t="shared" si="74"/>
        <v>54720</v>
      </c>
      <c r="CE132" s="43">
        <f t="shared" si="75"/>
        <v>52307.410057030895</v>
      </c>
      <c r="CG132" s="53">
        <f t="shared" si="71"/>
        <v>52307.410057030895</v>
      </c>
      <c r="CH132" s="11">
        <f t="shared" si="72"/>
        <v>3872.63</v>
      </c>
      <c r="CI132" s="53">
        <f t="shared" si="73"/>
        <v>56180.040057030892</v>
      </c>
    </row>
    <row r="133" spans="1:87" x14ac:dyDescent="0.25">
      <c r="A133">
        <v>143</v>
      </c>
      <c r="B133" s="54">
        <v>1588</v>
      </c>
      <c r="C133" t="s">
        <v>187</v>
      </c>
      <c r="D133" s="1"/>
      <c r="E133" s="55">
        <v>600</v>
      </c>
      <c r="F133" s="56">
        <v>190728</v>
      </c>
      <c r="G133">
        <v>365</v>
      </c>
      <c r="H133" s="1" t="str">
        <f>VLOOKUP(C133,'[1]Base 2024'!$A$2:$D$1666,3,FALSE)</f>
        <v>Empleado</v>
      </c>
      <c r="I133" s="1" t="str">
        <f>VLOOKUP(C133,'[1]Base 2024'!$A$2:$D$1666,4,FALSE)</f>
        <v>MEXICO</v>
      </c>
      <c r="J133" t="s">
        <v>61</v>
      </c>
      <c r="K133" s="45" t="s">
        <v>62</v>
      </c>
      <c r="L133" s="57">
        <f t="shared" si="38"/>
        <v>28916.971299394289</v>
      </c>
      <c r="M133" s="9">
        <f t="shared" si="39"/>
        <v>23390.438757636606</v>
      </c>
      <c r="N133" s="58">
        <f t="shared" si="40"/>
        <v>52307.410057030895</v>
      </c>
      <c r="O133" s="59">
        <f t="shared" si="41"/>
        <v>54720</v>
      </c>
      <c r="P133" s="60">
        <f t="shared" si="42"/>
        <v>54720</v>
      </c>
      <c r="Q133" s="61">
        <v>20865.936571437916</v>
      </c>
      <c r="R133" s="62">
        <v>33588.949999999997</v>
      </c>
      <c r="S133" s="62">
        <v>39955.42</v>
      </c>
      <c r="T133" s="58">
        <f t="shared" si="43"/>
        <v>31470.102190479305</v>
      </c>
      <c r="V133" s="63">
        <f t="shared" si="44"/>
        <v>4024.320400014572</v>
      </c>
      <c r="X133" s="9"/>
      <c r="Z133" s="41" t="s">
        <v>187</v>
      </c>
      <c r="AA133" t="s">
        <v>63</v>
      </c>
      <c r="AB133" s="42">
        <v>600</v>
      </c>
      <c r="AC133" s="42">
        <f t="shared" si="45"/>
        <v>600</v>
      </c>
      <c r="AD133" s="43">
        <f t="shared" si="46"/>
        <v>0</v>
      </c>
      <c r="AE133" s="9"/>
      <c r="AF133" s="41" t="s">
        <v>187</v>
      </c>
      <c r="AG133" t="s">
        <v>64</v>
      </c>
      <c r="AH133" s="42">
        <v>54720</v>
      </c>
      <c r="AI133" s="42">
        <v>5336043.5999999996</v>
      </c>
      <c r="AJ133" s="42">
        <f t="shared" si="47"/>
        <v>54720</v>
      </c>
      <c r="AK133" s="43">
        <f t="shared" si="48"/>
        <v>0</v>
      </c>
      <c r="AL133" s="42"/>
      <c r="AM133" s="41" t="s">
        <v>187</v>
      </c>
      <c r="AN133" t="s">
        <v>65</v>
      </c>
      <c r="AO133">
        <v>365</v>
      </c>
      <c r="AP133" s="44">
        <v>35372</v>
      </c>
      <c r="AQ133">
        <f t="shared" si="49"/>
        <v>365</v>
      </c>
      <c r="AR133" s="45">
        <f t="shared" si="50"/>
        <v>0</v>
      </c>
      <c r="AT133" s="41" t="s">
        <v>187</v>
      </c>
      <c r="AU133" s="46">
        <f t="shared" si="51"/>
        <v>54720</v>
      </c>
      <c r="AV133">
        <f t="shared" si="52"/>
        <v>1</v>
      </c>
      <c r="AW133" s="42">
        <f t="shared" si="53"/>
        <v>54720</v>
      </c>
      <c r="AX133" s="42">
        <f t="shared" si="54"/>
        <v>54720</v>
      </c>
      <c r="AY133" s="43">
        <f t="shared" si="55"/>
        <v>0</v>
      </c>
      <c r="BA133" s="41" t="str">
        <f t="shared" si="56"/>
        <v>05032</v>
      </c>
      <c r="BB133" s="42">
        <f t="shared" si="57"/>
        <v>54720</v>
      </c>
      <c r="BC133" s="42">
        <f t="shared" si="58"/>
        <v>4025.24</v>
      </c>
      <c r="BD133" s="47">
        <f t="shared" si="59"/>
        <v>58745.24</v>
      </c>
      <c r="BF133" s="41" t="s">
        <v>187</v>
      </c>
      <c r="BG133" t="s">
        <v>66</v>
      </c>
      <c r="BH133" s="42">
        <v>4024.32</v>
      </c>
      <c r="BI133" s="42">
        <v>325925.83659999998</v>
      </c>
      <c r="BJ133" s="42">
        <f t="shared" si="60"/>
        <v>4024.320400014572</v>
      </c>
      <c r="BK133" s="43">
        <f t="shared" si="61"/>
        <v>-4.0001457182370359E-4</v>
      </c>
      <c r="BM133" s="41" t="s">
        <v>187</v>
      </c>
      <c r="BN133" t="s">
        <v>67</v>
      </c>
      <c r="BO133" s="42">
        <v>58744.32</v>
      </c>
      <c r="BP133" s="42">
        <v>4757646.07</v>
      </c>
      <c r="BQ133" s="42">
        <f t="shared" si="62"/>
        <v>0</v>
      </c>
      <c r="BR133" s="43">
        <f t="shared" si="63"/>
        <v>58744.32</v>
      </c>
      <c r="BT133" s="48" t="s">
        <v>187</v>
      </c>
      <c r="BU133" s="49">
        <f t="shared" si="64"/>
        <v>54720</v>
      </c>
      <c r="BV133" s="50">
        <f t="shared" si="65"/>
        <v>4025.24</v>
      </c>
      <c r="BW133" s="51">
        <f t="shared" si="66"/>
        <v>4024.320400014572</v>
      </c>
      <c r="BX133" s="52">
        <f t="shared" si="67"/>
        <v>0.91959998542779431</v>
      </c>
      <c r="BZ133" s="41" t="s">
        <v>187</v>
      </c>
      <c r="CA133" s="42">
        <f t="shared" si="68"/>
        <v>52307.410057030895</v>
      </c>
      <c r="CB133" s="42">
        <f t="shared" si="69"/>
        <v>54720</v>
      </c>
      <c r="CC133" s="42">
        <f t="shared" si="70"/>
        <v>31470.102190479305</v>
      </c>
      <c r="CD133" s="42">
        <f t="shared" si="74"/>
        <v>54720</v>
      </c>
      <c r="CE133" s="43">
        <f t="shared" si="75"/>
        <v>52307.410057030895</v>
      </c>
      <c r="CG133" s="53">
        <f t="shared" si="71"/>
        <v>52307.410057030895</v>
      </c>
      <c r="CH133" s="11">
        <f t="shared" si="72"/>
        <v>3872.63</v>
      </c>
      <c r="CI133" s="53">
        <f t="shared" si="73"/>
        <v>56180.040057030892</v>
      </c>
    </row>
    <row r="134" spans="1:87" x14ac:dyDescent="0.25">
      <c r="A134">
        <v>144</v>
      </c>
      <c r="B134" s="54">
        <v>1589</v>
      </c>
      <c r="C134" t="s">
        <v>188</v>
      </c>
      <c r="D134" s="1"/>
      <c r="E134" s="55">
        <v>600</v>
      </c>
      <c r="F134" s="56">
        <v>190728</v>
      </c>
      <c r="G134">
        <v>365</v>
      </c>
      <c r="H134" s="1" t="str">
        <f>VLOOKUP(C134,'[1]Base 2024'!$A$2:$D$1666,3,FALSE)</f>
        <v>Empleado</v>
      </c>
      <c r="I134" s="1" t="str">
        <f>VLOOKUP(C134,'[1]Base 2024'!$A$2:$D$1666,4,FALSE)</f>
        <v>MEXICO</v>
      </c>
      <c r="J134" t="s">
        <v>61</v>
      </c>
      <c r="K134" s="45" t="s">
        <v>62</v>
      </c>
      <c r="L134" s="57">
        <f t="shared" si="38"/>
        <v>28916.971299394289</v>
      </c>
      <c r="M134" s="9">
        <f t="shared" si="39"/>
        <v>23390.438757636606</v>
      </c>
      <c r="N134" s="58">
        <f t="shared" si="40"/>
        <v>52307.410057030895</v>
      </c>
      <c r="O134" s="59">
        <f t="shared" si="41"/>
        <v>54720</v>
      </c>
      <c r="P134" s="60">
        <f t="shared" si="42"/>
        <v>54720</v>
      </c>
      <c r="Q134" s="61">
        <v>20865.936571437916</v>
      </c>
      <c r="R134" s="62">
        <v>33588.949999999997</v>
      </c>
      <c r="S134" s="62">
        <v>39955.42</v>
      </c>
      <c r="T134" s="58">
        <f t="shared" si="43"/>
        <v>31470.102190479305</v>
      </c>
      <c r="V134" s="63">
        <f t="shared" si="44"/>
        <v>4024.320400014572</v>
      </c>
      <c r="X134" s="9"/>
      <c r="Z134" s="41" t="s">
        <v>188</v>
      </c>
      <c r="AA134" t="s">
        <v>63</v>
      </c>
      <c r="AB134" s="42">
        <v>600</v>
      </c>
      <c r="AC134" s="42">
        <f t="shared" si="45"/>
        <v>600</v>
      </c>
      <c r="AD134" s="43">
        <f t="shared" si="46"/>
        <v>0</v>
      </c>
      <c r="AE134" s="9"/>
      <c r="AF134" s="41" t="s">
        <v>188</v>
      </c>
      <c r="AG134" t="s">
        <v>64</v>
      </c>
      <c r="AH134" s="42">
        <v>54720</v>
      </c>
      <c r="AI134" s="42">
        <v>5390763.5999999996</v>
      </c>
      <c r="AJ134" s="42">
        <f t="shared" si="47"/>
        <v>54720</v>
      </c>
      <c r="AK134" s="43">
        <f t="shared" si="48"/>
        <v>0</v>
      </c>
      <c r="AL134" s="42"/>
      <c r="AM134" s="41" t="s">
        <v>188</v>
      </c>
      <c r="AN134" t="s">
        <v>65</v>
      </c>
      <c r="AO134">
        <v>365</v>
      </c>
      <c r="AP134" s="44">
        <v>35737</v>
      </c>
      <c r="AQ134">
        <f t="shared" si="49"/>
        <v>365</v>
      </c>
      <c r="AR134" s="45">
        <f t="shared" si="50"/>
        <v>0</v>
      </c>
      <c r="AT134" s="41" t="s">
        <v>188</v>
      </c>
      <c r="AU134" s="46">
        <f t="shared" si="51"/>
        <v>54720</v>
      </c>
      <c r="AV134">
        <f t="shared" si="52"/>
        <v>1</v>
      </c>
      <c r="AW134" s="42">
        <f t="shared" si="53"/>
        <v>54720</v>
      </c>
      <c r="AX134" s="42">
        <f t="shared" si="54"/>
        <v>54720</v>
      </c>
      <c r="AY134" s="43">
        <f t="shared" si="55"/>
        <v>0</v>
      </c>
      <c r="BA134" s="41" t="str">
        <f t="shared" si="56"/>
        <v>05037</v>
      </c>
      <c r="BB134" s="42">
        <f t="shared" si="57"/>
        <v>54720</v>
      </c>
      <c r="BC134" s="42">
        <f t="shared" si="58"/>
        <v>4025.24</v>
      </c>
      <c r="BD134" s="47">
        <f t="shared" si="59"/>
        <v>58745.24</v>
      </c>
      <c r="BF134" s="41" t="s">
        <v>188</v>
      </c>
      <c r="BG134" t="s">
        <v>66</v>
      </c>
      <c r="BH134" s="42">
        <v>4024.32</v>
      </c>
      <c r="BI134" s="42">
        <v>329950.15700000001</v>
      </c>
      <c r="BJ134" s="42">
        <f t="shared" si="60"/>
        <v>4024.320400014572</v>
      </c>
      <c r="BK134" s="43">
        <f t="shared" si="61"/>
        <v>-4.0001457182370359E-4</v>
      </c>
      <c r="BM134" s="41" t="s">
        <v>188</v>
      </c>
      <c r="BN134" t="s">
        <v>67</v>
      </c>
      <c r="BO134" s="42">
        <v>58744.32</v>
      </c>
      <c r="BP134" s="42">
        <v>4816390.3899999997</v>
      </c>
      <c r="BQ134" s="42">
        <f t="shared" si="62"/>
        <v>0</v>
      </c>
      <c r="BR134" s="43">
        <f t="shared" si="63"/>
        <v>58744.32</v>
      </c>
      <c r="BT134" s="48" t="s">
        <v>188</v>
      </c>
      <c r="BU134" s="49">
        <f t="shared" si="64"/>
        <v>54720</v>
      </c>
      <c r="BV134" s="50">
        <f t="shared" si="65"/>
        <v>4025.24</v>
      </c>
      <c r="BW134" s="51">
        <f t="shared" si="66"/>
        <v>4024.320400014572</v>
      </c>
      <c r="BX134" s="52">
        <f t="shared" si="67"/>
        <v>0.91959998542779431</v>
      </c>
      <c r="BZ134" s="41" t="s">
        <v>188</v>
      </c>
      <c r="CA134" s="42">
        <f t="shared" si="68"/>
        <v>52307.410057030895</v>
      </c>
      <c r="CB134" s="42">
        <f t="shared" si="69"/>
        <v>54720</v>
      </c>
      <c r="CC134" s="42">
        <f t="shared" si="70"/>
        <v>31470.102190479305</v>
      </c>
      <c r="CD134" s="42">
        <f t="shared" si="74"/>
        <v>54720</v>
      </c>
      <c r="CE134" s="43">
        <f t="shared" si="75"/>
        <v>52307.410057030895</v>
      </c>
      <c r="CG134" s="53">
        <f t="shared" si="71"/>
        <v>52307.410057030895</v>
      </c>
      <c r="CH134" s="11">
        <f t="shared" si="72"/>
        <v>3872.63</v>
      </c>
      <c r="CI134" s="53">
        <f t="shared" si="73"/>
        <v>56180.040057030892</v>
      </c>
    </row>
    <row r="135" spans="1:87" x14ac:dyDescent="0.25">
      <c r="A135">
        <v>145</v>
      </c>
      <c r="B135" s="54">
        <v>1590</v>
      </c>
      <c r="C135" t="s">
        <v>189</v>
      </c>
      <c r="D135" s="1"/>
      <c r="E135" s="55">
        <v>600</v>
      </c>
      <c r="F135" s="56">
        <v>190728</v>
      </c>
      <c r="G135">
        <v>365</v>
      </c>
      <c r="H135" s="1" t="str">
        <f>VLOOKUP(C135,'[1]Base 2024'!$A$2:$D$1666,3,FALSE)</f>
        <v>Empleado</v>
      </c>
      <c r="I135" s="1" t="str">
        <f>VLOOKUP(C135,'[1]Base 2024'!$A$2:$D$1666,4,FALSE)</f>
        <v>QUERETARO</v>
      </c>
      <c r="J135" t="s">
        <v>61</v>
      </c>
      <c r="K135" s="45" t="s">
        <v>62</v>
      </c>
      <c r="L135" s="57">
        <f t="shared" si="38"/>
        <v>28916.971299394289</v>
      </c>
      <c r="M135" s="9">
        <f t="shared" si="39"/>
        <v>23390.438757636606</v>
      </c>
      <c r="N135" s="58">
        <f t="shared" si="40"/>
        <v>52307.410057030895</v>
      </c>
      <c r="O135" s="59">
        <f t="shared" si="41"/>
        <v>54720</v>
      </c>
      <c r="P135" s="60">
        <f t="shared" si="42"/>
        <v>54720</v>
      </c>
      <c r="Q135" s="61">
        <v>20865.936571437916</v>
      </c>
      <c r="R135" s="62">
        <v>33588.949999999997</v>
      </c>
      <c r="S135" s="62">
        <v>39955.42</v>
      </c>
      <c r="T135" s="58">
        <f t="shared" si="43"/>
        <v>31470.102190479305</v>
      </c>
      <c r="V135" s="63">
        <f t="shared" si="44"/>
        <v>4024.320400014572</v>
      </c>
      <c r="X135" s="9"/>
      <c r="Z135" s="41" t="s">
        <v>189</v>
      </c>
      <c r="AA135" t="s">
        <v>63</v>
      </c>
      <c r="AB135" s="42">
        <v>600</v>
      </c>
      <c r="AC135" s="42">
        <f t="shared" si="45"/>
        <v>600</v>
      </c>
      <c r="AD135" s="43">
        <f t="shared" si="46"/>
        <v>0</v>
      </c>
      <c r="AE135" s="9"/>
      <c r="AF135" s="41" t="s">
        <v>189</v>
      </c>
      <c r="AG135" t="s">
        <v>64</v>
      </c>
      <c r="AH135" s="42">
        <v>54720</v>
      </c>
      <c r="AI135" s="42">
        <v>5445483.5999999996</v>
      </c>
      <c r="AJ135" s="42">
        <f t="shared" si="47"/>
        <v>54720</v>
      </c>
      <c r="AK135" s="43">
        <f t="shared" si="48"/>
        <v>0</v>
      </c>
      <c r="AL135" s="42"/>
      <c r="AM135" s="41" t="s">
        <v>189</v>
      </c>
      <c r="AN135" t="s">
        <v>65</v>
      </c>
      <c r="AO135">
        <v>365</v>
      </c>
      <c r="AP135" s="44">
        <v>36102</v>
      </c>
      <c r="AQ135">
        <f t="shared" si="49"/>
        <v>365</v>
      </c>
      <c r="AR135" s="45">
        <f t="shared" si="50"/>
        <v>0</v>
      </c>
      <c r="AT135" s="41" t="s">
        <v>189</v>
      </c>
      <c r="AU135" s="46">
        <f t="shared" si="51"/>
        <v>54720</v>
      </c>
      <c r="AV135">
        <f t="shared" si="52"/>
        <v>1</v>
      </c>
      <c r="AW135" s="42">
        <f t="shared" si="53"/>
        <v>54720</v>
      </c>
      <c r="AX135" s="42">
        <f t="shared" si="54"/>
        <v>54720</v>
      </c>
      <c r="AY135" s="43">
        <f t="shared" si="55"/>
        <v>0</v>
      </c>
      <c r="BA135" s="41" t="str">
        <f t="shared" si="56"/>
        <v>05038</v>
      </c>
      <c r="BB135" s="42">
        <f t="shared" si="57"/>
        <v>54720</v>
      </c>
      <c r="BC135" s="42">
        <f t="shared" si="58"/>
        <v>4025.24</v>
      </c>
      <c r="BD135" s="47">
        <f t="shared" si="59"/>
        <v>58745.24</v>
      </c>
      <c r="BF135" s="41" t="s">
        <v>189</v>
      </c>
      <c r="BG135" t="s">
        <v>66</v>
      </c>
      <c r="BH135" s="42">
        <v>4024.32</v>
      </c>
      <c r="BI135" s="42">
        <v>333974.47739999997</v>
      </c>
      <c r="BJ135" s="42">
        <f t="shared" si="60"/>
        <v>4024.320400014572</v>
      </c>
      <c r="BK135" s="43">
        <f t="shared" si="61"/>
        <v>-4.0001457182370359E-4</v>
      </c>
      <c r="BM135" s="41" t="s">
        <v>189</v>
      </c>
      <c r="BN135" t="s">
        <v>67</v>
      </c>
      <c r="BO135" s="42">
        <v>58744.32</v>
      </c>
      <c r="BP135" s="42">
        <v>4875134.71</v>
      </c>
      <c r="BQ135" s="42">
        <f t="shared" si="62"/>
        <v>0</v>
      </c>
      <c r="BR135" s="43">
        <f t="shared" si="63"/>
        <v>58744.32</v>
      </c>
      <c r="BT135" s="48" t="s">
        <v>189</v>
      </c>
      <c r="BU135" s="49">
        <f t="shared" si="64"/>
        <v>54720</v>
      </c>
      <c r="BV135" s="50">
        <f t="shared" si="65"/>
        <v>4025.24</v>
      </c>
      <c r="BW135" s="51">
        <f t="shared" si="66"/>
        <v>4024.320400014572</v>
      </c>
      <c r="BX135" s="52">
        <f t="shared" si="67"/>
        <v>0.91959998542779431</v>
      </c>
      <c r="BZ135" s="41" t="s">
        <v>189</v>
      </c>
      <c r="CA135" s="42">
        <f t="shared" si="68"/>
        <v>52307.410057030895</v>
      </c>
      <c r="CB135" s="42">
        <f t="shared" si="69"/>
        <v>54720</v>
      </c>
      <c r="CC135" s="42">
        <f t="shared" si="70"/>
        <v>31470.102190479305</v>
      </c>
      <c r="CD135" s="42">
        <f t="shared" si="74"/>
        <v>54720</v>
      </c>
      <c r="CE135" s="43">
        <f t="shared" si="75"/>
        <v>52307.410057030895</v>
      </c>
      <c r="CG135" s="53">
        <f t="shared" si="71"/>
        <v>52307.410057030895</v>
      </c>
      <c r="CH135" s="11">
        <f t="shared" si="72"/>
        <v>3872.63</v>
      </c>
      <c r="CI135" s="53">
        <f t="shared" si="73"/>
        <v>56180.040057030892</v>
      </c>
    </row>
    <row r="136" spans="1:87" x14ac:dyDescent="0.25">
      <c r="A136">
        <v>146</v>
      </c>
      <c r="B136" s="54">
        <v>1591</v>
      </c>
      <c r="C136" t="s">
        <v>190</v>
      </c>
      <c r="D136" s="1"/>
      <c r="E136" s="55">
        <v>600</v>
      </c>
      <c r="F136" s="56">
        <v>190728</v>
      </c>
      <c r="G136">
        <v>365</v>
      </c>
      <c r="H136" s="1" t="str">
        <f>VLOOKUP(C136,'[1]Base 2024'!$A$2:$D$1666,3,FALSE)</f>
        <v>Empleado</v>
      </c>
      <c r="I136" s="1" t="str">
        <f>VLOOKUP(C136,'[1]Base 2024'!$A$2:$D$1666,4,FALSE)</f>
        <v>MEXICO</v>
      </c>
      <c r="J136" t="s">
        <v>61</v>
      </c>
      <c r="K136" s="45" t="s">
        <v>62</v>
      </c>
      <c r="L136" s="57">
        <f t="shared" si="38"/>
        <v>28916.971299394289</v>
      </c>
      <c r="M136" s="9">
        <f t="shared" si="39"/>
        <v>23390.438757636606</v>
      </c>
      <c r="N136" s="58">
        <f t="shared" si="40"/>
        <v>52307.410057030895</v>
      </c>
      <c r="O136" s="59">
        <f t="shared" si="41"/>
        <v>54720</v>
      </c>
      <c r="P136" s="60">
        <f t="shared" si="42"/>
        <v>54720</v>
      </c>
      <c r="Q136" s="61">
        <v>20865.936571437916</v>
      </c>
      <c r="R136" s="62">
        <v>33588.949999999997</v>
      </c>
      <c r="S136" s="62">
        <v>39955.42</v>
      </c>
      <c r="T136" s="58">
        <f t="shared" si="43"/>
        <v>31470.102190479305</v>
      </c>
      <c r="V136" s="63">
        <f t="shared" si="44"/>
        <v>4024.320400014572</v>
      </c>
      <c r="X136" s="9"/>
      <c r="Z136" s="41" t="s">
        <v>190</v>
      </c>
      <c r="AA136" t="s">
        <v>63</v>
      </c>
      <c r="AB136" s="42">
        <v>600</v>
      </c>
      <c r="AC136" s="42">
        <f t="shared" si="45"/>
        <v>600</v>
      </c>
      <c r="AD136" s="43">
        <f t="shared" si="46"/>
        <v>0</v>
      </c>
      <c r="AE136" s="9"/>
      <c r="AF136" s="41" t="s">
        <v>190</v>
      </c>
      <c r="AG136" t="s">
        <v>64</v>
      </c>
      <c r="AH136" s="42">
        <v>54720</v>
      </c>
      <c r="AI136" s="42">
        <v>5500203.5999999996</v>
      </c>
      <c r="AJ136" s="42">
        <f t="shared" si="47"/>
        <v>54720</v>
      </c>
      <c r="AK136" s="43">
        <f t="shared" si="48"/>
        <v>0</v>
      </c>
      <c r="AL136" s="42"/>
      <c r="AM136" s="41" t="s">
        <v>190</v>
      </c>
      <c r="AN136" t="s">
        <v>65</v>
      </c>
      <c r="AO136">
        <v>365</v>
      </c>
      <c r="AP136" s="44">
        <v>36467</v>
      </c>
      <c r="AQ136">
        <f t="shared" si="49"/>
        <v>365</v>
      </c>
      <c r="AR136" s="45">
        <f t="shared" si="50"/>
        <v>0</v>
      </c>
      <c r="AT136" s="41" t="s">
        <v>190</v>
      </c>
      <c r="AU136" s="46">
        <f t="shared" si="51"/>
        <v>54720</v>
      </c>
      <c r="AV136">
        <f t="shared" si="52"/>
        <v>1</v>
      </c>
      <c r="AW136" s="42">
        <f t="shared" si="53"/>
        <v>54720</v>
      </c>
      <c r="AX136" s="42">
        <f t="shared" si="54"/>
        <v>54720</v>
      </c>
      <c r="AY136" s="43">
        <f t="shared" si="55"/>
        <v>0</v>
      </c>
      <c r="BA136" s="41" t="str">
        <f t="shared" si="56"/>
        <v>05041</v>
      </c>
      <c r="BB136" s="42">
        <f t="shared" si="57"/>
        <v>54720</v>
      </c>
      <c r="BC136" s="42">
        <f t="shared" si="58"/>
        <v>4025.24</v>
      </c>
      <c r="BD136" s="47">
        <f t="shared" si="59"/>
        <v>58745.24</v>
      </c>
      <c r="BF136" s="41" t="s">
        <v>190</v>
      </c>
      <c r="BG136" t="s">
        <v>66</v>
      </c>
      <c r="BH136" s="42">
        <v>4024.32</v>
      </c>
      <c r="BI136" s="42">
        <v>337998.7978</v>
      </c>
      <c r="BJ136" s="42">
        <f t="shared" si="60"/>
        <v>4024.320400014572</v>
      </c>
      <c r="BK136" s="43">
        <f t="shared" si="61"/>
        <v>-4.0001457182370359E-4</v>
      </c>
      <c r="BM136" s="41" t="s">
        <v>190</v>
      </c>
      <c r="BN136" t="s">
        <v>67</v>
      </c>
      <c r="BO136" s="42">
        <v>58744.32</v>
      </c>
      <c r="BP136" s="42">
        <v>4933879.03</v>
      </c>
      <c r="BQ136" s="42">
        <f t="shared" si="62"/>
        <v>0</v>
      </c>
      <c r="BR136" s="43">
        <f t="shared" si="63"/>
        <v>58744.32</v>
      </c>
      <c r="BT136" s="48" t="s">
        <v>190</v>
      </c>
      <c r="BU136" s="49">
        <f t="shared" si="64"/>
        <v>54720</v>
      </c>
      <c r="BV136" s="50">
        <f t="shared" si="65"/>
        <v>4025.24</v>
      </c>
      <c r="BW136" s="51">
        <f t="shared" si="66"/>
        <v>4024.320400014572</v>
      </c>
      <c r="BX136" s="52">
        <f t="shared" si="67"/>
        <v>0.91959998542779431</v>
      </c>
      <c r="BZ136" s="41" t="s">
        <v>190</v>
      </c>
      <c r="CA136" s="42">
        <f t="shared" si="68"/>
        <v>52307.410057030895</v>
      </c>
      <c r="CB136" s="42">
        <f t="shared" si="69"/>
        <v>54720</v>
      </c>
      <c r="CC136" s="42">
        <f t="shared" si="70"/>
        <v>31470.102190479305</v>
      </c>
      <c r="CD136" s="42">
        <f t="shared" si="74"/>
        <v>54720</v>
      </c>
      <c r="CE136" s="43">
        <f t="shared" si="75"/>
        <v>52307.410057030895</v>
      </c>
      <c r="CG136" s="53">
        <f t="shared" si="71"/>
        <v>52307.410057030895</v>
      </c>
      <c r="CH136" s="11">
        <f t="shared" si="72"/>
        <v>3872.63</v>
      </c>
      <c r="CI136" s="53">
        <f t="shared" si="73"/>
        <v>56180.040057030892</v>
      </c>
    </row>
    <row r="137" spans="1:87" x14ac:dyDescent="0.25">
      <c r="A137">
        <v>147</v>
      </c>
      <c r="B137" s="54">
        <v>1593</v>
      </c>
      <c r="C137" t="s">
        <v>191</v>
      </c>
      <c r="D137" s="1"/>
      <c r="E137" s="55">
        <v>499</v>
      </c>
      <c r="F137" s="56">
        <v>190728</v>
      </c>
      <c r="G137">
        <v>365</v>
      </c>
      <c r="H137" s="1" t="str">
        <f>VLOOKUP(C137,'[1]Base 2024'!$A$2:$D$1666,3,FALSE)</f>
        <v>Empleado</v>
      </c>
      <c r="I137" s="1" t="str">
        <f>VLOOKUP(C137,'[1]Base 2024'!$A$2:$D$1666,4,FALSE)</f>
        <v>MEXICO</v>
      </c>
      <c r="J137" t="s">
        <v>61</v>
      </c>
      <c r="K137" s="45" t="s">
        <v>62</v>
      </c>
      <c r="L137" s="57">
        <f t="shared" si="38"/>
        <v>28916.971299394289</v>
      </c>
      <c r="M137" s="9">
        <f t="shared" si="39"/>
        <v>23390.438757636606</v>
      </c>
      <c r="N137" s="58">
        <f t="shared" si="40"/>
        <v>52307.410057030895</v>
      </c>
      <c r="O137" s="59">
        <f t="shared" si="41"/>
        <v>45508.800000000003</v>
      </c>
      <c r="P137" s="60">
        <f t="shared" si="42"/>
        <v>45508.800000000003</v>
      </c>
      <c r="Q137" s="61">
        <v>18722.913794114971</v>
      </c>
      <c r="R137" s="62">
        <v>32505.72</v>
      </c>
      <c r="S137" s="62">
        <v>39955.42</v>
      </c>
      <c r="T137" s="58">
        <f t="shared" si="43"/>
        <v>30394.684598038322</v>
      </c>
      <c r="V137" s="63">
        <f t="shared" si="44"/>
        <v>3346.8931326787856</v>
      </c>
      <c r="X137" s="9"/>
      <c r="Z137" s="41" t="s">
        <v>191</v>
      </c>
      <c r="AA137" t="s">
        <v>63</v>
      </c>
      <c r="AB137" s="42">
        <v>499</v>
      </c>
      <c r="AC137" s="42">
        <f t="shared" si="45"/>
        <v>499</v>
      </c>
      <c r="AD137" s="43">
        <f t="shared" si="46"/>
        <v>0</v>
      </c>
      <c r="AE137" s="9"/>
      <c r="AF137" s="41" t="s">
        <v>191</v>
      </c>
      <c r="AG137" t="s">
        <v>64</v>
      </c>
      <c r="AH137" s="42">
        <v>45508.800000000003</v>
      </c>
      <c r="AI137" s="42">
        <v>5545712.4000000004</v>
      </c>
      <c r="AJ137" s="42">
        <f t="shared" si="47"/>
        <v>45508.800000000003</v>
      </c>
      <c r="AK137" s="43">
        <f t="shared" si="48"/>
        <v>0</v>
      </c>
      <c r="AL137" s="42"/>
      <c r="AM137" s="41" t="s">
        <v>191</v>
      </c>
      <c r="AN137" t="s">
        <v>65</v>
      </c>
      <c r="AO137">
        <v>365</v>
      </c>
      <c r="AP137" s="44">
        <v>36832</v>
      </c>
      <c r="AQ137">
        <f t="shared" si="49"/>
        <v>365</v>
      </c>
      <c r="AR137" s="45">
        <f t="shared" si="50"/>
        <v>0</v>
      </c>
      <c r="AT137" s="41" t="s">
        <v>191</v>
      </c>
      <c r="AU137" s="46">
        <f t="shared" si="51"/>
        <v>45508.800000000003</v>
      </c>
      <c r="AV137">
        <f t="shared" si="52"/>
        <v>1</v>
      </c>
      <c r="AW137" s="42">
        <f t="shared" si="53"/>
        <v>45508.800000000003</v>
      </c>
      <c r="AX137" s="42">
        <f t="shared" si="54"/>
        <v>45508.800000000003</v>
      </c>
      <c r="AY137" s="43">
        <f t="shared" si="55"/>
        <v>0</v>
      </c>
      <c r="BA137" s="41" t="str">
        <f t="shared" si="56"/>
        <v>05046</v>
      </c>
      <c r="BB137" s="42">
        <f t="shared" si="57"/>
        <v>45508.800000000003</v>
      </c>
      <c r="BC137" s="42">
        <f t="shared" si="58"/>
        <v>3347.65</v>
      </c>
      <c r="BD137" s="47">
        <f t="shared" si="59"/>
        <v>48856.450000000004</v>
      </c>
      <c r="BF137" s="41" t="s">
        <v>191</v>
      </c>
      <c r="BG137" t="s">
        <v>66</v>
      </c>
      <c r="BH137" s="42">
        <v>3346.89</v>
      </c>
      <c r="BI137" s="42">
        <v>341345.69089999999</v>
      </c>
      <c r="BJ137" s="42">
        <f t="shared" si="60"/>
        <v>3346.8931326787856</v>
      </c>
      <c r="BK137" s="43">
        <f t="shared" si="61"/>
        <v>-3.1326787857324234E-3</v>
      </c>
      <c r="BM137" s="41" t="s">
        <v>191</v>
      </c>
      <c r="BN137" t="s">
        <v>67</v>
      </c>
      <c r="BO137" s="42">
        <v>48855.69</v>
      </c>
      <c r="BP137" s="42">
        <v>4982734.72</v>
      </c>
      <c r="BQ137" s="42">
        <f t="shared" si="62"/>
        <v>0</v>
      </c>
      <c r="BR137" s="43">
        <f t="shared" si="63"/>
        <v>48855.69</v>
      </c>
      <c r="BT137" s="48" t="s">
        <v>191</v>
      </c>
      <c r="BU137" s="49">
        <f t="shared" si="64"/>
        <v>45508.800000000003</v>
      </c>
      <c r="BV137" s="50">
        <f t="shared" si="65"/>
        <v>3347.65</v>
      </c>
      <c r="BW137" s="51">
        <f t="shared" si="66"/>
        <v>3346.8931326787856</v>
      </c>
      <c r="BX137" s="52">
        <f t="shared" si="67"/>
        <v>0.75686732121448586</v>
      </c>
      <c r="BZ137" s="41" t="s">
        <v>191</v>
      </c>
      <c r="CA137" s="42">
        <f t="shared" si="68"/>
        <v>52307.410057030895</v>
      </c>
      <c r="CB137" s="42">
        <f t="shared" si="69"/>
        <v>45508.800000000003</v>
      </c>
      <c r="CC137" s="42">
        <f t="shared" si="70"/>
        <v>30394.684598038322</v>
      </c>
      <c r="CD137" s="42">
        <f t="shared" si="74"/>
        <v>45508.800000000003</v>
      </c>
      <c r="CE137" s="43">
        <f t="shared" si="75"/>
        <v>45508.800000000003</v>
      </c>
      <c r="CG137" s="53">
        <f t="shared" si="71"/>
        <v>45508.800000000003</v>
      </c>
      <c r="CH137" s="11">
        <f t="shared" si="72"/>
        <v>3369.29</v>
      </c>
      <c r="CI137" s="53">
        <f t="shared" si="73"/>
        <v>48878.090000000004</v>
      </c>
    </row>
    <row r="138" spans="1:87" x14ac:dyDescent="0.25">
      <c r="A138">
        <v>48</v>
      </c>
      <c r="B138" s="54">
        <v>1597</v>
      </c>
      <c r="C138" t="s">
        <v>192</v>
      </c>
      <c r="D138" s="1"/>
      <c r="E138" s="55">
        <v>600</v>
      </c>
      <c r="F138" s="56">
        <v>190728</v>
      </c>
      <c r="G138">
        <v>365</v>
      </c>
      <c r="H138" s="1" t="str">
        <f>VLOOKUP(C138,'[1]Base 2024'!$A$2:$D$1666,3,FALSE)</f>
        <v>Empleado</v>
      </c>
      <c r="I138" s="1" t="str">
        <f>VLOOKUP(C138,'[1]Base 2024'!$A$2:$D$1666,4,FALSE)</f>
        <v>MEXICO</v>
      </c>
      <c r="J138" t="s">
        <v>61</v>
      </c>
      <c r="K138" s="45" t="s">
        <v>62</v>
      </c>
      <c r="L138" s="57">
        <f t="shared" si="38"/>
        <v>28916.971299394289</v>
      </c>
      <c r="M138" s="9">
        <f t="shared" si="39"/>
        <v>23390.438757636606</v>
      </c>
      <c r="N138" s="58">
        <f t="shared" si="40"/>
        <v>52307.410057030895</v>
      </c>
      <c r="O138" s="59">
        <f t="shared" si="41"/>
        <v>54720</v>
      </c>
      <c r="P138" s="60">
        <f t="shared" si="42"/>
        <v>54720</v>
      </c>
      <c r="Q138" s="61">
        <v>20865.936571437916</v>
      </c>
      <c r="R138" s="62">
        <v>33588.949999999997</v>
      </c>
      <c r="S138" s="62">
        <v>39955.42</v>
      </c>
      <c r="T138" s="58">
        <f t="shared" si="43"/>
        <v>31470.102190479305</v>
      </c>
      <c r="V138" s="63">
        <f t="shared" si="44"/>
        <v>4024.320400014572</v>
      </c>
      <c r="X138" s="9"/>
      <c r="Z138" s="41" t="s">
        <v>192</v>
      </c>
      <c r="AA138" t="s">
        <v>63</v>
      </c>
      <c r="AB138" s="42">
        <v>600</v>
      </c>
      <c r="AC138" s="42">
        <f t="shared" si="45"/>
        <v>600</v>
      </c>
      <c r="AD138" s="43">
        <f t="shared" si="46"/>
        <v>0</v>
      </c>
      <c r="AE138" s="9"/>
      <c r="AF138" s="41" t="s">
        <v>192</v>
      </c>
      <c r="AG138" t="s">
        <v>64</v>
      </c>
      <c r="AH138" s="42">
        <v>54720</v>
      </c>
      <c r="AI138" s="42">
        <v>5600432.4000000004</v>
      </c>
      <c r="AJ138" s="42">
        <f t="shared" si="47"/>
        <v>54720</v>
      </c>
      <c r="AK138" s="43">
        <f t="shared" si="48"/>
        <v>0</v>
      </c>
      <c r="AL138" s="42"/>
      <c r="AM138" s="41" t="s">
        <v>192</v>
      </c>
      <c r="AN138" t="s">
        <v>65</v>
      </c>
      <c r="AO138">
        <v>365</v>
      </c>
      <c r="AP138" s="44">
        <v>37197</v>
      </c>
      <c r="AQ138">
        <f t="shared" si="49"/>
        <v>365</v>
      </c>
      <c r="AR138" s="45">
        <f t="shared" si="50"/>
        <v>0</v>
      </c>
      <c r="AT138" s="41" t="s">
        <v>192</v>
      </c>
      <c r="AU138" s="46">
        <f t="shared" si="51"/>
        <v>54720</v>
      </c>
      <c r="AV138">
        <f t="shared" si="52"/>
        <v>1</v>
      </c>
      <c r="AW138" s="42">
        <f t="shared" si="53"/>
        <v>54720</v>
      </c>
      <c r="AX138" s="42">
        <f t="shared" si="54"/>
        <v>54720</v>
      </c>
      <c r="AY138" s="43">
        <f t="shared" si="55"/>
        <v>0</v>
      </c>
      <c r="BA138" s="41" t="str">
        <f t="shared" si="56"/>
        <v>05052</v>
      </c>
      <c r="BB138" s="42">
        <f t="shared" si="57"/>
        <v>54720</v>
      </c>
      <c r="BC138" s="42">
        <f t="shared" si="58"/>
        <v>4025.24</v>
      </c>
      <c r="BD138" s="47">
        <f t="shared" si="59"/>
        <v>58745.24</v>
      </c>
      <c r="BF138" s="41" t="s">
        <v>192</v>
      </c>
      <c r="BG138" t="s">
        <v>66</v>
      </c>
      <c r="BH138" s="42">
        <v>4024.32</v>
      </c>
      <c r="BI138" s="42">
        <v>345370.01130000001</v>
      </c>
      <c r="BJ138" s="42">
        <f t="shared" si="60"/>
        <v>4024.320400014572</v>
      </c>
      <c r="BK138" s="43">
        <f t="shared" si="61"/>
        <v>-4.0001457182370359E-4</v>
      </c>
      <c r="BM138" s="41" t="s">
        <v>192</v>
      </c>
      <c r="BN138" t="s">
        <v>67</v>
      </c>
      <c r="BO138" s="42">
        <v>58744.32</v>
      </c>
      <c r="BP138" s="42">
        <v>5041479.04</v>
      </c>
      <c r="BQ138" s="42">
        <f t="shared" si="62"/>
        <v>0</v>
      </c>
      <c r="BR138" s="43">
        <f t="shared" si="63"/>
        <v>58744.32</v>
      </c>
      <c r="BT138" s="48" t="s">
        <v>192</v>
      </c>
      <c r="BU138" s="49">
        <f t="shared" si="64"/>
        <v>54720</v>
      </c>
      <c r="BV138" s="50">
        <f t="shared" si="65"/>
        <v>4025.24</v>
      </c>
      <c r="BW138" s="51">
        <f t="shared" si="66"/>
        <v>4024.320400014572</v>
      </c>
      <c r="BX138" s="52">
        <f t="shared" si="67"/>
        <v>0.91959998542779431</v>
      </c>
      <c r="BZ138" s="41" t="s">
        <v>192</v>
      </c>
      <c r="CA138" s="42">
        <f t="shared" si="68"/>
        <v>52307.410057030895</v>
      </c>
      <c r="CB138" s="42">
        <f t="shared" si="69"/>
        <v>54720</v>
      </c>
      <c r="CC138" s="42">
        <f t="shared" si="70"/>
        <v>31470.102190479305</v>
      </c>
      <c r="CD138" s="42">
        <f t="shared" si="74"/>
        <v>54720</v>
      </c>
      <c r="CE138" s="43">
        <f t="shared" si="75"/>
        <v>52307.410057030895</v>
      </c>
      <c r="CG138" s="53">
        <f t="shared" si="71"/>
        <v>52307.410057030895</v>
      </c>
      <c r="CH138" s="11">
        <f t="shared" si="72"/>
        <v>3872.63</v>
      </c>
      <c r="CI138" s="53">
        <f t="shared" si="73"/>
        <v>56180.040057030892</v>
      </c>
    </row>
    <row r="139" spans="1:87" x14ac:dyDescent="0.25">
      <c r="A139">
        <v>49</v>
      </c>
      <c r="B139" s="54">
        <v>1602</v>
      </c>
      <c r="C139" t="s">
        <v>193</v>
      </c>
      <c r="D139" s="1"/>
      <c r="E139" s="55">
        <v>600</v>
      </c>
      <c r="F139" s="56">
        <v>190728</v>
      </c>
      <c r="G139">
        <v>365</v>
      </c>
      <c r="H139" s="1" t="str">
        <f>VLOOKUP(C139,'[1]Base 2024'!$A$2:$D$1666,3,FALSE)</f>
        <v>Empleado</v>
      </c>
      <c r="I139" s="1" t="str">
        <f>VLOOKUP(C139,'[1]Base 2024'!$A$2:$D$1666,4,FALSE)</f>
        <v>MEXICO</v>
      </c>
      <c r="J139" t="s">
        <v>61</v>
      </c>
      <c r="K139" s="45" t="s">
        <v>62</v>
      </c>
      <c r="L139" s="57">
        <f t="shared" si="38"/>
        <v>28916.971299394289</v>
      </c>
      <c r="M139" s="9">
        <f t="shared" si="39"/>
        <v>23390.438757636606</v>
      </c>
      <c r="N139" s="58">
        <f t="shared" si="40"/>
        <v>52307.410057030895</v>
      </c>
      <c r="O139" s="59">
        <f t="shared" si="41"/>
        <v>54720</v>
      </c>
      <c r="P139" s="60">
        <f t="shared" si="42"/>
        <v>54720</v>
      </c>
      <c r="Q139" s="61">
        <v>20865.936571437916</v>
      </c>
      <c r="R139" s="62">
        <v>33549.07</v>
      </c>
      <c r="S139" s="62">
        <v>39955.42</v>
      </c>
      <c r="T139" s="58">
        <f t="shared" si="43"/>
        <v>31456.80885714597</v>
      </c>
      <c r="V139" s="63">
        <f t="shared" si="44"/>
        <v>4024.320400014572</v>
      </c>
      <c r="X139" s="9"/>
      <c r="Z139" s="41" t="s">
        <v>193</v>
      </c>
      <c r="AA139" t="s">
        <v>63</v>
      </c>
      <c r="AB139" s="42">
        <v>600</v>
      </c>
      <c r="AC139" s="42">
        <f t="shared" si="45"/>
        <v>600</v>
      </c>
      <c r="AD139" s="43">
        <f t="shared" si="46"/>
        <v>0</v>
      </c>
      <c r="AE139" s="9"/>
      <c r="AF139" s="41" t="s">
        <v>193</v>
      </c>
      <c r="AG139" t="s">
        <v>64</v>
      </c>
      <c r="AH139" s="42">
        <v>54720</v>
      </c>
      <c r="AI139" s="42">
        <v>5655152.4000000004</v>
      </c>
      <c r="AJ139" s="42">
        <f t="shared" si="47"/>
        <v>54720</v>
      </c>
      <c r="AK139" s="43">
        <f t="shared" si="48"/>
        <v>0</v>
      </c>
      <c r="AL139" s="42"/>
      <c r="AM139" s="41" t="s">
        <v>193</v>
      </c>
      <c r="AN139" t="s">
        <v>65</v>
      </c>
      <c r="AO139">
        <v>365</v>
      </c>
      <c r="AP139" s="44">
        <v>37562</v>
      </c>
      <c r="AQ139">
        <f t="shared" si="49"/>
        <v>365</v>
      </c>
      <c r="AR139" s="45">
        <f t="shared" si="50"/>
        <v>0</v>
      </c>
      <c r="AT139" s="41" t="s">
        <v>193</v>
      </c>
      <c r="AU139" s="46">
        <f t="shared" si="51"/>
        <v>54720</v>
      </c>
      <c r="AV139">
        <f t="shared" si="52"/>
        <v>1</v>
      </c>
      <c r="AW139" s="42">
        <f t="shared" si="53"/>
        <v>54720</v>
      </c>
      <c r="AX139" s="42">
        <f t="shared" si="54"/>
        <v>54720</v>
      </c>
      <c r="AY139" s="43">
        <f t="shared" si="55"/>
        <v>0</v>
      </c>
      <c r="BA139" s="41" t="str">
        <f t="shared" si="56"/>
        <v>05057</v>
      </c>
      <c r="BB139" s="42">
        <f t="shared" si="57"/>
        <v>54720</v>
      </c>
      <c r="BC139" s="42">
        <f t="shared" si="58"/>
        <v>4025.24</v>
      </c>
      <c r="BD139" s="47">
        <f t="shared" si="59"/>
        <v>58745.24</v>
      </c>
      <c r="BF139" s="41" t="s">
        <v>193</v>
      </c>
      <c r="BG139" t="s">
        <v>66</v>
      </c>
      <c r="BH139" s="42">
        <v>4024.32</v>
      </c>
      <c r="BI139" s="42">
        <v>349394.33169999998</v>
      </c>
      <c r="BJ139" s="42">
        <f t="shared" si="60"/>
        <v>4024.320400014572</v>
      </c>
      <c r="BK139" s="43">
        <f t="shared" si="61"/>
        <v>-4.0001457182370359E-4</v>
      </c>
      <c r="BM139" s="41" t="s">
        <v>193</v>
      </c>
      <c r="BN139" t="s">
        <v>67</v>
      </c>
      <c r="BO139" s="42">
        <v>58744.32</v>
      </c>
      <c r="BP139" s="42">
        <v>5100223.3600000003</v>
      </c>
      <c r="BQ139" s="42">
        <f t="shared" si="62"/>
        <v>0</v>
      </c>
      <c r="BR139" s="43">
        <f t="shared" si="63"/>
        <v>58744.32</v>
      </c>
      <c r="BT139" s="48" t="s">
        <v>193</v>
      </c>
      <c r="BU139" s="49">
        <f t="shared" si="64"/>
        <v>54720</v>
      </c>
      <c r="BV139" s="50">
        <f t="shared" si="65"/>
        <v>4025.24</v>
      </c>
      <c r="BW139" s="51">
        <f t="shared" si="66"/>
        <v>4024.320400014572</v>
      </c>
      <c r="BX139" s="52">
        <f t="shared" si="67"/>
        <v>0.91959998542779431</v>
      </c>
      <c r="BZ139" s="41" t="s">
        <v>193</v>
      </c>
      <c r="CA139" s="42">
        <f t="shared" si="68"/>
        <v>52307.410057030895</v>
      </c>
      <c r="CB139" s="42">
        <f t="shared" si="69"/>
        <v>54720</v>
      </c>
      <c r="CC139" s="42">
        <f t="shared" si="70"/>
        <v>31456.80885714597</v>
      </c>
      <c r="CD139" s="42">
        <f t="shared" si="74"/>
        <v>54720</v>
      </c>
      <c r="CE139" s="43">
        <f t="shared" si="75"/>
        <v>52307.410057030895</v>
      </c>
      <c r="CG139" s="53">
        <f t="shared" si="71"/>
        <v>52307.410057030895</v>
      </c>
      <c r="CH139" s="11">
        <f t="shared" si="72"/>
        <v>3872.63</v>
      </c>
      <c r="CI139" s="53">
        <f t="shared" si="73"/>
        <v>56180.040057030892</v>
      </c>
    </row>
    <row r="140" spans="1:87" x14ac:dyDescent="0.25">
      <c r="A140">
        <v>50</v>
      </c>
      <c r="B140" s="54">
        <v>1603</v>
      </c>
      <c r="C140" t="s">
        <v>194</v>
      </c>
      <c r="D140" s="1"/>
      <c r="E140" s="55">
        <v>600</v>
      </c>
      <c r="F140" s="56">
        <v>190728</v>
      </c>
      <c r="G140">
        <v>365</v>
      </c>
      <c r="H140" s="1" t="str">
        <f>VLOOKUP(C140,'[1]Base 2024'!$A$2:$D$1666,3,FALSE)</f>
        <v>Empleado</v>
      </c>
      <c r="I140" s="1" t="str">
        <f>VLOOKUP(C140,'[1]Base 2024'!$A$2:$D$1666,4,FALSE)</f>
        <v>MEXICO</v>
      </c>
      <c r="J140" t="s">
        <v>61</v>
      </c>
      <c r="K140" s="45" t="s">
        <v>62</v>
      </c>
      <c r="L140" s="57">
        <f t="shared" si="38"/>
        <v>28916.971299394289</v>
      </c>
      <c r="M140" s="9">
        <f t="shared" si="39"/>
        <v>23390.438757636606</v>
      </c>
      <c r="N140" s="58">
        <f t="shared" si="40"/>
        <v>52307.410057030895</v>
      </c>
      <c r="O140" s="59">
        <f t="shared" si="41"/>
        <v>54720</v>
      </c>
      <c r="P140" s="60">
        <f t="shared" si="42"/>
        <v>54720</v>
      </c>
      <c r="Q140" s="61">
        <v>20743.517497266825</v>
      </c>
      <c r="R140" s="62">
        <v>33588.949999999997</v>
      </c>
      <c r="S140" s="62">
        <v>39736.49</v>
      </c>
      <c r="T140" s="58">
        <f t="shared" si="43"/>
        <v>31356.319165755605</v>
      </c>
      <c r="V140" s="63">
        <f t="shared" si="44"/>
        <v>4024.320400014572</v>
      </c>
      <c r="X140" s="9"/>
      <c r="Z140" s="41" t="s">
        <v>194</v>
      </c>
      <c r="AA140" t="s">
        <v>63</v>
      </c>
      <c r="AB140" s="42">
        <v>600</v>
      </c>
      <c r="AC140" s="42">
        <f t="shared" si="45"/>
        <v>600</v>
      </c>
      <c r="AD140" s="43">
        <f t="shared" si="46"/>
        <v>0</v>
      </c>
      <c r="AE140" s="9"/>
      <c r="AF140" s="41" t="s">
        <v>194</v>
      </c>
      <c r="AG140" t="s">
        <v>64</v>
      </c>
      <c r="AH140" s="42">
        <v>54720</v>
      </c>
      <c r="AI140" s="42">
        <v>5709872.4000000004</v>
      </c>
      <c r="AJ140" s="42">
        <f t="shared" si="47"/>
        <v>54720</v>
      </c>
      <c r="AK140" s="43">
        <f t="shared" si="48"/>
        <v>0</v>
      </c>
      <c r="AL140" s="42"/>
      <c r="AM140" s="41" t="s">
        <v>194</v>
      </c>
      <c r="AN140" t="s">
        <v>65</v>
      </c>
      <c r="AO140">
        <v>365</v>
      </c>
      <c r="AP140" s="44">
        <v>37927</v>
      </c>
      <c r="AQ140">
        <f t="shared" si="49"/>
        <v>365</v>
      </c>
      <c r="AR140" s="45">
        <f t="shared" si="50"/>
        <v>0</v>
      </c>
      <c r="AT140" s="41" t="s">
        <v>194</v>
      </c>
      <c r="AU140" s="46">
        <f t="shared" si="51"/>
        <v>54720</v>
      </c>
      <c r="AV140">
        <f t="shared" si="52"/>
        <v>1</v>
      </c>
      <c r="AW140" s="42">
        <f t="shared" si="53"/>
        <v>54720</v>
      </c>
      <c r="AX140" s="42">
        <f t="shared" si="54"/>
        <v>54720</v>
      </c>
      <c r="AY140" s="43">
        <f t="shared" si="55"/>
        <v>0</v>
      </c>
      <c r="BA140" s="41" t="str">
        <f t="shared" si="56"/>
        <v>05058</v>
      </c>
      <c r="BB140" s="42">
        <f t="shared" si="57"/>
        <v>54720</v>
      </c>
      <c r="BC140" s="42">
        <f t="shared" si="58"/>
        <v>4025.24</v>
      </c>
      <c r="BD140" s="47">
        <f t="shared" si="59"/>
        <v>58745.24</v>
      </c>
      <c r="BF140" s="41" t="s">
        <v>194</v>
      </c>
      <c r="BG140" t="s">
        <v>66</v>
      </c>
      <c r="BH140" s="42">
        <v>4024.32</v>
      </c>
      <c r="BI140" s="42">
        <v>353418.65210000001</v>
      </c>
      <c r="BJ140" s="42">
        <f t="shared" si="60"/>
        <v>4024.320400014572</v>
      </c>
      <c r="BK140" s="43">
        <f t="shared" si="61"/>
        <v>-4.0001457182370359E-4</v>
      </c>
      <c r="BM140" s="41" t="s">
        <v>194</v>
      </c>
      <c r="BN140" t="s">
        <v>67</v>
      </c>
      <c r="BO140" s="42">
        <v>58744.32</v>
      </c>
      <c r="BP140" s="42">
        <v>5158967.68</v>
      </c>
      <c r="BQ140" s="42">
        <f t="shared" si="62"/>
        <v>0</v>
      </c>
      <c r="BR140" s="43">
        <f t="shared" si="63"/>
        <v>58744.32</v>
      </c>
      <c r="BT140" s="48" t="s">
        <v>194</v>
      </c>
      <c r="BU140" s="49">
        <f t="shared" si="64"/>
        <v>54720</v>
      </c>
      <c r="BV140" s="50">
        <f t="shared" si="65"/>
        <v>4025.24</v>
      </c>
      <c r="BW140" s="51">
        <f t="shared" si="66"/>
        <v>4024.320400014572</v>
      </c>
      <c r="BX140" s="52">
        <f t="shared" si="67"/>
        <v>0.91959998542779431</v>
      </c>
      <c r="BZ140" s="41" t="s">
        <v>194</v>
      </c>
      <c r="CA140" s="42">
        <f t="shared" si="68"/>
        <v>52307.410057030895</v>
      </c>
      <c r="CB140" s="42">
        <f t="shared" si="69"/>
        <v>54720</v>
      </c>
      <c r="CC140" s="42">
        <f t="shared" si="70"/>
        <v>31356.319165755605</v>
      </c>
      <c r="CD140" s="42">
        <f t="shared" si="74"/>
        <v>54720</v>
      </c>
      <c r="CE140" s="43">
        <f t="shared" si="75"/>
        <v>52307.410057030895</v>
      </c>
      <c r="CG140" s="53">
        <f t="shared" si="71"/>
        <v>52307.410057030895</v>
      </c>
      <c r="CH140" s="11">
        <f t="shared" si="72"/>
        <v>3872.63</v>
      </c>
      <c r="CI140" s="53">
        <f t="shared" si="73"/>
        <v>56180.040057030892</v>
      </c>
    </row>
    <row r="141" spans="1:87" x14ac:dyDescent="0.25">
      <c r="A141">
        <v>51</v>
      </c>
      <c r="B141" s="54">
        <v>1604</v>
      </c>
      <c r="C141" t="s">
        <v>195</v>
      </c>
      <c r="D141" s="1"/>
      <c r="E141" s="55">
        <v>600</v>
      </c>
      <c r="F141" s="56">
        <v>190728</v>
      </c>
      <c r="G141">
        <v>355</v>
      </c>
      <c r="H141" s="1" t="str">
        <f>VLOOKUP(C141,'[1]Base 2024'!$A$2:$D$1666,3,FALSE)</f>
        <v>Empleado</v>
      </c>
      <c r="I141" s="1" t="str">
        <f>VLOOKUP(C141,'[1]Base 2024'!$A$2:$D$1666,4,FALSE)</f>
        <v>MEXICO</v>
      </c>
      <c r="J141" t="s">
        <v>61</v>
      </c>
      <c r="K141" s="45" t="s">
        <v>62</v>
      </c>
      <c r="L141" s="57">
        <f t="shared" si="38"/>
        <v>28916.971299394289</v>
      </c>
      <c r="M141" s="9">
        <f t="shared" si="39"/>
        <v>22749.604819071221</v>
      </c>
      <c r="N141" s="58">
        <f t="shared" si="40"/>
        <v>51666.576118465513</v>
      </c>
      <c r="O141" s="59">
        <f t="shared" si="41"/>
        <v>54720</v>
      </c>
      <c r="P141" s="60">
        <f t="shared" si="42"/>
        <v>53220.821917808222</v>
      </c>
      <c r="Q141" s="61">
        <v>20865.936571437916</v>
      </c>
      <c r="R141" s="62">
        <v>33309.75</v>
      </c>
      <c r="S141" s="62">
        <v>38970.22</v>
      </c>
      <c r="T141" s="58">
        <f t="shared" si="43"/>
        <v>31048.635523812642</v>
      </c>
      <c r="V141" s="63">
        <f t="shared" si="44"/>
        <v>3914.0650465895151</v>
      </c>
      <c r="X141" s="9"/>
      <c r="Z141" s="41" t="s">
        <v>195</v>
      </c>
      <c r="AA141" t="s">
        <v>63</v>
      </c>
      <c r="AB141" s="42">
        <v>600</v>
      </c>
      <c r="AC141" s="42">
        <f t="shared" si="45"/>
        <v>600</v>
      </c>
      <c r="AD141" s="43">
        <f t="shared" si="46"/>
        <v>0</v>
      </c>
      <c r="AE141" s="9"/>
      <c r="AF141" s="41" t="s">
        <v>195</v>
      </c>
      <c r="AG141" t="s">
        <v>64</v>
      </c>
      <c r="AH141" s="42">
        <v>54720</v>
      </c>
      <c r="AI141" s="42">
        <v>5764592.4000000004</v>
      </c>
      <c r="AJ141" s="42">
        <f t="shared" si="47"/>
        <v>54720</v>
      </c>
      <c r="AK141" s="43">
        <f t="shared" si="48"/>
        <v>0</v>
      </c>
      <c r="AL141" s="42"/>
      <c r="AM141" s="41" t="s">
        <v>195</v>
      </c>
      <c r="AN141" t="s">
        <v>65</v>
      </c>
      <c r="AO141">
        <v>355</v>
      </c>
      <c r="AP141" s="44">
        <v>38282</v>
      </c>
      <c r="AQ141">
        <f t="shared" si="49"/>
        <v>355</v>
      </c>
      <c r="AR141" s="45">
        <f t="shared" si="50"/>
        <v>0</v>
      </c>
      <c r="AT141" s="41" t="s">
        <v>195</v>
      </c>
      <c r="AU141" s="46">
        <f t="shared" si="51"/>
        <v>54720</v>
      </c>
      <c r="AV141">
        <f t="shared" si="52"/>
        <v>0.9726027397260274</v>
      </c>
      <c r="AW141" s="42">
        <f t="shared" si="53"/>
        <v>53220.82</v>
      </c>
      <c r="AX141" s="42">
        <f t="shared" si="54"/>
        <v>53220.821917808222</v>
      </c>
      <c r="AY141" s="43">
        <f t="shared" si="55"/>
        <v>-1.9178082220605575E-3</v>
      </c>
      <c r="BA141" s="41" t="str">
        <f t="shared" si="56"/>
        <v>05059</v>
      </c>
      <c r="BB141" s="42">
        <f t="shared" si="57"/>
        <v>53220.82</v>
      </c>
      <c r="BC141" s="42">
        <f t="shared" si="58"/>
        <v>3914.95</v>
      </c>
      <c r="BD141" s="47">
        <f t="shared" si="59"/>
        <v>57135.77</v>
      </c>
      <c r="BF141" s="41" t="s">
        <v>195</v>
      </c>
      <c r="BG141" t="s">
        <v>66</v>
      </c>
      <c r="BH141" s="42">
        <v>3914.07</v>
      </c>
      <c r="BI141" s="42">
        <v>357332.71710000001</v>
      </c>
      <c r="BJ141" s="42">
        <f t="shared" si="60"/>
        <v>3914.0650465895151</v>
      </c>
      <c r="BK141" s="43">
        <f t="shared" si="61"/>
        <v>4.9534104850863514E-3</v>
      </c>
      <c r="BM141" s="41" t="s">
        <v>195</v>
      </c>
      <c r="BN141" t="s">
        <v>67</v>
      </c>
      <c r="BO141" s="42">
        <v>57134.89</v>
      </c>
      <c r="BP141" s="42">
        <v>5216102.57</v>
      </c>
      <c r="BQ141" s="42">
        <f t="shared" si="62"/>
        <v>0</v>
      </c>
      <c r="BR141" s="43">
        <f t="shared" si="63"/>
        <v>57134.89</v>
      </c>
      <c r="BT141" s="48" t="s">
        <v>195</v>
      </c>
      <c r="BU141" s="49">
        <f t="shared" si="64"/>
        <v>53220.82</v>
      </c>
      <c r="BV141" s="50">
        <f t="shared" si="65"/>
        <v>3914.95</v>
      </c>
      <c r="BW141" s="51">
        <f t="shared" si="66"/>
        <v>3914.0650465895151</v>
      </c>
      <c r="BX141" s="52">
        <f t="shared" si="67"/>
        <v>0.88495341048474074</v>
      </c>
      <c r="BZ141" s="41" t="s">
        <v>195</v>
      </c>
      <c r="CA141" s="42">
        <f t="shared" si="68"/>
        <v>51666.576118465513</v>
      </c>
      <c r="CB141" s="42">
        <f t="shared" si="69"/>
        <v>53220.821917808222</v>
      </c>
      <c r="CC141" s="42">
        <f t="shared" si="70"/>
        <v>31048.635523812642</v>
      </c>
      <c r="CD141" s="42">
        <f t="shared" si="74"/>
        <v>53220.821917808222</v>
      </c>
      <c r="CE141" s="43">
        <f t="shared" si="75"/>
        <v>51666.576118465513</v>
      </c>
      <c r="CG141" s="53">
        <f t="shared" si="71"/>
        <v>51666.576118465513</v>
      </c>
      <c r="CH141" s="11">
        <f t="shared" si="72"/>
        <v>3825.19</v>
      </c>
      <c r="CI141" s="53">
        <f t="shared" si="73"/>
        <v>55491.766118465515</v>
      </c>
    </row>
    <row r="142" spans="1:87" x14ac:dyDescent="0.25">
      <c r="A142">
        <v>52</v>
      </c>
      <c r="B142" s="54">
        <v>1605</v>
      </c>
      <c r="C142" t="s">
        <v>196</v>
      </c>
      <c r="D142" s="1"/>
      <c r="E142" s="55">
        <v>600</v>
      </c>
      <c r="F142" s="56">
        <v>190728</v>
      </c>
      <c r="G142">
        <v>365</v>
      </c>
      <c r="H142" s="1" t="str">
        <f>VLOOKUP(C142,'[1]Base 2024'!$A$2:$D$1666,3,FALSE)</f>
        <v>Empleado</v>
      </c>
      <c r="I142" s="1" t="str">
        <f>VLOOKUP(C142,'[1]Base 2024'!$A$2:$D$1666,4,FALSE)</f>
        <v>QUERETARO</v>
      </c>
      <c r="J142" t="s">
        <v>61</v>
      </c>
      <c r="K142" s="45" t="s">
        <v>62</v>
      </c>
      <c r="L142" s="57">
        <f t="shared" si="38"/>
        <v>28916.971299394289</v>
      </c>
      <c r="M142" s="9">
        <f t="shared" si="39"/>
        <v>23390.438757636606</v>
      </c>
      <c r="N142" s="58">
        <f t="shared" si="40"/>
        <v>52307.410057030895</v>
      </c>
      <c r="O142" s="59">
        <f t="shared" si="41"/>
        <v>54720</v>
      </c>
      <c r="P142" s="60">
        <f t="shared" si="42"/>
        <v>54720</v>
      </c>
      <c r="Q142" s="61">
        <v>20865.936571437916</v>
      </c>
      <c r="R142" s="62">
        <v>33588.949999999997</v>
      </c>
      <c r="S142" s="62">
        <v>39955.42</v>
      </c>
      <c r="T142" s="58">
        <f t="shared" si="43"/>
        <v>31470.102190479305</v>
      </c>
      <c r="V142" s="63">
        <f t="shared" si="44"/>
        <v>4024.320400014572</v>
      </c>
      <c r="X142" s="9"/>
      <c r="Z142" s="41" t="s">
        <v>196</v>
      </c>
      <c r="AA142" t="s">
        <v>63</v>
      </c>
      <c r="AB142" s="42">
        <v>600</v>
      </c>
      <c r="AC142" s="42">
        <f t="shared" si="45"/>
        <v>600</v>
      </c>
      <c r="AD142" s="43">
        <f t="shared" si="46"/>
        <v>0</v>
      </c>
      <c r="AE142" s="9"/>
      <c r="AF142" s="41" t="s">
        <v>196</v>
      </c>
      <c r="AG142" t="s">
        <v>64</v>
      </c>
      <c r="AH142" s="42">
        <v>54720</v>
      </c>
      <c r="AI142" s="42">
        <v>5819312.4000000004</v>
      </c>
      <c r="AJ142" s="42">
        <f t="shared" si="47"/>
        <v>54720</v>
      </c>
      <c r="AK142" s="43">
        <f t="shared" si="48"/>
        <v>0</v>
      </c>
      <c r="AL142" s="42"/>
      <c r="AM142" s="41" t="s">
        <v>196</v>
      </c>
      <c r="AN142" t="s">
        <v>65</v>
      </c>
      <c r="AO142">
        <v>365</v>
      </c>
      <c r="AP142" s="44">
        <v>38647</v>
      </c>
      <c r="AQ142">
        <f t="shared" si="49"/>
        <v>365</v>
      </c>
      <c r="AR142" s="45">
        <f t="shared" si="50"/>
        <v>0</v>
      </c>
      <c r="AT142" s="41" t="s">
        <v>196</v>
      </c>
      <c r="AU142" s="46">
        <f t="shared" si="51"/>
        <v>54720</v>
      </c>
      <c r="AV142">
        <f t="shared" si="52"/>
        <v>1</v>
      </c>
      <c r="AW142" s="42">
        <f t="shared" si="53"/>
        <v>54720</v>
      </c>
      <c r="AX142" s="42">
        <f t="shared" si="54"/>
        <v>54720</v>
      </c>
      <c r="AY142" s="43">
        <f t="shared" si="55"/>
        <v>0</v>
      </c>
      <c r="BA142" s="41" t="str">
        <f t="shared" si="56"/>
        <v>05060</v>
      </c>
      <c r="BB142" s="42">
        <f t="shared" si="57"/>
        <v>54720</v>
      </c>
      <c r="BC142" s="42">
        <f t="shared" si="58"/>
        <v>4025.24</v>
      </c>
      <c r="BD142" s="47">
        <f t="shared" si="59"/>
        <v>58745.24</v>
      </c>
      <c r="BF142" s="41" t="s">
        <v>196</v>
      </c>
      <c r="BG142" t="s">
        <v>66</v>
      </c>
      <c r="BH142" s="42">
        <v>4024.32</v>
      </c>
      <c r="BI142" s="42">
        <v>361357.03749999998</v>
      </c>
      <c r="BJ142" s="42">
        <f t="shared" si="60"/>
        <v>4024.320400014572</v>
      </c>
      <c r="BK142" s="43">
        <f t="shared" si="61"/>
        <v>-4.0001457182370359E-4</v>
      </c>
      <c r="BM142" s="41" t="s">
        <v>196</v>
      </c>
      <c r="BN142" t="s">
        <v>67</v>
      </c>
      <c r="BO142" s="42">
        <v>58744.32</v>
      </c>
      <c r="BP142" s="42">
        <v>5274846.8899999997</v>
      </c>
      <c r="BQ142" s="42">
        <f t="shared" si="62"/>
        <v>0</v>
      </c>
      <c r="BR142" s="43">
        <f t="shared" si="63"/>
        <v>58744.32</v>
      </c>
      <c r="BT142" s="48" t="s">
        <v>196</v>
      </c>
      <c r="BU142" s="49">
        <f t="shared" si="64"/>
        <v>54720</v>
      </c>
      <c r="BV142" s="50">
        <f t="shared" si="65"/>
        <v>4025.24</v>
      </c>
      <c r="BW142" s="51">
        <f t="shared" si="66"/>
        <v>4024.320400014572</v>
      </c>
      <c r="BX142" s="52">
        <f t="shared" si="67"/>
        <v>0.91959998542779431</v>
      </c>
      <c r="BZ142" s="41" t="s">
        <v>196</v>
      </c>
      <c r="CA142" s="42">
        <f t="shared" si="68"/>
        <v>52307.410057030895</v>
      </c>
      <c r="CB142" s="42">
        <f t="shared" si="69"/>
        <v>54720</v>
      </c>
      <c r="CC142" s="42">
        <f t="shared" si="70"/>
        <v>31470.102190479305</v>
      </c>
      <c r="CD142" s="42">
        <f t="shared" si="74"/>
        <v>54720</v>
      </c>
      <c r="CE142" s="43">
        <f t="shared" si="75"/>
        <v>52307.410057030895</v>
      </c>
      <c r="CG142" s="53">
        <f t="shared" si="71"/>
        <v>52307.410057030895</v>
      </c>
      <c r="CH142" s="11">
        <f t="shared" si="72"/>
        <v>3872.63</v>
      </c>
      <c r="CI142" s="53">
        <f t="shared" si="73"/>
        <v>56180.040057030892</v>
      </c>
    </row>
    <row r="143" spans="1:87" x14ac:dyDescent="0.25">
      <c r="A143">
        <v>53</v>
      </c>
      <c r="B143" s="54">
        <v>1615</v>
      </c>
      <c r="C143" t="s">
        <v>197</v>
      </c>
      <c r="D143" s="1"/>
      <c r="E143" s="55">
        <v>600</v>
      </c>
      <c r="F143" s="56">
        <v>190728</v>
      </c>
      <c r="G143">
        <v>365</v>
      </c>
      <c r="H143" s="1" t="str">
        <f>VLOOKUP(C143,'[1]Base 2024'!$A$2:$D$1666,3,FALSE)</f>
        <v>Empleado</v>
      </c>
      <c r="I143" s="1" t="str">
        <f>VLOOKUP(C143,'[1]Base 2024'!$A$2:$D$1666,4,FALSE)</f>
        <v>MEXICO</v>
      </c>
      <c r="J143" t="s">
        <v>61</v>
      </c>
      <c r="K143" s="45" t="s">
        <v>62</v>
      </c>
      <c r="L143" s="57">
        <f t="shared" ref="L143:L206" si="76">F143*$E$9</f>
        <v>28916.971299394289</v>
      </c>
      <c r="M143" s="9">
        <f t="shared" ref="M143:M206" si="77">G143*$E$10</f>
        <v>23390.438757636606</v>
      </c>
      <c r="N143" s="58">
        <f t="shared" ref="N143:N206" si="78">L143+M143</f>
        <v>52307.410057030895</v>
      </c>
      <c r="O143" s="59">
        <f t="shared" ref="O143:O206" si="79">E143*91.2</f>
        <v>54720</v>
      </c>
      <c r="P143" s="60">
        <f t="shared" ref="P143:P206" si="80">(O143*G143)/365</f>
        <v>54720</v>
      </c>
      <c r="Q143" s="61">
        <v>20865.936571437916</v>
      </c>
      <c r="R143" s="62">
        <v>33588.949999999997</v>
      </c>
      <c r="S143" s="62">
        <v>39955.42</v>
      </c>
      <c r="T143" s="58">
        <f t="shared" ref="T143:T206" si="81">(Q143+R143+S143)/3</f>
        <v>31470.102190479305</v>
      </c>
      <c r="V143" s="63">
        <f t="shared" ref="V143:V206" si="82">(P143/$P$359)*$V$361</f>
        <v>4024.320400014572</v>
      </c>
      <c r="X143" s="9"/>
      <c r="Z143" s="41" t="s">
        <v>197</v>
      </c>
      <c r="AA143" t="s">
        <v>63</v>
      </c>
      <c r="AB143" s="42">
        <v>600</v>
      </c>
      <c r="AC143" s="42">
        <f t="shared" si="45"/>
        <v>600</v>
      </c>
      <c r="AD143" s="43">
        <f t="shared" si="46"/>
        <v>0</v>
      </c>
      <c r="AE143" s="9"/>
      <c r="AF143" s="41" t="s">
        <v>197</v>
      </c>
      <c r="AG143" t="s">
        <v>64</v>
      </c>
      <c r="AH143" s="42">
        <v>54720</v>
      </c>
      <c r="AI143" s="42">
        <v>5874032.4000000004</v>
      </c>
      <c r="AJ143" s="42">
        <f t="shared" si="47"/>
        <v>54720</v>
      </c>
      <c r="AK143" s="43">
        <f t="shared" si="48"/>
        <v>0</v>
      </c>
      <c r="AL143" s="42"/>
      <c r="AM143" s="41" t="s">
        <v>197</v>
      </c>
      <c r="AN143" t="s">
        <v>65</v>
      </c>
      <c r="AO143">
        <v>365</v>
      </c>
      <c r="AP143" s="44">
        <v>39012</v>
      </c>
      <c r="AQ143">
        <f t="shared" si="49"/>
        <v>365</v>
      </c>
      <c r="AR143" s="45">
        <f t="shared" si="50"/>
        <v>0</v>
      </c>
      <c r="AT143" s="41" t="s">
        <v>197</v>
      </c>
      <c r="AU143" s="46">
        <f t="shared" si="51"/>
        <v>54720</v>
      </c>
      <c r="AV143">
        <f t="shared" si="52"/>
        <v>1</v>
      </c>
      <c r="AW143" s="42">
        <f t="shared" si="53"/>
        <v>54720</v>
      </c>
      <c r="AX143" s="42">
        <f t="shared" si="54"/>
        <v>54720</v>
      </c>
      <c r="AY143" s="43">
        <f t="shared" si="55"/>
        <v>0</v>
      </c>
      <c r="BA143" s="41" t="str">
        <f t="shared" si="56"/>
        <v>05070</v>
      </c>
      <c r="BB143" s="42">
        <f t="shared" si="57"/>
        <v>54720</v>
      </c>
      <c r="BC143" s="42">
        <f t="shared" si="58"/>
        <v>4025.24</v>
      </c>
      <c r="BD143" s="47">
        <f t="shared" si="59"/>
        <v>58745.24</v>
      </c>
      <c r="BF143" s="41" t="s">
        <v>197</v>
      </c>
      <c r="BG143" t="s">
        <v>66</v>
      </c>
      <c r="BH143" s="42">
        <v>4024.32</v>
      </c>
      <c r="BI143" s="42">
        <v>365381.3579</v>
      </c>
      <c r="BJ143" s="42">
        <f t="shared" si="60"/>
        <v>4024.320400014572</v>
      </c>
      <c r="BK143" s="43">
        <f t="shared" si="61"/>
        <v>-4.0001457182370359E-4</v>
      </c>
      <c r="BM143" s="41" t="s">
        <v>197</v>
      </c>
      <c r="BN143" t="s">
        <v>67</v>
      </c>
      <c r="BO143" s="42">
        <v>58744.32</v>
      </c>
      <c r="BP143" s="42">
        <v>5333591.21</v>
      </c>
      <c r="BQ143" s="42">
        <f t="shared" si="62"/>
        <v>0</v>
      </c>
      <c r="BR143" s="43">
        <f t="shared" si="63"/>
        <v>58744.32</v>
      </c>
      <c r="BT143" s="48" t="s">
        <v>197</v>
      </c>
      <c r="BU143" s="49">
        <f t="shared" si="64"/>
        <v>54720</v>
      </c>
      <c r="BV143" s="50">
        <f t="shared" si="65"/>
        <v>4025.24</v>
      </c>
      <c r="BW143" s="51">
        <f t="shared" si="66"/>
        <v>4024.320400014572</v>
      </c>
      <c r="BX143" s="52">
        <f t="shared" si="67"/>
        <v>0.91959998542779431</v>
      </c>
      <c r="BZ143" s="41" t="s">
        <v>197</v>
      </c>
      <c r="CA143" s="42">
        <f t="shared" si="68"/>
        <v>52307.410057030895</v>
      </c>
      <c r="CB143" s="42">
        <f t="shared" si="69"/>
        <v>54720</v>
      </c>
      <c r="CC143" s="42">
        <f t="shared" si="70"/>
        <v>31470.102190479305</v>
      </c>
      <c r="CD143" s="42">
        <f t="shared" si="74"/>
        <v>54720</v>
      </c>
      <c r="CE143" s="43">
        <f t="shared" si="75"/>
        <v>52307.410057030895</v>
      </c>
      <c r="CG143" s="53">
        <f t="shared" si="71"/>
        <v>52307.410057030895</v>
      </c>
      <c r="CH143" s="11">
        <f t="shared" si="72"/>
        <v>3872.63</v>
      </c>
      <c r="CI143" s="53">
        <f t="shared" si="73"/>
        <v>56180.040057030892</v>
      </c>
    </row>
    <row r="144" spans="1:87" x14ac:dyDescent="0.25">
      <c r="A144">
        <v>54</v>
      </c>
      <c r="B144" s="54">
        <v>1616</v>
      </c>
      <c r="C144" t="s">
        <v>198</v>
      </c>
      <c r="D144" s="1"/>
      <c r="E144" s="55">
        <v>600</v>
      </c>
      <c r="F144" s="56">
        <v>190728</v>
      </c>
      <c r="G144">
        <v>365</v>
      </c>
      <c r="H144" s="1" t="str">
        <f>VLOOKUP(C144,'[1]Base 2024'!$A$2:$D$1666,3,FALSE)</f>
        <v>Empleado</v>
      </c>
      <c r="I144" s="1" t="str">
        <f>VLOOKUP(C144,'[1]Base 2024'!$A$2:$D$1666,4,FALSE)</f>
        <v>MEXICO</v>
      </c>
      <c r="J144" t="s">
        <v>61</v>
      </c>
      <c r="K144" s="45" t="s">
        <v>62</v>
      </c>
      <c r="L144" s="57">
        <f t="shared" si="76"/>
        <v>28916.971299394289</v>
      </c>
      <c r="M144" s="9">
        <f t="shared" si="77"/>
        <v>23390.438757636606</v>
      </c>
      <c r="N144" s="58">
        <f t="shared" si="78"/>
        <v>52307.410057030895</v>
      </c>
      <c r="O144" s="59">
        <f t="shared" si="79"/>
        <v>54720</v>
      </c>
      <c r="P144" s="60">
        <f t="shared" si="80"/>
        <v>54720</v>
      </c>
      <c r="Q144" s="61">
        <v>20865.936571437916</v>
      </c>
      <c r="R144" s="62">
        <v>33588.949999999997</v>
      </c>
      <c r="S144" s="62">
        <v>39955.42</v>
      </c>
      <c r="T144" s="58">
        <f t="shared" si="81"/>
        <v>31470.102190479305</v>
      </c>
      <c r="V144" s="63">
        <f t="shared" si="82"/>
        <v>4024.320400014572</v>
      </c>
      <c r="X144" s="9"/>
      <c r="Z144" s="41" t="s">
        <v>198</v>
      </c>
      <c r="AA144" t="s">
        <v>63</v>
      </c>
      <c r="AB144" s="42">
        <v>600</v>
      </c>
      <c r="AC144" s="42">
        <f t="shared" ref="AC144:AC207" si="83">+E144</f>
        <v>600</v>
      </c>
      <c r="AD144" s="43">
        <f t="shared" ref="AD144:AD207" si="84">+AB144-AC144</f>
        <v>0</v>
      </c>
      <c r="AE144" s="9"/>
      <c r="AF144" s="41" t="s">
        <v>198</v>
      </c>
      <c r="AG144" t="s">
        <v>64</v>
      </c>
      <c r="AH144" s="42">
        <v>54720</v>
      </c>
      <c r="AI144" s="42">
        <v>5928752.4000000004</v>
      </c>
      <c r="AJ144" s="42">
        <f t="shared" ref="AJ144:AJ207" si="85">+O144</f>
        <v>54720</v>
      </c>
      <c r="AK144" s="43">
        <f t="shared" ref="AK144:AK207" si="86">+AH144-AJ144</f>
        <v>0</v>
      </c>
      <c r="AL144" s="42"/>
      <c r="AM144" s="41" t="s">
        <v>198</v>
      </c>
      <c r="AN144" t="s">
        <v>65</v>
      </c>
      <c r="AO144">
        <v>365</v>
      </c>
      <c r="AP144" s="44">
        <v>39377</v>
      </c>
      <c r="AQ144">
        <f t="shared" ref="AQ144:AQ207" si="87">+G144</f>
        <v>365</v>
      </c>
      <c r="AR144" s="45">
        <f t="shared" ref="AR144:AR207" si="88">+AO144-AQ144</f>
        <v>0</v>
      </c>
      <c r="AT144" s="41" t="s">
        <v>198</v>
      </c>
      <c r="AU144" s="46">
        <f t="shared" ref="AU144:AU207" si="89">+AH144</f>
        <v>54720</v>
      </c>
      <c r="AV144">
        <f t="shared" ref="AV144:AV207" si="90">+AO144/365</f>
        <v>1</v>
      </c>
      <c r="AW144" s="42">
        <f t="shared" ref="AW144:AW207" si="91">ROUND(AU144*AV144,2)</f>
        <v>54720</v>
      </c>
      <c r="AX144" s="42">
        <f t="shared" ref="AX144:AX207" si="92">+P144</f>
        <v>54720</v>
      </c>
      <c r="AY144" s="43">
        <f t="shared" ref="AY144:AY207" si="93">+AW144-AX144</f>
        <v>0</v>
      </c>
      <c r="BA144" s="41" t="str">
        <f t="shared" ref="BA144:BA207" si="94">+AT144</f>
        <v>05071</v>
      </c>
      <c r="BB144" s="42">
        <f t="shared" ref="BB144:BB207" si="95">+AW144</f>
        <v>54720</v>
      </c>
      <c r="BC144" s="42">
        <f t="shared" ref="BC144:BC207" si="96">ROUND(+BB144/$BB$358*$BB$11,2)</f>
        <v>4025.24</v>
      </c>
      <c r="BD144" s="47">
        <f t="shared" ref="BD144:BD207" si="97">SUM(BB144:BC144)</f>
        <v>58745.24</v>
      </c>
      <c r="BF144" s="41" t="s">
        <v>198</v>
      </c>
      <c r="BG144" t="s">
        <v>66</v>
      </c>
      <c r="BH144" s="42">
        <v>4024.32</v>
      </c>
      <c r="BI144" s="42">
        <v>369405.67830000003</v>
      </c>
      <c r="BJ144" s="42">
        <f t="shared" ref="BJ144:BJ207" si="98">+V144</f>
        <v>4024.320400014572</v>
      </c>
      <c r="BK144" s="43">
        <f t="shared" ref="BK144:BK207" si="99">+BH144-BJ144</f>
        <v>-4.0001457182370359E-4</v>
      </c>
      <c r="BM144" s="41" t="s">
        <v>198</v>
      </c>
      <c r="BN144" t="s">
        <v>67</v>
      </c>
      <c r="BO144" s="42">
        <v>58744.32</v>
      </c>
      <c r="BP144" s="42">
        <v>5392335.5300000003</v>
      </c>
      <c r="BQ144" s="42">
        <f t="shared" ref="BQ144:BQ207" si="100">+X144</f>
        <v>0</v>
      </c>
      <c r="BR144" s="43">
        <f t="shared" ref="BR144:BR207" si="101">+BO144-BQ144</f>
        <v>58744.32</v>
      </c>
      <c r="BT144" s="48" t="s">
        <v>198</v>
      </c>
      <c r="BU144" s="49">
        <f t="shared" ref="BU144:BU207" si="102">+AW144</f>
        <v>54720</v>
      </c>
      <c r="BV144" s="50">
        <f t="shared" ref="BV144:BV207" si="103">ROUND(BU144/$BU$358*$BV$11,2)</f>
        <v>4025.24</v>
      </c>
      <c r="BW144" s="51">
        <f t="shared" ref="BW144:BW207" si="104">+V144</f>
        <v>4024.320400014572</v>
      </c>
      <c r="BX144" s="52">
        <f t="shared" ref="BX144:BX207" si="105">+BV144-BW144</f>
        <v>0.91959998542779431</v>
      </c>
      <c r="BZ144" s="41" t="s">
        <v>198</v>
      </c>
      <c r="CA144" s="42">
        <f t="shared" ref="CA144:CA207" si="106">+N144</f>
        <v>52307.410057030895</v>
      </c>
      <c r="CB144" s="42">
        <f t="shared" ref="CB144:CB207" si="107">+P144</f>
        <v>54720</v>
      </c>
      <c r="CC144" s="42">
        <f t="shared" ref="CC144:CC207" si="108">+T144</f>
        <v>31470.102190479305</v>
      </c>
      <c r="CD144" s="42">
        <f t="shared" si="74"/>
        <v>54720</v>
      </c>
      <c r="CE144" s="43">
        <f t="shared" si="75"/>
        <v>52307.410057030895</v>
      </c>
      <c r="CG144" s="53">
        <f t="shared" ref="CG144:CG207" si="109">+CE144</f>
        <v>52307.410057030895</v>
      </c>
      <c r="CH144" s="11">
        <f t="shared" ref="CH144:CH207" si="110">ROUND(+CG144/$CG$358*$CI$11,2)</f>
        <v>3872.63</v>
      </c>
      <c r="CI144" s="53">
        <f t="shared" ref="CI144:CI207" si="111">+CG144+CH144</f>
        <v>56180.040057030892</v>
      </c>
    </row>
    <row r="145" spans="1:87" x14ac:dyDescent="0.25">
      <c r="A145">
        <v>55</v>
      </c>
      <c r="B145" s="54">
        <v>1618</v>
      </c>
      <c r="C145" t="s">
        <v>199</v>
      </c>
      <c r="D145" s="1"/>
      <c r="E145" s="55">
        <v>600</v>
      </c>
      <c r="F145" s="56">
        <v>190728</v>
      </c>
      <c r="G145">
        <v>365</v>
      </c>
      <c r="H145" s="1" t="str">
        <f>VLOOKUP(C145,'[1]Base 2024'!$A$2:$D$1666,3,FALSE)</f>
        <v>Empleado</v>
      </c>
      <c r="I145" s="1" t="str">
        <f>VLOOKUP(C145,'[1]Base 2024'!$A$2:$D$1666,4,FALSE)</f>
        <v>MEXICO</v>
      </c>
      <c r="J145" t="s">
        <v>61</v>
      </c>
      <c r="K145" s="45" t="s">
        <v>62</v>
      </c>
      <c r="L145" s="57">
        <f t="shared" si="76"/>
        <v>28916.971299394289</v>
      </c>
      <c r="M145" s="9">
        <f t="shared" si="77"/>
        <v>23390.438757636606</v>
      </c>
      <c r="N145" s="58">
        <f t="shared" si="78"/>
        <v>52307.410057030895</v>
      </c>
      <c r="O145" s="59">
        <f t="shared" si="79"/>
        <v>54720</v>
      </c>
      <c r="P145" s="60">
        <f t="shared" si="80"/>
        <v>54720</v>
      </c>
      <c r="Q145" s="61">
        <v>20865.936571437916</v>
      </c>
      <c r="R145" s="62">
        <v>33588.949999999997</v>
      </c>
      <c r="S145" s="62">
        <v>39955.42</v>
      </c>
      <c r="T145" s="58">
        <f t="shared" si="81"/>
        <v>31470.102190479305</v>
      </c>
      <c r="V145" s="63">
        <f t="shared" si="82"/>
        <v>4024.320400014572</v>
      </c>
      <c r="X145" s="9"/>
      <c r="Z145" s="41" t="s">
        <v>199</v>
      </c>
      <c r="AA145" t="s">
        <v>63</v>
      </c>
      <c r="AB145" s="42">
        <v>600</v>
      </c>
      <c r="AC145" s="42">
        <f t="shared" si="83"/>
        <v>600</v>
      </c>
      <c r="AD145" s="43">
        <f t="shared" si="84"/>
        <v>0</v>
      </c>
      <c r="AE145" s="9"/>
      <c r="AF145" s="41" t="s">
        <v>199</v>
      </c>
      <c r="AG145" t="s">
        <v>64</v>
      </c>
      <c r="AH145" s="42">
        <v>54720</v>
      </c>
      <c r="AI145" s="42">
        <v>5983472.4000000004</v>
      </c>
      <c r="AJ145" s="42">
        <f t="shared" si="85"/>
        <v>54720</v>
      </c>
      <c r="AK145" s="43">
        <f t="shared" si="86"/>
        <v>0</v>
      </c>
      <c r="AL145" s="42"/>
      <c r="AM145" s="41" t="s">
        <v>199</v>
      </c>
      <c r="AN145" t="s">
        <v>65</v>
      </c>
      <c r="AO145">
        <v>365</v>
      </c>
      <c r="AP145" s="44">
        <v>39742</v>
      </c>
      <c r="AQ145">
        <f t="shared" si="87"/>
        <v>365</v>
      </c>
      <c r="AR145" s="45">
        <f t="shared" si="88"/>
        <v>0</v>
      </c>
      <c r="AT145" s="41" t="s">
        <v>199</v>
      </c>
      <c r="AU145" s="46">
        <f t="shared" si="89"/>
        <v>54720</v>
      </c>
      <c r="AV145">
        <f t="shared" si="90"/>
        <v>1</v>
      </c>
      <c r="AW145" s="42">
        <f t="shared" si="91"/>
        <v>54720</v>
      </c>
      <c r="AX145" s="42">
        <f t="shared" si="92"/>
        <v>54720</v>
      </c>
      <c r="AY145" s="43">
        <f t="shared" si="93"/>
        <v>0</v>
      </c>
      <c r="BA145" s="41" t="str">
        <f t="shared" si="94"/>
        <v>05073</v>
      </c>
      <c r="BB145" s="42">
        <f t="shared" si="95"/>
        <v>54720</v>
      </c>
      <c r="BC145" s="42">
        <f t="shared" si="96"/>
        <v>4025.24</v>
      </c>
      <c r="BD145" s="47">
        <f t="shared" si="97"/>
        <v>58745.24</v>
      </c>
      <c r="BF145" s="41" t="s">
        <v>199</v>
      </c>
      <c r="BG145" t="s">
        <v>66</v>
      </c>
      <c r="BH145" s="42">
        <v>4024.32</v>
      </c>
      <c r="BI145" s="42">
        <v>373429.9987</v>
      </c>
      <c r="BJ145" s="42">
        <f t="shared" si="98"/>
        <v>4024.320400014572</v>
      </c>
      <c r="BK145" s="43">
        <f t="shared" si="99"/>
        <v>-4.0001457182370359E-4</v>
      </c>
      <c r="BM145" s="41" t="s">
        <v>199</v>
      </c>
      <c r="BN145" t="s">
        <v>67</v>
      </c>
      <c r="BO145" s="42">
        <v>58744.32</v>
      </c>
      <c r="BP145" s="42">
        <v>5451079.8499999996</v>
      </c>
      <c r="BQ145" s="42">
        <f t="shared" si="100"/>
        <v>0</v>
      </c>
      <c r="BR145" s="43">
        <f t="shared" si="101"/>
        <v>58744.32</v>
      </c>
      <c r="BT145" s="48" t="s">
        <v>199</v>
      </c>
      <c r="BU145" s="49">
        <f t="shared" si="102"/>
        <v>54720</v>
      </c>
      <c r="BV145" s="50">
        <f t="shared" si="103"/>
        <v>4025.24</v>
      </c>
      <c r="BW145" s="51">
        <f t="shared" si="104"/>
        <v>4024.320400014572</v>
      </c>
      <c r="BX145" s="52">
        <f t="shared" si="105"/>
        <v>0.91959998542779431</v>
      </c>
      <c r="BZ145" s="41" t="s">
        <v>199</v>
      </c>
      <c r="CA145" s="42">
        <f t="shared" si="106"/>
        <v>52307.410057030895</v>
      </c>
      <c r="CB145" s="42">
        <f t="shared" si="107"/>
        <v>54720</v>
      </c>
      <c r="CC145" s="42">
        <f t="shared" si="108"/>
        <v>31470.102190479305</v>
      </c>
      <c r="CD145" s="42">
        <f t="shared" ref="CD145:CD208" si="112">IF(CC145&gt;CB145,CC145,CB145)</f>
        <v>54720</v>
      </c>
      <c r="CE145" s="43">
        <f t="shared" ref="CE145:CE208" si="113">IF(CD145&gt;CA145,CA145,CD145)</f>
        <v>52307.410057030895</v>
      </c>
      <c r="CG145" s="53">
        <f t="shared" si="109"/>
        <v>52307.410057030895</v>
      </c>
      <c r="CH145" s="11">
        <f t="shared" si="110"/>
        <v>3872.63</v>
      </c>
      <c r="CI145" s="53">
        <f t="shared" si="111"/>
        <v>56180.040057030892</v>
      </c>
    </row>
    <row r="146" spans="1:87" x14ac:dyDescent="0.25">
      <c r="A146">
        <v>56</v>
      </c>
      <c r="B146" s="54">
        <v>1619</v>
      </c>
      <c r="C146" t="s">
        <v>200</v>
      </c>
      <c r="D146" s="1"/>
      <c r="E146" s="55">
        <v>600</v>
      </c>
      <c r="F146" s="56">
        <v>190728</v>
      </c>
      <c r="G146">
        <v>365</v>
      </c>
      <c r="H146" s="1" t="str">
        <f>VLOOKUP(C146,'[1]Base 2024'!$A$2:$D$1666,3,FALSE)</f>
        <v>Empleado</v>
      </c>
      <c r="I146" s="1" t="str">
        <f>VLOOKUP(C146,'[1]Base 2024'!$A$2:$D$1666,4,FALSE)</f>
        <v>MEXICO</v>
      </c>
      <c r="J146" t="s">
        <v>61</v>
      </c>
      <c r="K146" s="45" t="s">
        <v>62</v>
      </c>
      <c r="L146" s="57">
        <f t="shared" si="76"/>
        <v>28916.971299394289</v>
      </c>
      <c r="M146" s="9">
        <f t="shared" si="77"/>
        <v>23390.438757636606</v>
      </c>
      <c r="N146" s="58">
        <f t="shared" si="78"/>
        <v>52307.410057030895</v>
      </c>
      <c r="O146" s="59">
        <f t="shared" si="79"/>
        <v>54720</v>
      </c>
      <c r="P146" s="60">
        <f t="shared" si="80"/>
        <v>54720</v>
      </c>
      <c r="Q146" s="61">
        <v>20865.936571437916</v>
      </c>
      <c r="R146" s="62">
        <v>33588.949999999997</v>
      </c>
      <c r="S146" s="62">
        <v>39955.42</v>
      </c>
      <c r="T146" s="58">
        <f t="shared" si="81"/>
        <v>31470.102190479305</v>
      </c>
      <c r="V146" s="63">
        <f t="shared" si="82"/>
        <v>4024.320400014572</v>
      </c>
      <c r="X146" s="9"/>
      <c r="Z146" s="41" t="s">
        <v>200</v>
      </c>
      <c r="AA146" t="s">
        <v>63</v>
      </c>
      <c r="AB146" s="42">
        <v>600</v>
      </c>
      <c r="AC146" s="42">
        <f t="shared" si="83"/>
        <v>600</v>
      </c>
      <c r="AD146" s="43">
        <f t="shared" si="84"/>
        <v>0</v>
      </c>
      <c r="AE146" s="9"/>
      <c r="AF146" s="41" t="s">
        <v>200</v>
      </c>
      <c r="AG146" t="s">
        <v>64</v>
      </c>
      <c r="AH146" s="42">
        <v>54720</v>
      </c>
      <c r="AI146" s="42">
        <v>6038192.4000000004</v>
      </c>
      <c r="AJ146" s="42">
        <f t="shared" si="85"/>
        <v>54720</v>
      </c>
      <c r="AK146" s="43">
        <f t="shared" si="86"/>
        <v>0</v>
      </c>
      <c r="AL146" s="42"/>
      <c r="AM146" s="41" t="s">
        <v>200</v>
      </c>
      <c r="AN146" t="s">
        <v>65</v>
      </c>
      <c r="AO146">
        <v>365</v>
      </c>
      <c r="AP146" s="44">
        <v>40107</v>
      </c>
      <c r="AQ146">
        <f t="shared" si="87"/>
        <v>365</v>
      </c>
      <c r="AR146" s="45">
        <f t="shared" si="88"/>
        <v>0</v>
      </c>
      <c r="AT146" s="41" t="s">
        <v>200</v>
      </c>
      <c r="AU146" s="46">
        <f t="shared" si="89"/>
        <v>54720</v>
      </c>
      <c r="AV146">
        <f t="shared" si="90"/>
        <v>1</v>
      </c>
      <c r="AW146" s="42">
        <f t="shared" si="91"/>
        <v>54720</v>
      </c>
      <c r="AX146" s="42">
        <f t="shared" si="92"/>
        <v>54720</v>
      </c>
      <c r="AY146" s="43">
        <f t="shared" si="93"/>
        <v>0</v>
      </c>
      <c r="BA146" s="41" t="str">
        <f t="shared" si="94"/>
        <v>05074</v>
      </c>
      <c r="BB146" s="42">
        <f t="shared" si="95"/>
        <v>54720</v>
      </c>
      <c r="BC146" s="42">
        <f t="shared" si="96"/>
        <v>4025.24</v>
      </c>
      <c r="BD146" s="47">
        <f t="shared" si="97"/>
        <v>58745.24</v>
      </c>
      <c r="BF146" s="41" t="s">
        <v>200</v>
      </c>
      <c r="BG146" t="s">
        <v>66</v>
      </c>
      <c r="BH146" s="42">
        <v>4024.32</v>
      </c>
      <c r="BI146" s="42">
        <v>377454.31910000002</v>
      </c>
      <c r="BJ146" s="42">
        <f t="shared" si="98"/>
        <v>4024.320400014572</v>
      </c>
      <c r="BK146" s="43">
        <f t="shared" si="99"/>
        <v>-4.0001457182370359E-4</v>
      </c>
      <c r="BM146" s="41" t="s">
        <v>200</v>
      </c>
      <c r="BN146" t="s">
        <v>67</v>
      </c>
      <c r="BO146" s="42">
        <v>58744.32</v>
      </c>
      <c r="BP146" s="42">
        <v>5509824.1699999999</v>
      </c>
      <c r="BQ146" s="42">
        <f t="shared" si="100"/>
        <v>0</v>
      </c>
      <c r="BR146" s="43">
        <f t="shared" si="101"/>
        <v>58744.32</v>
      </c>
      <c r="BT146" s="48" t="s">
        <v>200</v>
      </c>
      <c r="BU146" s="49">
        <f t="shared" si="102"/>
        <v>54720</v>
      </c>
      <c r="BV146" s="50">
        <f t="shared" si="103"/>
        <v>4025.24</v>
      </c>
      <c r="BW146" s="51">
        <f t="shared" si="104"/>
        <v>4024.320400014572</v>
      </c>
      <c r="BX146" s="52">
        <f t="shared" si="105"/>
        <v>0.91959998542779431</v>
      </c>
      <c r="BZ146" s="41" t="s">
        <v>200</v>
      </c>
      <c r="CA146" s="42">
        <f t="shared" si="106"/>
        <v>52307.410057030895</v>
      </c>
      <c r="CB146" s="42">
        <f t="shared" si="107"/>
        <v>54720</v>
      </c>
      <c r="CC146" s="42">
        <f t="shared" si="108"/>
        <v>31470.102190479305</v>
      </c>
      <c r="CD146" s="42">
        <f t="shared" si="112"/>
        <v>54720</v>
      </c>
      <c r="CE146" s="43">
        <f t="shared" si="113"/>
        <v>52307.410057030895</v>
      </c>
      <c r="CG146" s="53">
        <f t="shared" si="109"/>
        <v>52307.410057030895</v>
      </c>
      <c r="CH146" s="11">
        <f t="shared" si="110"/>
        <v>3872.63</v>
      </c>
      <c r="CI146" s="53">
        <f t="shared" si="111"/>
        <v>56180.040057030892</v>
      </c>
    </row>
    <row r="147" spans="1:87" x14ac:dyDescent="0.25">
      <c r="A147">
        <v>57</v>
      </c>
      <c r="B147" s="54">
        <v>1622</v>
      </c>
      <c r="C147" t="s">
        <v>201</v>
      </c>
      <c r="D147" s="1"/>
      <c r="E147" s="55">
        <v>600</v>
      </c>
      <c r="F147" s="56">
        <v>190728</v>
      </c>
      <c r="G147">
        <v>364</v>
      </c>
      <c r="H147" s="1" t="str">
        <f>VLOOKUP(C147,'[1]Base 2024'!$A$2:$D$1666,3,FALSE)</f>
        <v>Empleado</v>
      </c>
      <c r="I147" s="1" t="str">
        <f>VLOOKUP(C147,'[1]Base 2024'!$A$2:$D$1666,4,FALSE)</f>
        <v>MEXICO</v>
      </c>
      <c r="J147" t="s">
        <v>61</v>
      </c>
      <c r="K147" s="45" t="s">
        <v>62</v>
      </c>
      <c r="L147" s="57">
        <f t="shared" si="76"/>
        <v>28916.971299394289</v>
      </c>
      <c r="M147" s="9">
        <f t="shared" si="77"/>
        <v>23326.355363780069</v>
      </c>
      <c r="N147" s="58">
        <f t="shared" si="78"/>
        <v>52243.326663174361</v>
      </c>
      <c r="O147" s="59">
        <f t="shared" si="79"/>
        <v>54720</v>
      </c>
      <c r="P147" s="60">
        <f t="shared" si="80"/>
        <v>54570.082191780821</v>
      </c>
      <c r="Q147" s="61">
        <v>20865.936571437916</v>
      </c>
      <c r="R147" s="62">
        <v>33588.949999999997</v>
      </c>
      <c r="S147" s="62">
        <v>39955.42</v>
      </c>
      <c r="T147" s="58">
        <f t="shared" si="81"/>
        <v>31470.102190479305</v>
      </c>
      <c r="V147" s="63">
        <f t="shared" si="82"/>
        <v>4013.2948646720656</v>
      </c>
      <c r="X147" s="9"/>
      <c r="Z147" s="41" t="s">
        <v>201</v>
      </c>
      <c r="AA147" t="s">
        <v>63</v>
      </c>
      <c r="AB147" s="42">
        <v>600</v>
      </c>
      <c r="AC147" s="42">
        <f t="shared" si="83"/>
        <v>600</v>
      </c>
      <c r="AD147" s="43">
        <f t="shared" si="84"/>
        <v>0</v>
      </c>
      <c r="AE147" s="9"/>
      <c r="AF147" s="41" t="s">
        <v>201</v>
      </c>
      <c r="AG147" t="s">
        <v>64</v>
      </c>
      <c r="AH147" s="42">
        <v>54720</v>
      </c>
      <c r="AI147" s="42">
        <v>6092912.4000000004</v>
      </c>
      <c r="AJ147" s="42">
        <f t="shared" si="85"/>
        <v>54720</v>
      </c>
      <c r="AK147" s="43">
        <f t="shared" si="86"/>
        <v>0</v>
      </c>
      <c r="AL147" s="42"/>
      <c r="AM147" s="41" t="s">
        <v>201</v>
      </c>
      <c r="AN147" t="s">
        <v>65</v>
      </c>
      <c r="AO147">
        <v>364</v>
      </c>
      <c r="AP147" s="44">
        <v>40471</v>
      </c>
      <c r="AQ147">
        <f t="shared" si="87"/>
        <v>364</v>
      </c>
      <c r="AR147" s="45">
        <f t="shared" si="88"/>
        <v>0</v>
      </c>
      <c r="AT147" s="41" t="s">
        <v>201</v>
      </c>
      <c r="AU147" s="46">
        <f t="shared" si="89"/>
        <v>54720</v>
      </c>
      <c r="AV147">
        <f t="shared" si="90"/>
        <v>0.99726027397260275</v>
      </c>
      <c r="AW147" s="42">
        <f t="shared" si="91"/>
        <v>54570.080000000002</v>
      </c>
      <c r="AX147" s="42">
        <f t="shared" si="92"/>
        <v>54570.082191780821</v>
      </c>
      <c r="AY147" s="43">
        <f t="shared" si="93"/>
        <v>-2.1917808189755306E-3</v>
      </c>
      <c r="BA147" s="41" t="str">
        <f t="shared" si="94"/>
        <v>05077</v>
      </c>
      <c r="BB147" s="42">
        <f t="shared" si="95"/>
        <v>54570.080000000002</v>
      </c>
      <c r="BC147" s="42">
        <f t="shared" si="96"/>
        <v>4014.21</v>
      </c>
      <c r="BD147" s="47">
        <f t="shared" si="97"/>
        <v>58584.29</v>
      </c>
      <c r="BF147" s="41" t="s">
        <v>201</v>
      </c>
      <c r="BG147" t="s">
        <v>66</v>
      </c>
      <c r="BH147" s="42">
        <v>4013.29</v>
      </c>
      <c r="BI147" s="42">
        <v>381467.614</v>
      </c>
      <c r="BJ147" s="42">
        <f t="shared" si="98"/>
        <v>4013.2948646720656</v>
      </c>
      <c r="BK147" s="43">
        <f t="shared" si="99"/>
        <v>-4.8646720656506659E-3</v>
      </c>
      <c r="BM147" s="41" t="s">
        <v>201</v>
      </c>
      <c r="BN147" t="s">
        <v>67</v>
      </c>
      <c r="BO147" s="42">
        <v>58583.38</v>
      </c>
      <c r="BP147" s="42">
        <v>5568407.5499999998</v>
      </c>
      <c r="BQ147" s="42">
        <f t="shared" si="100"/>
        <v>0</v>
      </c>
      <c r="BR147" s="43">
        <f t="shared" si="101"/>
        <v>58583.38</v>
      </c>
      <c r="BT147" s="48" t="s">
        <v>201</v>
      </c>
      <c r="BU147" s="49">
        <f t="shared" si="102"/>
        <v>54570.080000000002</v>
      </c>
      <c r="BV147" s="50">
        <f t="shared" si="103"/>
        <v>4014.21</v>
      </c>
      <c r="BW147" s="51">
        <f t="shared" si="104"/>
        <v>4013.2948646720656</v>
      </c>
      <c r="BX147" s="52">
        <f t="shared" si="105"/>
        <v>0.91513532793442209</v>
      </c>
      <c r="BZ147" s="41" t="s">
        <v>201</v>
      </c>
      <c r="CA147" s="42">
        <f t="shared" si="106"/>
        <v>52243.326663174361</v>
      </c>
      <c r="CB147" s="42">
        <f t="shared" si="107"/>
        <v>54570.082191780821</v>
      </c>
      <c r="CC147" s="42">
        <f t="shared" si="108"/>
        <v>31470.102190479305</v>
      </c>
      <c r="CD147" s="42">
        <f t="shared" si="112"/>
        <v>54570.082191780821</v>
      </c>
      <c r="CE147" s="43">
        <f t="shared" si="113"/>
        <v>52243.326663174361</v>
      </c>
      <c r="CG147" s="53">
        <f t="shared" si="109"/>
        <v>52243.326663174361</v>
      </c>
      <c r="CH147" s="11">
        <f t="shared" si="110"/>
        <v>3867.89</v>
      </c>
      <c r="CI147" s="53">
        <f t="shared" si="111"/>
        <v>56111.21666317436</v>
      </c>
    </row>
    <row r="148" spans="1:87" x14ac:dyDescent="0.25">
      <c r="A148">
        <v>58</v>
      </c>
      <c r="B148" s="54">
        <v>1623</v>
      </c>
      <c r="C148" t="s">
        <v>202</v>
      </c>
      <c r="D148" s="1"/>
      <c r="E148" s="55">
        <v>600</v>
      </c>
      <c r="F148" s="56">
        <v>190728</v>
      </c>
      <c r="G148">
        <v>365</v>
      </c>
      <c r="H148" s="1" t="str">
        <f>VLOOKUP(C148,'[1]Base 2024'!$A$2:$D$1666,3,FALSE)</f>
        <v>Empleado</v>
      </c>
      <c r="I148" s="1" t="str">
        <f>VLOOKUP(C148,'[1]Base 2024'!$A$2:$D$1666,4,FALSE)</f>
        <v>MEXICO</v>
      </c>
      <c r="J148" t="s">
        <v>61</v>
      </c>
      <c r="K148" s="45" t="s">
        <v>62</v>
      </c>
      <c r="L148" s="57">
        <f t="shared" si="76"/>
        <v>28916.971299394289</v>
      </c>
      <c r="M148" s="9">
        <f t="shared" si="77"/>
        <v>23390.438757636606</v>
      </c>
      <c r="N148" s="58">
        <f t="shared" si="78"/>
        <v>52307.410057030895</v>
      </c>
      <c r="O148" s="59">
        <f t="shared" si="79"/>
        <v>54720</v>
      </c>
      <c r="P148" s="60">
        <f t="shared" si="80"/>
        <v>54720</v>
      </c>
      <c r="Q148" s="61">
        <v>20865.936571437916</v>
      </c>
      <c r="R148" s="62">
        <v>33588.949999999997</v>
      </c>
      <c r="S148" s="62">
        <v>39955.42</v>
      </c>
      <c r="T148" s="58">
        <f t="shared" si="81"/>
        <v>31470.102190479305</v>
      </c>
      <c r="V148" s="63">
        <f t="shared" si="82"/>
        <v>4024.320400014572</v>
      </c>
      <c r="X148" s="9"/>
      <c r="Z148" s="41" t="s">
        <v>202</v>
      </c>
      <c r="AA148" t="s">
        <v>63</v>
      </c>
      <c r="AB148" s="42">
        <v>600</v>
      </c>
      <c r="AC148" s="42">
        <f t="shared" si="83"/>
        <v>600</v>
      </c>
      <c r="AD148" s="43">
        <f t="shared" si="84"/>
        <v>0</v>
      </c>
      <c r="AE148" s="9"/>
      <c r="AF148" s="41" t="s">
        <v>202</v>
      </c>
      <c r="AG148" t="s">
        <v>64</v>
      </c>
      <c r="AH148" s="42">
        <v>54720</v>
      </c>
      <c r="AI148" s="42">
        <v>6147632.4000000004</v>
      </c>
      <c r="AJ148" s="42">
        <f t="shared" si="85"/>
        <v>54720</v>
      </c>
      <c r="AK148" s="43">
        <f t="shared" si="86"/>
        <v>0</v>
      </c>
      <c r="AL148" s="42"/>
      <c r="AM148" s="41" t="s">
        <v>202</v>
      </c>
      <c r="AN148" t="s">
        <v>65</v>
      </c>
      <c r="AO148">
        <v>365</v>
      </c>
      <c r="AP148" s="44">
        <v>40836</v>
      </c>
      <c r="AQ148">
        <f t="shared" si="87"/>
        <v>365</v>
      </c>
      <c r="AR148" s="45">
        <f t="shared" si="88"/>
        <v>0</v>
      </c>
      <c r="AT148" s="41" t="s">
        <v>202</v>
      </c>
      <c r="AU148" s="46">
        <f t="shared" si="89"/>
        <v>54720</v>
      </c>
      <c r="AV148">
        <f t="shared" si="90"/>
        <v>1</v>
      </c>
      <c r="AW148" s="42">
        <f t="shared" si="91"/>
        <v>54720</v>
      </c>
      <c r="AX148" s="42">
        <f t="shared" si="92"/>
        <v>54720</v>
      </c>
      <c r="AY148" s="43">
        <f t="shared" si="93"/>
        <v>0</v>
      </c>
      <c r="BA148" s="41" t="str">
        <f t="shared" si="94"/>
        <v>05078</v>
      </c>
      <c r="BB148" s="42">
        <f t="shared" si="95"/>
        <v>54720</v>
      </c>
      <c r="BC148" s="42">
        <f t="shared" si="96"/>
        <v>4025.24</v>
      </c>
      <c r="BD148" s="47">
        <f t="shared" si="97"/>
        <v>58745.24</v>
      </c>
      <c r="BF148" s="41" t="s">
        <v>202</v>
      </c>
      <c r="BG148" t="s">
        <v>66</v>
      </c>
      <c r="BH148" s="42">
        <v>4024.32</v>
      </c>
      <c r="BI148" s="42">
        <v>385491.93440000003</v>
      </c>
      <c r="BJ148" s="42">
        <f t="shared" si="98"/>
        <v>4024.320400014572</v>
      </c>
      <c r="BK148" s="43">
        <f t="shared" si="99"/>
        <v>-4.0001457182370359E-4</v>
      </c>
      <c r="BM148" s="41" t="s">
        <v>202</v>
      </c>
      <c r="BN148" t="s">
        <v>67</v>
      </c>
      <c r="BO148" s="42">
        <v>58744.32</v>
      </c>
      <c r="BP148" s="42">
        <v>5627151.8700000001</v>
      </c>
      <c r="BQ148" s="42">
        <f t="shared" si="100"/>
        <v>0</v>
      </c>
      <c r="BR148" s="43">
        <f t="shared" si="101"/>
        <v>58744.32</v>
      </c>
      <c r="BT148" s="48" t="s">
        <v>202</v>
      </c>
      <c r="BU148" s="49">
        <f t="shared" si="102"/>
        <v>54720</v>
      </c>
      <c r="BV148" s="50">
        <f t="shared" si="103"/>
        <v>4025.24</v>
      </c>
      <c r="BW148" s="51">
        <f t="shared" si="104"/>
        <v>4024.320400014572</v>
      </c>
      <c r="BX148" s="52">
        <f t="shared" si="105"/>
        <v>0.91959998542779431</v>
      </c>
      <c r="BZ148" s="41" t="s">
        <v>202</v>
      </c>
      <c r="CA148" s="42">
        <f t="shared" si="106"/>
        <v>52307.410057030895</v>
      </c>
      <c r="CB148" s="42">
        <f t="shared" si="107"/>
        <v>54720</v>
      </c>
      <c r="CC148" s="42">
        <f t="shared" si="108"/>
        <v>31470.102190479305</v>
      </c>
      <c r="CD148" s="42">
        <f t="shared" si="112"/>
        <v>54720</v>
      </c>
      <c r="CE148" s="43">
        <f t="shared" si="113"/>
        <v>52307.410057030895</v>
      </c>
      <c r="CG148" s="53">
        <f t="shared" si="109"/>
        <v>52307.410057030895</v>
      </c>
      <c r="CH148" s="11">
        <f t="shared" si="110"/>
        <v>3872.63</v>
      </c>
      <c r="CI148" s="53">
        <f t="shared" si="111"/>
        <v>56180.040057030892</v>
      </c>
    </row>
    <row r="149" spans="1:87" x14ac:dyDescent="0.25">
      <c r="A149">
        <v>59</v>
      </c>
      <c r="B149" s="54">
        <v>1624</v>
      </c>
      <c r="C149" t="s">
        <v>203</v>
      </c>
      <c r="D149" s="1"/>
      <c r="E149" s="55">
        <v>600</v>
      </c>
      <c r="F149" s="56">
        <v>190728</v>
      </c>
      <c r="G149">
        <v>365</v>
      </c>
      <c r="H149" s="1" t="str">
        <f>VLOOKUP(C149,'[1]Base 2024'!$A$2:$D$1666,3,FALSE)</f>
        <v>Empleado</v>
      </c>
      <c r="I149" s="1" t="str">
        <f>VLOOKUP(C149,'[1]Base 2024'!$A$2:$D$1666,4,FALSE)</f>
        <v>MEXICO</v>
      </c>
      <c r="J149" t="s">
        <v>61</v>
      </c>
      <c r="K149" s="45" t="s">
        <v>62</v>
      </c>
      <c r="L149" s="57">
        <f t="shared" si="76"/>
        <v>28916.971299394289</v>
      </c>
      <c r="M149" s="9">
        <f t="shared" si="77"/>
        <v>23390.438757636606</v>
      </c>
      <c r="N149" s="58">
        <f t="shared" si="78"/>
        <v>52307.410057030895</v>
      </c>
      <c r="O149" s="59">
        <f t="shared" si="79"/>
        <v>54720</v>
      </c>
      <c r="P149" s="60">
        <f t="shared" si="80"/>
        <v>54720</v>
      </c>
      <c r="Q149" s="61">
        <v>20865.936571437916</v>
      </c>
      <c r="R149" s="62">
        <v>33588.949999999997</v>
      </c>
      <c r="S149" s="62">
        <v>39955.42</v>
      </c>
      <c r="T149" s="58">
        <f t="shared" si="81"/>
        <v>31470.102190479305</v>
      </c>
      <c r="V149" s="63">
        <f t="shared" si="82"/>
        <v>4024.320400014572</v>
      </c>
      <c r="X149" s="9"/>
      <c r="Z149" s="41" t="s">
        <v>203</v>
      </c>
      <c r="AA149" t="s">
        <v>63</v>
      </c>
      <c r="AB149" s="42">
        <v>600</v>
      </c>
      <c r="AC149" s="42">
        <f t="shared" si="83"/>
        <v>600</v>
      </c>
      <c r="AD149" s="43">
        <f t="shared" si="84"/>
        <v>0</v>
      </c>
      <c r="AE149" s="9"/>
      <c r="AF149" s="41" t="s">
        <v>203</v>
      </c>
      <c r="AG149" t="s">
        <v>64</v>
      </c>
      <c r="AH149" s="42">
        <v>54720</v>
      </c>
      <c r="AI149" s="42">
        <v>6202352.4000000004</v>
      </c>
      <c r="AJ149" s="42">
        <f t="shared" si="85"/>
        <v>54720</v>
      </c>
      <c r="AK149" s="43">
        <f t="shared" si="86"/>
        <v>0</v>
      </c>
      <c r="AL149" s="42"/>
      <c r="AM149" s="41" t="s">
        <v>203</v>
      </c>
      <c r="AN149" t="s">
        <v>65</v>
      </c>
      <c r="AO149">
        <v>365</v>
      </c>
      <c r="AP149" s="44">
        <v>41201</v>
      </c>
      <c r="AQ149">
        <f t="shared" si="87"/>
        <v>365</v>
      </c>
      <c r="AR149" s="45">
        <f t="shared" si="88"/>
        <v>0</v>
      </c>
      <c r="AT149" s="41" t="s">
        <v>203</v>
      </c>
      <c r="AU149" s="46">
        <f t="shared" si="89"/>
        <v>54720</v>
      </c>
      <c r="AV149">
        <f t="shared" si="90"/>
        <v>1</v>
      </c>
      <c r="AW149" s="42">
        <f t="shared" si="91"/>
        <v>54720</v>
      </c>
      <c r="AX149" s="42">
        <f t="shared" si="92"/>
        <v>54720</v>
      </c>
      <c r="AY149" s="43">
        <f t="shared" si="93"/>
        <v>0</v>
      </c>
      <c r="BA149" s="41" t="str">
        <f t="shared" si="94"/>
        <v>05079</v>
      </c>
      <c r="BB149" s="42">
        <f t="shared" si="95"/>
        <v>54720</v>
      </c>
      <c r="BC149" s="42">
        <f t="shared" si="96"/>
        <v>4025.24</v>
      </c>
      <c r="BD149" s="47">
        <f t="shared" si="97"/>
        <v>58745.24</v>
      </c>
      <c r="BF149" s="41" t="s">
        <v>203</v>
      </c>
      <c r="BG149" t="s">
        <v>66</v>
      </c>
      <c r="BH149" s="42">
        <v>4024.32</v>
      </c>
      <c r="BI149" s="42">
        <v>389516.2548</v>
      </c>
      <c r="BJ149" s="42">
        <f t="shared" si="98"/>
        <v>4024.320400014572</v>
      </c>
      <c r="BK149" s="43">
        <f t="shared" si="99"/>
        <v>-4.0001457182370359E-4</v>
      </c>
      <c r="BM149" s="41" t="s">
        <v>203</v>
      </c>
      <c r="BN149" t="s">
        <v>67</v>
      </c>
      <c r="BO149" s="42">
        <v>58744.32</v>
      </c>
      <c r="BP149" s="42">
        <v>5685896.1900000004</v>
      </c>
      <c r="BQ149" s="42">
        <f t="shared" si="100"/>
        <v>0</v>
      </c>
      <c r="BR149" s="43">
        <f t="shared" si="101"/>
        <v>58744.32</v>
      </c>
      <c r="BT149" s="48" t="s">
        <v>203</v>
      </c>
      <c r="BU149" s="49">
        <f t="shared" si="102"/>
        <v>54720</v>
      </c>
      <c r="BV149" s="50">
        <f t="shared" si="103"/>
        <v>4025.24</v>
      </c>
      <c r="BW149" s="51">
        <f t="shared" si="104"/>
        <v>4024.320400014572</v>
      </c>
      <c r="BX149" s="52">
        <f t="shared" si="105"/>
        <v>0.91959998542779431</v>
      </c>
      <c r="BZ149" s="41" t="s">
        <v>203</v>
      </c>
      <c r="CA149" s="42">
        <f t="shared" si="106"/>
        <v>52307.410057030895</v>
      </c>
      <c r="CB149" s="42">
        <f t="shared" si="107"/>
        <v>54720</v>
      </c>
      <c r="CC149" s="42">
        <f t="shared" si="108"/>
        <v>31470.102190479305</v>
      </c>
      <c r="CD149" s="42">
        <f t="shared" si="112"/>
        <v>54720</v>
      </c>
      <c r="CE149" s="43">
        <f t="shared" si="113"/>
        <v>52307.410057030895</v>
      </c>
      <c r="CG149" s="53">
        <f t="shared" si="109"/>
        <v>52307.410057030895</v>
      </c>
      <c r="CH149" s="11">
        <f t="shared" si="110"/>
        <v>3872.63</v>
      </c>
      <c r="CI149" s="53">
        <f t="shared" si="111"/>
        <v>56180.040057030892</v>
      </c>
    </row>
    <row r="150" spans="1:87" x14ac:dyDescent="0.25">
      <c r="A150">
        <v>60</v>
      </c>
      <c r="B150" s="54">
        <v>1629</v>
      </c>
      <c r="C150" t="s">
        <v>204</v>
      </c>
      <c r="D150" s="1"/>
      <c r="E150" s="55">
        <v>600</v>
      </c>
      <c r="F150" s="56">
        <v>190728</v>
      </c>
      <c r="G150">
        <v>365</v>
      </c>
      <c r="H150" s="1" t="str">
        <f>VLOOKUP(C150,'[1]Base 2024'!$A$2:$D$1666,3,FALSE)</f>
        <v>Empleado</v>
      </c>
      <c r="I150" s="1" t="str">
        <f>VLOOKUP(C150,'[1]Base 2024'!$A$2:$D$1666,4,FALSE)</f>
        <v>MEXICO</v>
      </c>
      <c r="J150" t="s">
        <v>61</v>
      </c>
      <c r="K150" s="45" t="s">
        <v>62</v>
      </c>
      <c r="L150" s="57">
        <f t="shared" si="76"/>
        <v>28916.971299394289</v>
      </c>
      <c r="M150" s="9">
        <f t="shared" si="77"/>
        <v>23390.438757636606</v>
      </c>
      <c r="N150" s="58">
        <f t="shared" si="78"/>
        <v>52307.410057030895</v>
      </c>
      <c r="O150" s="59">
        <f t="shared" si="79"/>
        <v>54720</v>
      </c>
      <c r="P150" s="60">
        <f t="shared" si="80"/>
        <v>54720</v>
      </c>
      <c r="Q150" s="61">
        <v>20865.936571437916</v>
      </c>
      <c r="R150" s="62">
        <v>33588.949999999997</v>
      </c>
      <c r="S150" s="62">
        <v>39955.42</v>
      </c>
      <c r="T150" s="58">
        <f t="shared" si="81"/>
        <v>31470.102190479305</v>
      </c>
      <c r="V150" s="63">
        <f t="shared" si="82"/>
        <v>4024.320400014572</v>
      </c>
      <c r="X150" s="9"/>
      <c r="Z150" s="41" t="s">
        <v>204</v>
      </c>
      <c r="AA150" t="s">
        <v>63</v>
      </c>
      <c r="AB150" s="42">
        <v>600</v>
      </c>
      <c r="AC150" s="42">
        <f t="shared" si="83"/>
        <v>600</v>
      </c>
      <c r="AD150" s="43">
        <f t="shared" si="84"/>
        <v>0</v>
      </c>
      <c r="AE150" s="9"/>
      <c r="AF150" s="41" t="s">
        <v>204</v>
      </c>
      <c r="AG150" t="s">
        <v>64</v>
      </c>
      <c r="AH150" s="42">
        <v>54720</v>
      </c>
      <c r="AI150" s="42">
        <v>6257072.4000000004</v>
      </c>
      <c r="AJ150" s="42">
        <f t="shared" si="85"/>
        <v>54720</v>
      </c>
      <c r="AK150" s="43">
        <f t="shared" si="86"/>
        <v>0</v>
      </c>
      <c r="AL150" s="42"/>
      <c r="AM150" s="41" t="s">
        <v>204</v>
      </c>
      <c r="AN150" t="s">
        <v>65</v>
      </c>
      <c r="AO150">
        <v>365</v>
      </c>
      <c r="AP150" s="44">
        <v>41566</v>
      </c>
      <c r="AQ150">
        <f t="shared" si="87"/>
        <v>365</v>
      </c>
      <c r="AR150" s="45">
        <f t="shared" si="88"/>
        <v>0</v>
      </c>
      <c r="AT150" s="41" t="s">
        <v>204</v>
      </c>
      <c r="AU150" s="46">
        <f t="shared" si="89"/>
        <v>54720</v>
      </c>
      <c r="AV150">
        <f t="shared" si="90"/>
        <v>1</v>
      </c>
      <c r="AW150" s="42">
        <f t="shared" si="91"/>
        <v>54720</v>
      </c>
      <c r="AX150" s="42">
        <f t="shared" si="92"/>
        <v>54720</v>
      </c>
      <c r="AY150" s="43">
        <f t="shared" si="93"/>
        <v>0</v>
      </c>
      <c r="BA150" s="41" t="str">
        <f t="shared" si="94"/>
        <v>05084</v>
      </c>
      <c r="BB150" s="42">
        <f t="shared" si="95"/>
        <v>54720</v>
      </c>
      <c r="BC150" s="42">
        <f t="shared" si="96"/>
        <v>4025.24</v>
      </c>
      <c r="BD150" s="47">
        <f t="shared" si="97"/>
        <v>58745.24</v>
      </c>
      <c r="BF150" s="41" t="s">
        <v>204</v>
      </c>
      <c r="BG150" t="s">
        <v>66</v>
      </c>
      <c r="BH150" s="42">
        <v>4024.32</v>
      </c>
      <c r="BI150" s="42">
        <v>393540.57520000002</v>
      </c>
      <c r="BJ150" s="42">
        <f t="shared" si="98"/>
        <v>4024.320400014572</v>
      </c>
      <c r="BK150" s="43">
        <f t="shared" si="99"/>
        <v>-4.0001457182370359E-4</v>
      </c>
      <c r="BM150" s="41" t="s">
        <v>204</v>
      </c>
      <c r="BN150" t="s">
        <v>67</v>
      </c>
      <c r="BO150" s="42">
        <v>58744.32</v>
      </c>
      <c r="BP150" s="42">
        <v>5744640.5099999998</v>
      </c>
      <c r="BQ150" s="42">
        <f t="shared" si="100"/>
        <v>0</v>
      </c>
      <c r="BR150" s="43">
        <f t="shared" si="101"/>
        <v>58744.32</v>
      </c>
      <c r="BT150" s="48" t="s">
        <v>204</v>
      </c>
      <c r="BU150" s="49">
        <f t="shared" si="102"/>
        <v>54720</v>
      </c>
      <c r="BV150" s="50">
        <f t="shared" si="103"/>
        <v>4025.24</v>
      </c>
      <c r="BW150" s="51">
        <f t="shared" si="104"/>
        <v>4024.320400014572</v>
      </c>
      <c r="BX150" s="52">
        <f t="shared" si="105"/>
        <v>0.91959998542779431</v>
      </c>
      <c r="BZ150" s="41" t="s">
        <v>204</v>
      </c>
      <c r="CA150" s="42">
        <f t="shared" si="106"/>
        <v>52307.410057030895</v>
      </c>
      <c r="CB150" s="42">
        <f t="shared" si="107"/>
        <v>54720</v>
      </c>
      <c r="CC150" s="42">
        <f t="shared" si="108"/>
        <v>31470.102190479305</v>
      </c>
      <c r="CD150" s="42">
        <f t="shared" si="112"/>
        <v>54720</v>
      </c>
      <c r="CE150" s="43">
        <f t="shared" si="113"/>
        <v>52307.410057030895</v>
      </c>
      <c r="CG150" s="53">
        <f t="shared" si="109"/>
        <v>52307.410057030895</v>
      </c>
      <c r="CH150" s="11">
        <f t="shared" si="110"/>
        <v>3872.63</v>
      </c>
      <c r="CI150" s="53">
        <f t="shared" si="111"/>
        <v>56180.040057030892</v>
      </c>
    </row>
    <row r="151" spans="1:87" x14ac:dyDescent="0.25">
      <c r="A151">
        <v>61</v>
      </c>
      <c r="B151" s="54">
        <v>1632</v>
      </c>
      <c r="C151" t="s">
        <v>205</v>
      </c>
      <c r="D151" s="1"/>
      <c r="E151" s="55">
        <v>600</v>
      </c>
      <c r="F151" s="56">
        <v>190728</v>
      </c>
      <c r="G151">
        <v>358</v>
      </c>
      <c r="H151" s="1" t="str">
        <f>VLOOKUP(C151,'[1]Base 2024'!$A$2:$D$1666,3,FALSE)</f>
        <v>Empleado</v>
      </c>
      <c r="I151" s="1" t="str">
        <f>VLOOKUP(C151,'[1]Base 2024'!$A$2:$D$1666,4,FALSE)</f>
        <v>MEXICO</v>
      </c>
      <c r="J151" t="s">
        <v>61</v>
      </c>
      <c r="K151" s="45" t="s">
        <v>77</v>
      </c>
      <c r="L151" s="57">
        <f t="shared" si="76"/>
        <v>28916.971299394289</v>
      </c>
      <c r="M151" s="9">
        <f t="shared" si="77"/>
        <v>22941.855000640837</v>
      </c>
      <c r="N151" s="58">
        <f t="shared" si="78"/>
        <v>51858.826300035129</v>
      </c>
      <c r="O151" s="59">
        <f t="shared" si="79"/>
        <v>54720</v>
      </c>
      <c r="P151" s="60">
        <f t="shared" si="80"/>
        <v>53670.575342465752</v>
      </c>
      <c r="Q151" s="61">
        <v>20284.625276287639</v>
      </c>
      <c r="R151" s="62">
        <v>33588.949999999997</v>
      </c>
      <c r="S151" s="62">
        <v>39845.949999999997</v>
      </c>
      <c r="T151" s="58">
        <f t="shared" si="81"/>
        <v>31239.841758762544</v>
      </c>
      <c r="V151" s="63">
        <f t="shared" si="82"/>
        <v>3947.1416526170319</v>
      </c>
      <c r="X151" s="9"/>
      <c r="Z151" s="41" t="s">
        <v>205</v>
      </c>
      <c r="AA151" t="s">
        <v>63</v>
      </c>
      <c r="AB151" s="42">
        <v>600</v>
      </c>
      <c r="AC151" s="42">
        <f t="shared" si="83"/>
        <v>600</v>
      </c>
      <c r="AD151" s="43">
        <f t="shared" si="84"/>
        <v>0</v>
      </c>
      <c r="AE151" s="9"/>
      <c r="AF151" s="41" t="s">
        <v>205</v>
      </c>
      <c r="AG151" t="s">
        <v>64</v>
      </c>
      <c r="AH151" s="42">
        <v>54720</v>
      </c>
      <c r="AI151" s="42">
        <v>6311792.4000000004</v>
      </c>
      <c r="AJ151" s="42">
        <f t="shared" si="85"/>
        <v>54720</v>
      </c>
      <c r="AK151" s="43">
        <f t="shared" si="86"/>
        <v>0</v>
      </c>
      <c r="AL151" s="42"/>
      <c r="AM151" s="41" t="s">
        <v>205</v>
      </c>
      <c r="AN151" t="s">
        <v>65</v>
      </c>
      <c r="AO151">
        <v>358</v>
      </c>
      <c r="AP151" s="44">
        <v>41924</v>
      </c>
      <c r="AQ151">
        <f t="shared" si="87"/>
        <v>358</v>
      </c>
      <c r="AR151" s="45">
        <f t="shared" si="88"/>
        <v>0</v>
      </c>
      <c r="AT151" s="41" t="s">
        <v>205</v>
      </c>
      <c r="AU151" s="46">
        <f t="shared" si="89"/>
        <v>54720</v>
      </c>
      <c r="AV151">
        <f t="shared" si="90"/>
        <v>0.98082191780821915</v>
      </c>
      <c r="AW151" s="42">
        <f t="shared" si="91"/>
        <v>53670.58</v>
      </c>
      <c r="AX151" s="42">
        <f t="shared" si="92"/>
        <v>53670.575342465752</v>
      </c>
      <c r="AY151" s="43">
        <f t="shared" si="93"/>
        <v>4.6575342494179495E-3</v>
      </c>
      <c r="BA151" s="41" t="str">
        <f t="shared" si="94"/>
        <v>05087</v>
      </c>
      <c r="BB151" s="42">
        <f t="shared" si="95"/>
        <v>53670.58</v>
      </c>
      <c r="BC151" s="42">
        <f t="shared" si="96"/>
        <v>3948.04</v>
      </c>
      <c r="BD151" s="47">
        <f t="shared" si="97"/>
        <v>57618.62</v>
      </c>
      <c r="BF151" s="41" t="s">
        <v>205</v>
      </c>
      <c r="BG151" t="s">
        <v>66</v>
      </c>
      <c r="BH151" s="42">
        <v>3947.14</v>
      </c>
      <c r="BI151" s="42">
        <v>397487.7169</v>
      </c>
      <c r="BJ151" s="42">
        <f t="shared" si="98"/>
        <v>3947.1416526170319</v>
      </c>
      <c r="BK151" s="43">
        <f t="shared" si="99"/>
        <v>-1.6526170320503297E-3</v>
      </c>
      <c r="BM151" s="41" t="s">
        <v>205</v>
      </c>
      <c r="BN151" t="s">
        <v>67</v>
      </c>
      <c r="BO151" s="42">
        <v>57617.72</v>
      </c>
      <c r="BP151" s="42">
        <v>5802258.2300000004</v>
      </c>
      <c r="BQ151" s="42">
        <f t="shared" si="100"/>
        <v>0</v>
      </c>
      <c r="BR151" s="43">
        <f t="shared" si="101"/>
        <v>57617.72</v>
      </c>
      <c r="BT151" s="48" t="s">
        <v>205</v>
      </c>
      <c r="BU151" s="49">
        <f t="shared" si="102"/>
        <v>53670.58</v>
      </c>
      <c r="BV151" s="50">
        <f t="shared" si="103"/>
        <v>3948.04</v>
      </c>
      <c r="BW151" s="51">
        <f t="shared" si="104"/>
        <v>3947.1416526170319</v>
      </c>
      <c r="BX151" s="52">
        <f t="shared" si="105"/>
        <v>0.89834738296804062</v>
      </c>
      <c r="BZ151" s="41" t="s">
        <v>205</v>
      </c>
      <c r="CA151" s="42">
        <f t="shared" si="106"/>
        <v>51858.826300035129</v>
      </c>
      <c r="CB151" s="42">
        <f t="shared" si="107"/>
        <v>53670.575342465752</v>
      </c>
      <c r="CC151" s="42">
        <f t="shared" si="108"/>
        <v>31239.841758762544</v>
      </c>
      <c r="CD151" s="42">
        <f t="shared" si="112"/>
        <v>53670.575342465752</v>
      </c>
      <c r="CE151" s="43">
        <f t="shared" si="113"/>
        <v>51858.826300035129</v>
      </c>
      <c r="CG151" s="53">
        <f t="shared" si="109"/>
        <v>51858.826300035129</v>
      </c>
      <c r="CH151" s="11">
        <f t="shared" si="110"/>
        <v>3839.42</v>
      </c>
      <c r="CI151" s="53">
        <f t="shared" si="111"/>
        <v>55698.246300035127</v>
      </c>
    </row>
    <row r="152" spans="1:87" x14ac:dyDescent="0.25">
      <c r="A152">
        <v>62</v>
      </c>
      <c r="B152" s="54">
        <v>1633</v>
      </c>
      <c r="C152" t="s">
        <v>206</v>
      </c>
      <c r="D152" s="1"/>
      <c r="E152" s="55">
        <v>600</v>
      </c>
      <c r="F152" s="56">
        <v>190728</v>
      </c>
      <c r="G152">
        <v>365</v>
      </c>
      <c r="H152" s="1" t="str">
        <f>VLOOKUP(C152,'[1]Base 2024'!$A$2:$D$1666,3,FALSE)</f>
        <v>Empleado</v>
      </c>
      <c r="I152" s="1" t="str">
        <f>VLOOKUP(C152,'[1]Base 2024'!$A$2:$D$1666,4,FALSE)</f>
        <v>QUERETARO</v>
      </c>
      <c r="J152" t="s">
        <v>61</v>
      </c>
      <c r="K152" s="45" t="s">
        <v>62</v>
      </c>
      <c r="L152" s="57">
        <f t="shared" si="76"/>
        <v>28916.971299394289</v>
      </c>
      <c r="M152" s="9">
        <f t="shared" si="77"/>
        <v>23390.438757636606</v>
      </c>
      <c r="N152" s="58">
        <f t="shared" si="78"/>
        <v>52307.410057030895</v>
      </c>
      <c r="O152" s="59">
        <f t="shared" si="79"/>
        <v>54720</v>
      </c>
      <c r="P152" s="60">
        <f t="shared" si="80"/>
        <v>54720</v>
      </c>
      <c r="Q152" s="61">
        <v>17241.72303579517</v>
      </c>
      <c r="R152" s="62">
        <v>33588.949999999997</v>
      </c>
      <c r="S152" s="62">
        <v>39955.42</v>
      </c>
      <c r="T152" s="58">
        <f t="shared" si="81"/>
        <v>30262.031011931726</v>
      </c>
      <c r="V152" s="63">
        <f t="shared" si="82"/>
        <v>4024.320400014572</v>
      </c>
      <c r="X152" s="9"/>
      <c r="Z152" s="41" t="s">
        <v>206</v>
      </c>
      <c r="AA152" t="s">
        <v>63</v>
      </c>
      <c r="AB152" s="42">
        <v>600</v>
      </c>
      <c r="AC152" s="42">
        <f t="shared" si="83"/>
        <v>600</v>
      </c>
      <c r="AD152" s="43">
        <f t="shared" si="84"/>
        <v>0</v>
      </c>
      <c r="AE152" s="9"/>
      <c r="AF152" s="41" t="s">
        <v>206</v>
      </c>
      <c r="AG152" t="s">
        <v>64</v>
      </c>
      <c r="AH152" s="42">
        <v>54720</v>
      </c>
      <c r="AI152" s="42">
        <v>6366512.4000000004</v>
      </c>
      <c r="AJ152" s="42">
        <f t="shared" si="85"/>
        <v>54720</v>
      </c>
      <c r="AK152" s="43">
        <f t="shared" si="86"/>
        <v>0</v>
      </c>
      <c r="AL152" s="42"/>
      <c r="AM152" s="41" t="s">
        <v>206</v>
      </c>
      <c r="AN152" t="s">
        <v>65</v>
      </c>
      <c r="AO152">
        <v>365</v>
      </c>
      <c r="AP152" s="44">
        <v>42289</v>
      </c>
      <c r="AQ152">
        <f t="shared" si="87"/>
        <v>365</v>
      </c>
      <c r="AR152" s="45">
        <f t="shared" si="88"/>
        <v>0</v>
      </c>
      <c r="AT152" s="41" t="s">
        <v>206</v>
      </c>
      <c r="AU152" s="46">
        <f t="shared" si="89"/>
        <v>54720</v>
      </c>
      <c r="AV152">
        <f t="shared" si="90"/>
        <v>1</v>
      </c>
      <c r="AW152" s="42">
        <f t="shared" si="91"/>
        <v>54720</v>
      </c>
      <c r="AX152" s="42">
        <f t="shared" si="92"/>
        <v>54720</v>
      </c>
      <c r="AY152" s="43">
        <f t="shared" si="93"/>
        <v>0</v>
      </c>
      <c r="BA152" s="41" t="str">
        <f t="shared" si="94"/>
        <v>05088</v>
      </c>
      <c r="BB152" s="42">
        <f t="shared" si="95"/>
        <v>54720</v>
      </c>
      <c r="BC152" s="42">
        <f t="shared" si="96"/>
        <v>4025.24</v>
      </c>
      <c r="BD152" s="47">
        <f t="shared" si="97"/>
        <v>58745.24</v>
      </c>
      <c r="BF152" s="41" t="s">
        <v>206</v>
      </c>
      <c r="BG152" t="s">
        <v>66</v>
      </c>
      <c r="BH152" s="42">
        <v>4024.32</v>
      </c>
      <c r="BI152" s="42">
        <v>401512.03730000003</v>
      </c>
      <c r="BJ152" s="42">
        <f t="shared" si="98"/>
        <v>4024.320400014572</v>
      </c>
      <c r="BK152" s="43">
        <f t="shared" si="99"/>
        <v>-4.0001457182370359E-4</v>
      </c>
      <c r="BM152" s="41" t="s">
        <v>206</v>
      </c>
      <c r="BN152" t="s">
        <v>67</v>
      </c>
      <c r="BO152" s="42">
        <v>58744.32</v>
      </c>
      <c r="BP152" s="42">
        <v>5861002.5499999998</v>
      </c>
      <c r="BQ152" s="42">
        <f t="shared" si="100"/>
        <v>0</v>
      </c>
      <c r="BR152" s="43">
        <f t="shared" si="101"/>
        <v>58744.32</v>
      </c>
      <c r="BT152" s="48" t="s">
        <v>206</v>
      </c>
      <c r="BU152" s="49">
        <f t="shared" si="102"/>
        <v>54720</v>
      </c>
      <c r="BV152" s="50">
        <f t="shared" si="103"/>
        <v>4025.24</v>
      </c>
      <c r="BW152" s="51">
        <f t="shared" si="104"/>
        <v>4024.320400014572</v>
      </c>
      <c r="BX152" s="52">
        <f t="shared" si="105"/>
        <v>0.91959998542779431</v>
      </c>
      <c r="BZ152" s="41" t="s">
        <v>206</v>
      </c>
      <c r="CA152" s="42">
        <f t="shared" si="106"/>
        <v>52307.410057030895</v>
      </c>
      <c r="CB152" s="42">
        <f t="shared" si="107"/>
        <v>54720</v>
      </c>
      <c r="CC152" s="42">
        <f t="shared" si="108"/>
        <v>30262.031011931726</v>
      </c>
      <c r="CD152" s="42">
        <f t="shared" si="112"/>
        <v>54720</v>
      </c>
      <c r="CE152" s="43">
        <f t="shared" si="113"/>
        <v>52307.410057030895</v>
      </c>
      <c r="CG152" s="53">
        <f t="shared" si="109"/>
        <v>52307.410057030895</v>
      </c>
      <c r="CH152" s="11">
        <f t="shared" si="110"/>
        <v>3872.63</v>
      </c>
      <c r="CI152" s="53">
        <f t="shared" si="111"/>
        <v>56180.040057030892</v>
      </c>
    </row>
    <row r="153" spans="1:87" x14ac:dyDescent="0.25">
      <c r="A153">
        <v>63</v>
      </c>
      <c r="B153" s="54">
        <v>1634</v>
      </c>
      <c r="C153" t="s">
        <v>207</v>
      </c>
      <c r="D153" s="1"/>
      <c r="E153" s="55">
        <v>600</v>
      </c>
      <c r="F153" s="56">
        <v>190728</v>
      </c>
      <c r="G153">
        <v>365</v>
      </c>
      <c r="H153" s="1" t="str">
        <f>VLOOKUP(C153,'[1]Base 2024'!$A$2:$D$1666,3,FALSE)</f>
        <v>Empleado</v>
      </c>
      <c r="I153" s="1" t="str">
        <f>VLOOKUP(C153,'[1]Base 2024'!$A$2:$D$1666,4,FALSE)</f>
        <v>MEXICO</v>
      </c>
      <c r="J153" t="s">
        <v>61</v>
      </c>
      <c r="K153" s="45" t="s">
        <v>62</v>
      </c>
      <c r="L153" s="57">
        <f t="shared" si="76"/>
        <v>28916.971299394289</v>
      </c>
      <c r="M153" s="9">
        <f t="shared" si="77"/>
        <v>23390.438757636606</v>
      </c>
      <c r="N153" s="58">
        <f t="shared" si="78"/>
        <v>52307.410057030895</v>
      </c>
      <c r="O153" s="59">
        <f t="shared" si="79"/>
        <v>54720</v>
      </c>
      <c r="P153" s="60">
        <f t="shared" si="80"/>
        <v>54720</v>
      </c>
      <c r="Q153" s="61">
        <v>16081.087999126255</v>
      </c>
      <c r="R153" s="62">
        <v>33588.949999999997</v>
      </c>
      <c r="S153" s="62">
        <v>39955.42</v>
      </c>
      <c r="T153" s="58">
        <f t="shared" si="81"/>
        <v>29875.152666375419</v>
      </c>
      <c r="V153" s="63">
        <f t="shared" si="82"/>
        <v>4024.320400014572</v>
      </c>
      <c r="X153" s="9"/>
      <c r="Z153" s="41" t="s">
        <v>207</v>
      </c>
      <c r="AA153" t="s">
        <v>63</v>
      </c>
      <c r="AB153" s="42">
        <v>600</v>
      </c>
      <c r="AC153" s="42">
        <f t="shared" si="83"/>
        <v>600</v>
      </c>
      <c r="AD153" s="43">
        <f t="shared" si="84"/>
        <v>0</v>
      </c>
      <c r="AE153" s="9"/>
      <c r="AF153" s="41" t="s">
        <v>207</v>
      </c>
      <c r="AG153" t="s">
        <v>64</v>
      </c>
      <c r="AH153" s="42">
        <v>54720</v>
      </c>
      <c r="AI153" s="42">
        <v>6421232.4000000004</v>
      </c>
      <c r="AJ153" s="42">
        <f t="shared" si="85"/>
        <v>54720</v>
      </c>
      <c r="AK153" s="43">
        <f t="shared" si="86"/>
        <v>0</v>
      </c>
      <c r="AL153" s="42"/>
      <c r="AM153" s="41" t="s">
        <v>207</v>
      </c>
      <c r="AN153" t="s">
        <v>65</v>
      </c>
      <c r="AO153">
        <v>365</v>
      </c>
      <c r="AP153" s="44">
        <v>42654</v>
      </c>
      <c r="AQ153">
        <f t="shared" si="87"/>
        <v>365</v>
      </c>
      <c r="AR153" s="45">
        <f t="shared" si="88"/>
        <v>0</v>
      </c>
      <c r="AT153" s="41" t="s">
        <v>207</v>
      </c>
      <c r="AU153" s="46">
        <f t="shared" si="89"/>
        <v>54720</v>
      </c>
      <c r="AV153">
        <f t="shared" si="90"/>
        <v>1</v>
      </c>
      <c r="AW153" s="42">
        <f t="shared" si="91"/>
        <v>54720</v>
      </c>
      <c r="AX153" s="42">
        <f t="shared" si="92"/>
        <v>54720</v>
      </c>
      <c r="AY153" s="43">
        <f t="shared" si="93"/>
        <v>0</v>
      </c>
      <c r="BA153" s="41" t="str">
        <f t="shared" si="94"/>
        <v>05089</v>
      </c>
      <c r="BB153" s="42">
        <f t="shared" si="95"/>
        <v>54720</v>
      </c>
      <c r="BC153" s="42">
        <f t="shared" si="96"/>
        <v>4025.24</v>
      </c>
      <c r="BD153" s="47">
        <f t="shared" si="97"/>
        <v>58745.24</v>
      </c>
      <c r="BF153" s="41" t="s">
        <v>207</v>
      </c>
      <c r="BG153" t="s">
        <v>66</v>
      </c>
      <c r="BH153" s="42">
        <v>4024.32</v>
      </c>
      <c r="BI153" s="42">
        <v>405536.35769999999</v>
      </c>
      <c r="BJ153" s="42">
        <f t="shared" si="98"/>
        <v>4024.320400014572</v>
      </c>
      <c r="BK153" s="43">
        <f t="shared" si="99"/>
        <v>-4.0001457182370359E-4</v>
      </c>
      <c r="BM153" s="41" t="s">
        <v>207</v>
      </c>
      <c r="BN153" t="s">
        <v>67</v>
      </c>
      <c r="BO153" s="42">
        <v>58744.32</v>
      </c>
      <c r="BP153" s="42">
        <v>5919746.8700000001</v>
      </c>
      <c r="BQ153" s="42">
        <f t="shared" si="100"/>
        <v>0</v>
      </c>
      <c r="BR153" s="43">
        <f t="shared" si="101"/>
        <v>58744.32</v>
      </c>
      <c r="BT153" s="48" t="s">
        <v>207</v>
      </c>
      <c r="BU153" s="49">
        <f t="shared" si="102"/>
        <v>54720</v>
      </c>
      <c r="BV153" s="50">
        <f t="shared" si="103"/>
        <v>4025.24</v>
      </c>
      <c r="BW153" s="51">
        <f t="shared" si="104"/>
        <v>4024.320400014572</v>
      </c>
      <c r="BX153" s="52">
        <f t="shared" si="105"/>
        <v>0.91959998542779431</v>
      </c>
      <c r="BZ153" s="41" t="s">
        <v>207</v>
      </c>
      <c r="CA153" s="42">
        <f t="shared" si="106"/>
        <v>52307.410057030895</v>
      </c>
      <c r="CB153" s="42">
        <f t="shared" si="107"/>
        <v>54720</v>
      </c>
      <c r="CC153" s="42">
        <f t="shared" si="108"/>
        <v>29875.152666375419</v>
      </c>
      <c r="CD153" s="42">
        <f t="shared" si="112"/>
        <v>54720</v>
      </c>
      <c r="CE153" s="43">
        <f t="shared" si="113"/>
        <v>52307.410057030895</v>
      </c>
      <c r="CG153" s="53">
        <f t="shared" si="109"/>
        <v>52307.410057030895</v>
      </c>
      <c r="CH153" s="11">
        <f t="shared" si="110"/>
        <v>3872.63</v>
      </c>
      <c r="CI153" s="53">
        <f t="shared" si="111"/>
        <v>56180.040057030892</v>
      </c>
    </row>
    <row r="154" spans="1:87" x14ac:dyDescent="0.25">
      <c r="A154">
        <v>64</v>
      </c>
      <c r="B154" s="54">
        <v>1636</v>
      </c>
      <c r="C154" t="s">
        <v>208</v>
      </c>
      <c r="D154" s="1"/>
      <c r="E154" s="55">
        <v>600</v>
      </c>
      <c r="F154" s="56">
        <v>190728</v>
      </c>
      <c r="G154">
        <v>365</v>
      </c>
      <c r="H154" s="1" t="str">
        <f>VLOOKUP(C154,'[1]Base 2024'!$A$2:$D$1666,3,FALSE)</f>
        <v>Empleado</v>
      </c>
      <c r="I154" s="1" t="str">
        <f>VLOOKUP(C154,'[1]Base 2024'!$A$2:$D$1666,4,FALSE)</f>
        <v>MEXICO</v>
      </c>
      <c r="J154" t="s">
        <v>61</v>
      </c>
      <c r="K154" s="45" t="s">
        <v>62</v>
      </c>
      <c r="L154" s="57">
        <f t="shared" si="76"/>
        <v>28916.971299394289</v>
      </c>
      <c r="M154" s="9">
        <f t="shared" si="77"/>
        <v>23390.438757636606</v>
      </c>
      <c r="N154" s="58">
        <f t="shared" si="78"/>
        <v>52307.410057030895</v>
      </c>
      <c r="O154" s="59">
        <f t="shared" si="79"/>
        <v>54720</v>
      </c>
      <c r="P154" s="60">
        <f t="shared" si="80"/>
        <v>54720</v>
      </c>
      <c r="Q154" s="61">
        <v>0</v>
      </c>
      <c r="R154" s="62">
        <v>31514.9</v>
      </c>
      <c r="S154" s="62">
        <v>39955.42</v>
      </c>
      <c r="T154" s="58">
        <f t="shared" si="81"/>
        <v>23823.440000000002</v>
      </c>
      <c r="V154" s="63">
        <f t="shared" si="82"/>
        <v>4024.320400014572</v>
      </c>
      <c r="X154" s="9"/>
      <c r="Z154" s="41" t="s">
        <v>208</v>
      </c>
      <c r="AA154" t="s">
        <v>63</v>
      </c>
      <c r="AB154" s="42">
        <v>600</v>
      </c>
      <c r="AC154" s="42">
        <f t="shared" si="83"/>
        <v>600</v>
      </c>
      <c r="AD154" s="43">
        <f t="shared" si="84"/>
        <v>0</v>
      </c>
      <c r="AE154" s="9"/>
      <c r="AF154" s="41" t="s">
        <v>208</v>
      </c>
      <c r="AG154" t="s">
        <v>64</v>
      </c>
      <c r="AH154" s="42">
        <v>54720</v>
      </c>
      <c r="AI154" s="42">
        <v>6475952.4000000004</v>
      </c>
      <c r="AJ154" s="42">
        <f t="shared" si="85"/>
        <v>54720</v>
      </c>
      <c r="AK154" s="43">
        <f t="shared" si="86"/>
        <v>0</v>
      </c>
      <c r="AL154" s="42"/>
      <c r="AM154" s="41" t="s">
        <v>208</v>
      </c>
      <c r="AN154" t="s">
        <v>65</v>
      </c>
      <c r="AO154">
        <v>365</v>
      </c>
      <c r="AP154" s="44">
        <v>43019</v>
      </c>
      <c r="AQ154">
        <f t="shared" si="87"/>
        <v>365</v>
      </c>
      <c r="AR154" s="45">
        <f t="shared" si="88"/>
        <v>0</v>
      </c>
      <c r="AT154" s="41" t="s">
        <v>208</v>
      </c>
      <c r="AU154" s="46">
        <f t="shared" si="89"/>
        <v>54720</v>
      </c>
      <c r="AV154">
        <f t="shared" si="90"/>
        <v>1</v>
      </c>
      <c r="AW154" s="42">
        <f t="shared" si="91"/>
        <v>54720</v>
      </c>
      <c r="AX154" s="42">
        <f t="shared" si="92"/>
        <v>54720</v>
      </c>
      <c r="AY154" s="43">
        <f t="shared" si="93"/>
        <v>0</v>
      </c>
      <c r="BA154" s="41" t="str">
        <f t="shared" si="94"/>
        <v>05091</v>
      </c>
      <c r="BB154" s="42">
        <f t="shared" si="95"/>
        <v>54720</v>
      </c>
      <c r="BC154" s="42">
        <f t="shared" si="96"/>
        <v>4025.24</v>
      </c>
      <c r="BD154" s="47">
        <f t="shared" si="97"/>
        <v>58745.24</v>
      </c>
      <c r="BF154" s="41" t="s">
        <v>208</v>
      </c>
      <c r="BG154" t="s">
        <v>66</v>
      </c>
      <c r="BH154" s="42">
        <v>4024.32</v>
      </c>
      <c r="BI154" s="42">
        <v>409560.67810000002</v>
      </c>
      <c r="BJ154" s="42">
        <f t="shared" si="98"/>
        <v>4024.320400014572</v>
      </c>
      <c r="BK154" s="43">
        <f t="shared" si="99"/>
        <v>-4.0001457182370359E-4</v>
      </c>
      <c r="BM154" s="41" t="s">
        <v>208</v>
      </c>
      <c r="BN154" t="s">
        <v>67</v>
      </c>
      <c r="BO154" s="42">
        <v>58744.32</v>
      </c>
      <c r="BP154" s="42">
        <v>5978491.1900000004</v>
      </c>
      <c r="BQ154" s="42">
        <f t="shared" si="100"/>
        <v>0</v>
      </c>
      <c r="BR154" s="43">
        <f t="shared" si="101"/>
        <v>58744.32</v>
      </c>
      <c r="BT154" s="48" t="s">
        <v>208</v>
      </c>
      <c r="BU154" s="49">
        <f t="shared" si="102"/>
        <v>54720</v>
      </c>
      <c r="BV154" s="50">
        <f t="shared" si="103"/>
        <v>4025.24</v>
      </c>
      <c r="BW154" s="51">
        <f t="shared" si="104"/>
        <v>4024.320400014572</v>
      </c>
      <c r="BX154" s="52">
        <f t="shared" si="105"/>
        <v>0.91959998542779431</v>
      </c>
      <c r="BZ154" s="41" t="s">
        <v>208</v>
      </c>
      <c r="CA154" s="42">
        <f t="shared" si="106"/>
        <v>52307.410057030895</v>
      </c>
      <c r="CB154" s="42">
        <f t="shared" si="107"/>
        <v>54720</v>
      </c>
      <c r="CC154" s="42">
        <f t="shared" si="108"/>
        <v>23823.440000000002</v>
      </c>
      <c r="CD154" s="42">
        <f t="shared" si="112"/>
        <v>54720</v>
      </c>
      <c r="CE154" s="43">
        <f t="shared" si="113"/>
        <v>52307.410057030895</v>
      </c>
      <c r="CG154" s="53">
        <f t="shared" si="109"/>
        <v>52307.410057030895</v>
      </c>
      <c r="CH154" s="11">
        <f t="shared" si="110"/>
        <v>3872.63</v>
      </c>
      <c r="CI154" s="53">
        <f t="shared" si="111"/>
        <v>56180.040057030892</v>
      </c>
    </row>
    <row r="155" spans="1:87" x14ac:dyDescent="0.25">
      <c r="A155">
        <v>65</v>
      </c>
      <c r="B155" s="54">
        <v>1638</v>
      </c>
      <c r="C155" t="s">
        <v>209</v>
      </c>
      <c r="D155" s="1"/>
      <c r="E155" s="55">
        <v>537</v>
      </c>
      <c r="F155" s="56">
        <v>190728</v>
      </c>
      <c r="G155">
        <v>365</v>
      </c>
      <c r="H155" s="1" t="str">
        <f>VLOOKUP(C155,'[1]Base 2024'!$A$2:$D$1666,3,FALSE)</f>
        <v>Empleado</v>
      </c>
      <c r="I155" s="1" t="str">
        <f>VLOOKUP(C155,'[1]Base 2024'!$A$2:$D$1666,4,FALSE)</f>
        <v>MEXICO</v>
      </c>
      <c r="J155" t="s">
        <v>61</v>
      </c>
      <c r="K155" s="45" t="s">
        <v>62</v>
      </c>
      <c r="L155" s="57">
        <f t="shared" si="76"/>
        <v>28916.971299394289</v>
      </c>
      <c r="M155" s="9">
        <f t="shared" si="77"/>
        <v>23390.438757636606</v>
      </c>
      <c r="N155" s="58">
        <f t="shared" si="78"/>
        <v>52307.410057030895</v>
      </c>
      <c r="O155" s="59">
        <f t="shared" si="79"/>
        <v>48974.400000000001</v>
      </c>
      <c r="P155" s="60">
        <f t="shared" si="80"/>
        <v>48974.400000000001</v>
      </c>
      <c r="Q155" s="61">
        <v>0</v>
      </c>
      <c r="R155" s="62">
        <v>23412.52</v>
      </c>
      <c r="S155" s="62">
        <v>39955.42</v>
      </c>
      <c r="T155" s="58">
        <f t="shared" si="81"/>
        <v>21122.646666666667</v>
      </c>
      <c r="V155" s="63">
        <f t="shared" si="82"/>
        <v>3601.7667580130419</v>
      </c>
      <c r="X155" s="9"/>
      <c r="Z155" s="41" t="s">
        <v>209</v>
      </c>
      <c r="AA155" t="s">
        <v>63</v>
      </c>
      <c r="AB155" s="42">
        <v>537</v>
      </c>
      <c r="AC155" s="42">
        <f t="shared" si="83"/>
        <v>537</v>
      </c>
      <c r="AD155" s="43">
        <f t="shared" si="84"/>
        <v>0</v>
      </c>
      <c r="AE155" s="9"/>
      <c r="AF155" s="41" t="s">
        <v>209</v>
      </c>
      <c r="AG155" t="s">
        <v>64</v>
      </c>
      <c r="AH155" s="42">
        <v>48974.400000000001</v>
      </c>
      <c r="AI155" s="42">
        <v>6524926.7999999998</v>
      </c>
      <c r="AJ155" s="42">
        <f t="shared" si="85"/>
        <v>48974.400000000001</v>
      </c>
      <c r="AK155" s="43">
        <f t="shared" si="86"/>
        <v>0</v>
      </c>
      <c r="AL155" s="42"/>
      <c r="AM155" s="41" t="s">
        <v>209</v>
      </c>
      <c r="AN155" t="s">
        <v>65</v>
      </c>
      <c r="AO155">
        <v>365</v>
      </c>
      <c r="AP155" s="44">
        <v>43384</v>
      </c>
      <c r="AQ155">
        <f t="shared" si="87"/>
        <v>365</v>
      </c>
      <c r="AR155" s="45">
        <f t="shared" si="88"/>
        <v>0</v>
      </c>
      <c r="AT155" s="41" t="s">
        <v>209</v>
      </c>
      <c r="AU155" s="46">
        <f t="shared" si="89"/>
        <v>48974.400000000001</v>
      </c>
      <c r="AV155">
        <f t="shared" si="90"/>
        <v>1</v>
      </c>
      <c r="AW155" s="42">
        <f t="shared" si="91"/>
        <v>48974.400000000001</v>
      </c>
      <c r="AX155" s="42">
        <f t="shared" si="92"/>
        <v>48974.400000000001</v>
      </c>
      <c r="AY155" s="43">
        <f t="shared" si="93"/>
        <v>0</v>
      </c>
      <c r="BA155" s="41" t="str">
        <f t="shared" si="94"/>
        <v>05093</v>
      </c>
      <c r="BB155" s="42">
        <f t="shared" si="95"/>
        <v>48974.400000000001</v>
      </c>
      <c r="BC155" s="42">
        <f t="shared" si="96"/>
        <v>3602.59</v>
      </c>
      <c r="BD155" s="47">
        <f t="shared" si="97"/>
        <v>52576.990000000005</v>
      </c>
      <c r="BF155" s="41" t="s">
        <v>209</v>
      </c>
      <c r="BG155" t="s">
        <v>66</v>
      </c>
      <c r="BH155" s="42">
        <v>3601.77</v>
      </c>
      <c r="BI155" s="42">
        <v>413162.4449</v>
      </c>
      <c r="BJ155" s="42">
        <f t="shared" si="98"/>
        <v>3601.7667580130419</v>
      </c>
      <c r="BK155" s="43">
        <f t="shared" si="99"/>
        <v>3.2419869580735394E-3</v>
      </c>
      <c r="BM155" s="41" t="s">
        <v>209</v>
      </c>
      <c r="BN155" t="s">
        <v>67</v>
      </c>
      <c r="BO155" s="42">
        <v>52576.17</v>
      </c>
      <c r="BP155" s="42">
        <v>6031067.3600000003</v>
      </c>
      <c r="BQ155" s="42">
        <f t="shared" si="100"/>
        <v>0</v>
      </c>
      <c r="BR155" s="43">
        <f t="shared" si="101"/>
        <v>52576.17</v>
      </c>
      <c r="BT155" s="48" t="s">
        <v>209</v>
      </c>
      <c r="BU155" s="49">
        <f t="shared" si="102"/>
        <v>48974.400000000001</v>
      </c>
      <c r="BV155" s="50">
        <f t="shared" si="103"/>
        <v>3602.59</v>
      </c>
      <c r="BW155" s="51">
        <f t="shared" si="104"/>
        <v>3601.7667580130419</v>
      </c>
      <c r="BX155" s="52">
        <f t="shared" si="105"/>
        <v>0.82324198695823725</v>
      </c>
      <c r="BZ155" s="41" t="s">
        <v>209</v>
      </c>
      <c r="CA155" s="42">
        <f t="shared" si="106"/>
        <v>52307.410057030895</v>
      </c>
      <c r="CB155" s="42">
        <f t="shared" si="107"/>
        <v>48974.400000000001</v>
      </c>
      <c r="CC155" s="42">
        <f t="shared" si="108"/>
        <v>21122.646666666667</v>
      </c>
      <c r="CD155" s="42">
        <f t="shared" si="112"/>
        <v>48974.400000000001</v>
      </c>
      <c r="CE155" s="43">
        <f t="shared" si="113"/>
        <v>48974.400000000001</v>
      </c>
      <c r="CG155" s="53">
        <f t="shared" si="109"/>
        <v>48974.400000000001</v>
      </c>
      <c r="CH155" s="11">
        <f t="shared" si="110"/>
        <v>3625.87</v>
      </c>
      <c r="CI155" s="53">
        <f t="shared" si="111"/>
        <v>52600.270000000004</v>
      </c>
    </row>
    <row r="156" spans="1:87" x14ac:dyDescent="0.25">
      <c r="A156">
        <v>66</v>
      </c>
      <c r="B156" s="54">
        <v>1639</v>
      </c>
      <c r="C156" t="s">
        <v>210</v>
      </c>
      <c r="D156" s="1"/>
      <c r="E156" s="55">
        <v>600</v>
      </c>
      <c r="F156" s="56">
        <v>190728</v>
      </c>
      <c r="G156">
        <v>365</v>
      </c>
      <c r="H156" s="1" t="str">
        <f>VLOOKUP(C156,'[1]Base 2024'!$A$2:$D$1666,3,FALSE)</f>
        <v>Empleado</v>
      </c>
      <c r="I156" s="1" t="str">
        <f>VLOOKUP(C156,'[1]Base 2024'!$A$2:$D$1666,4,FALSE)</f>
        <v>QUERETARO</v>
      </c>
      <c r="J156" t="s">
        <v>61</v>
      </c>
      <c r="K156" s="45" t="s">
        <v>62</v>
      </c>
      <c r="L156" s="57">
        <f t="shared" si="76"/>
        <v>28916.971299394289</v>
      </c>
      <c r="M156" s="9">
        <f t="shared" si="77"/>
        <v>23390.438757636606</v>
      </c>
      <c r="N156" s="58">
        <f t="shared" si="78"/>
        <v>52307.410057030895</v>
      </c>
      <c r="O156" s="59">
        <f t="shared" si="79"/>
        <v>54720</v>
      </c>
      <c r="P156" s="60">
        <f t="shared" si="80"/>
        <v>54720</v>
      </c>
      <c r="Q156" s="61">
        <v>0</v>
      </c>
      <c r="R156" s="62">
        <v>12492.88</v>
      </c>
      <c r="S156" s="62">
        <v>34881.08</v>
      </c>
      <c r="T156" s="58">
        <f t="shared" si="81"/>
        <v>15791.32</v>
      </c>
      <c r="V156" s="63">
        <f t="shared" si="82"/>
        <v>4024.320400014572</v>
      </c>
      <c r="X156" s="9"/>
      <c r="Z156" s="41" t="s">
        <v>210</v>
      </c>
      <c r="AA156" t="s">
        <v>63</v>
      </c>
      <c r="AB156" s="42">
        <v>600</v>
      </c>
      <c r="AC156" s="42">
        <f t="shared" si="83"/>
        <v>600</v>
      </c>
      <c r="AD156" s="43">
        <f t="shared" si="84"/>
        <v>0</v>
      </c>
      <c r="AE156" s="9"/>
      <c r="AF156" s="41" t="s">
        <v>210</v>
      </c>
      <c r="AG156" t="s">
        <v>64</v>
      </c>
      <c r="AH156" s="42">
        <v>54720</v>
      </c>
      <c r="AI156" s="42">
        <v>6579646.7999999998</v>
      </c>
      <c r="AJ156" s="42">
        <f t="shared" si="85"/>
        <v>54720</v>
      </c>
      <c r="AK156" s="43">
        <f t="shared" si="86"/>
        <v>0</v>
      </c>
      <c r="AL156" s="42"/>
      <c r="AM156" s="41" t="s">
        <v>210</v>
      </c>
      <c r="AN156" t="s">
        <v>65</v>
      </c>
      <c r="AO156">
        <v>365</v>
      </c>
      <c r="AP156" s="44">
        <v>43749</v>
      </c>
      <c r="AQ156">
        <f t="shared" si="87"/>
        <v>365</v>
      </c>
      <c r="AR156" s="45">
        <f t="shared" si="88"/>
        <v>0</v>
      </c>
      <c r="AT156" s="41" t="s">
        <v>210</v>
      </c>
      <c r="AU156" s="46">
        <f t="shared" si="89"/>
        <v>54720</v>
      </c>
      <c r="AV156">
        <f t="shared" si="90"/>
        <v>1</v>
      </c>
      <c r="AW156" s="42">
        <f t="shared" si="91"/>
        <v>54720</v>
      </c>
      <c r="AX156" s="42">
        <f t="shared" si="92"/>
        <v>54720</v>
      </c>
      <c r="AY156" s="43">
        <f t="shared" si="93"/>
        <v>0</v>
      </c>
      <c r="BA156" s="41" t="str">
        <f t="shared" si="94"/>
        <v>05094</v>
      </c>
      <c r="BB156" s="42">
        <f t="shared" si="95"/>
        <v>54720</v>
      </c>
      <c r="BC156" s="42">
        <f t="shared" si="96"/>
        <v>4025.24</v>
      </c>
      <c r="BD156" s="47">
        <f t="shared" si="97"/>
        <v>58745.24</v>
      </c>
      <c r="BF156" s="41" t="s">
        <v>210</v>
      </c>
      <c r="BG156" t="s">
        <v>66</v>
      </c>
      <c r="BH156" s="42">
        <v>4024.32</v>
      </c>
      <c r="BI156" s="42">
        <v>417186.76530000003</v>
      </c>
      <c r="BJ156" s="42">
        <f t="shared" si="98"/>
        <v>4024.320400014572</v>
      </c>
      <c r="BK156" s="43">
        <f t="shared" si="99"/>
        <v>-4.0001457182370359E-4</v>
      </c>
      <c r="BM156" s="41" t="s">
        <v>210</v>
      </c>
      <c r="BN156" t="s">
        <v>67</v>
      </c>
      <c r="BO156" s="42">
        <v>58744.32</v>
      </c>
      <c r="BP156" s="42">
        <v>6089811.6799999997</v>
      </c>
      <c r="BQ156" s="42">
        <f t="shared" si="100"/>
        <v>0</v>
      </c>
      <c r="BR156" s="43">
        <f t="shared" si="101"/>
        <v>58744.32</v>
      </c>
      <c r="BT156" s="48" t="s">
        <v>210</v>
      </c>
      <c r="BU156" s="49">
        <f t="shared" si="102"/>
        <v>54720</v>
      </c>
      <c r="BV156" s="50">
        <f t="shared" si="103"/>
        <v>4025.24</v>
      </c>
      <c r="BW156" s="51">
        <f t="shared" si="104"/>
        <v>4024.320400014572</v>
      </c>
      <c r="BX156" s="52">
        <f t="shared" si="105"/>
        <v>0.91959998542779431</v>
      </c>
      <c r="BZ156" s="41" t="s">
        <v>210</v>
      </c>
      <c r="CA156" s="42">
        <f t="shared" si="106"/>
        <v>52307.410057030895</v>
      </c>
      <c r="CB156" s="42">
        <f t="shared" si="107"/>
        <v>54720</v>
      </c>
      <c r="CC156" s="42">
        <f t="shared" si="108"/>
        <v>15791.32</v>
      </c>
      <c r="CD156" s="42">
        <f t="shared" si="112"/>
        <v>54720</v>
      </c>
      <c r="CE156" s="43">
        <f t="shared" si="113"/>
        <v>52307.410057030895</v>
      </c>
      <c r="CG156" s="53">
        <f t="shared" si="109"/>
        <v>52307.410057030895</v>
      </c>
      <c r="CH156" s="11">
        <f t="shared" si="110"/>
        <v>3872.63</v>
      </c>
      <c r="CI156" s="53">
        <f t="shared" si="111"/>
        <v>56180.040057030892</v>
      </c>
    </row>
    <row r="157" spans="1:87" x14ac:dyDescent="0.25">
      <c r="A157">
        <v>67</v>
      </c>
      <c r="B157" s="54">
        <v>1640</v>
      </c>
      <c r="C157" t="s">
        <v>211</v>
      </c>
      <c r="D157" s="1"/>
      <c r="E157" s="55">
        <v>600</v>
      </c>
      <c r="F157" s="56">
        <v>190728</v>
      </c>
      <c r="G157">
        <v>365</v>
      </c>
      <c r="H157" s="1" t="str">
        <f>VLOOKUP(C157,'[1]Base 2024'!$A$2:$D$1666,3,FALSE)</f>
        <v>Empleado</v>
      </c>
      <c r="I157" s="1" t="str">
        <f>VLOOKUP(C157,'[1]Base 2024'!$A$2:$D$1666,4,FALSE)</f>
        <v>MEXICO</v>
      </c>
      <c r="J157" t="s">
        <v>61</v>
      </c>
      <c r="K157" s="45" t="s">
        <v>62</v>
      </c>
      <c r="L157" s="57">
        <f t="shared" si="76"/>
        <v>28916.971299394289</v>
      </c>
      <c r="M157" s="9">
        <f t="shared" si="77"/>
        <v>23390.438757636606</v>
      </c>
      <c r="N157" s="58">
        <f t="shared" si="78"/>
        <v>52307.410057030895</v>
      </c>
      <c r="O157" s="59">
        <f t="shared" si="79"/>
        <v>54720</v>
      </c>
      <c r="P157" s="60">
        <f t="shared" si="80"/>
        <v>54720</v>
      </c>
      <c r="Q157" s="61">
        <v>0</v>
      </c>
      <c r="R157" s="62">
        <v>24534.9</v>
      </c>
      <c r="S157" s="62">
        <v>39955.42</v>
      </c>
      <c r="T157" s="58">
        <f t="shared" si="81"/>
        <v>21496.773333333334</v>
      </c>
      <c r="V157" s="63">
        <f t="shared" si="82"/>
        <v>4024.320400014572</v>
      </c>
      <c r="X157" s="9"/>
      <c r="Z157" s="41" t="s">
        <v>211</v>
      </c>
      <c r="AA157" t="s">
        <v>63</v>
      </c>
      <c r="AB157" s="42">
        <v>600</v>
      </c>
      <c r="AC157" s="42">
        <f t="shared" si="83"/>
        <v>600</v>
      </c>
      <c r="AD157" s="43">
        <f t="shared" si="84"/>
        <v>0</v>
      </c>
      <c r="AE157" s="9"/>
      <c r="AF157" s="41" t="s">
        <v>211</v>
      </c>
      <c r="AG157" t="s">
        <v>64</v>
      </c>
      <c r="AH157" s="42">
        <v>54720</v>
      </c>
      <c r="AI157" s="42">
        <v>6634366.7999999998</v>
      </c>
      <c r="AJ157" s="42">
        <f t="shared" si="85"/>
        <v>54720</v>
      </c>
      <c r="AK157" s="43">
        <f t="shared" si="86"/>
        <v>0</v>
      </c>
      <c r="AL157" s="42"/>
      <c r="AM157" s="41" t="s">
        <v>211</v>
      </c>
      <c r="AN157" t="s">
        <v>65</v>
      </c>
      <c r="AO157">
        <v>365</v>
      </c>
      <c r="AP157" s="44">
        <v>44114</v>
      </c>
      <c r="AQ157">
        <f t="shared" si="87"/>
        <v>365</v>
      </c>
      <c r="AR157" s="45">
        <f t="shared" si="88"/>
        <v>0</v>
      </c>
      <c r="AT157" s="41" t="s">
        <v>211</v>
      </c>
      <c r="AU157" s="46">
        <f t="shared" si="89"/>
        <v>54720</v>
      </c>
      <c r="AV157">
        <f t="shared" si="90"/>
        <v>1</v>
      </c>
      <c r="AW157" s="42">
        <f t="shared" si="91"/>
        <v>54720</v>
      </c>
      <c r="AX157" s="42">
        <f t="shared" si="92"/>
        <v>54720</v>
      </c>
      <c r="AY157" s="43">
        <f t="shared" si="93"/>
        <v>0</v>
      </c>
      <c r="BA157" s="41" t="str">
        <f t="shared" si="94"/>
        <v>05095</v>
      </c>
      <c r="BB157" s="42">
        <f t="shared" si="95"/>
        <v>54720</v>
      </c>
      <c r="BC157" s="42">
        <f t="shared" si="96"/>
        <v>4025.24</v>
      </c>
      <c r="BD157" s="47">
        <f t="shared" si="97"/>
        <v>58745.24</v>
      </c>
      <c r="BF157" s="41" t="s">
        <v>211</v>
      </c>
      <c r="BG157" t="s">
        <v>66</v>
      </c>
      <c r="BH157" s="42">
        <v>4024.32</v>
      </c>
      <c r="BI157" s="42">
        <v>421211.0857</v>
      </c>
      <c r="BJ157" s="42">
        <f t="shared" si="98"/>
        <v>4024.320400014572</v>
      </c>
      <c r="BK157" s="43">
        <f t="shared" si="99"/>
        <v>-4.0001457182370359E-4</v>
      </c>
      <c r="BM157" s="41" t="s">
        <v>211</v>
      </c>
      <c r="BN157" t="s">
        <v>67</v>
      </c>
      <c r="BO157" s="42">
        <v>58744.32</v>
      </c>
      <c r="BP157" s="42">
        <v>6148556</v>
      </c>
      <c r="BQ157" s="42">
        <f t="shared" si="100"/>
        <v>0</v>
      </c>
      <c r="BR157" s="43">
        <f t="shared" si="101"/>
        <v>58744.32</v>
      </c>
      <c r="BT157" s="48" t="s">
        <v>211</v>
      </c>
      <c r="BU157" s="49">
        <f t="shared" si="102"/>
        <v>54720</v>
      </c>
      <c r="BV157" s="50">
        <f t="shared" si="103"/>
        <v>4025.24</v>
      </c>
      <c r="BW157" s="51">
        <f t="shared" si="104"/>
        <v>4024.320400014572</v>
      </c>
      <c r="BX157" s="52">
        <f t="shared" si="105"/>
        <v>0.91959998542779431</v>
      </c>
      <c r="BZ157" s="41" t="s">
        <v>211</v>
      </c>
      <c r="CA157" s="42">
        <f t="shared" si="106"/>
        <v>52307.410057030895</v>
      </c>
      <c r="CB157" s="42">
        <f t="shared" si="107"/>
        <v>54720</v>
      </c>
      <c r="CC157" s="42">
        <f t="shared" si="108"/>
        <v>21496.773333333334</v>
      </c>
      <c r="CD157" s="42">
        <f t="shared" si="112"/>
        <v>54720</v>
      </c>
      <c r="CE157" s="43">
        <f t="shared" si="113"/>
        <v>52307.410057030895</v>
      </c>
      <c r="CG157" s="53">
        <f t="shared" si="109"/>
        <v>52307.410057030895</v>
      </c>
      <c r="CH157" s="11">
        <f t="shared" si="110"/>
        <v>3872.63</v>
      </c>
      <c r="CI157" s="53">
        <f t="shared" si="111"/>
        <v>56180.040057030892</v>
      </c>
    </row>
    <row r="158" spans="1:87" x14ac:dyDescent="0.25">
      <c r="A158">
        <v>68</v>
      </c>
      <c r="B158" s="54">
        <v>1641</v>
      </c>
      <c r="C158" t="s">
        <v>212</v>
      </c>
      <c r="D158" s="1"/>
      <c r="E158" s="55">
        <v>600</v>
      </c>
      <c r="F158" s="56">
        <v>190728</v>
      </c>
      <c r="G158">
        <v>365</v>
      </c>
      <c r="H158" s="1" t="str">
        <f>VLOOKUP(C158,'[1]Base 2024'!$A$2:$D$1666,3,FALSE)</f>
        <v>Empleado</v>
      </c>
      <c r="I158" s="1" t="str">
        <f>VLOOKUP(C158,'[1]Base 2024'!$A$2:$D$1666,4,FALSE)</f>
        <v>MEXICO</v>
      </c>
      <c r="J158" t="s">
        <v>61</v>
      </c>
      <c r="K158" s="45" t="s">
        <v>62</v>
      </c>
      <c r="L158" s="57">
        <f t="shared" si="76"/>
        <v>28916.971299394289</v>
      </c>
      <c r="M158" s="9">
        <f t="shared" si="77"/>
        <v>23390.438757636606</v>
      </c>
      <c r="N158" s="58">
        <f t="shared" si="78"/>
        <v>52307.410057030895</v>
      </c>
      <c r="O158" s="59">
        <f t="shared" si="79"/>
        <v>54720</v>
      </c>
      <c r="P158" s="60">
        <f t="shared" si="80"/>
        <v>54720</v>
      </c>
      <c r="Q158" s="61">
        <v>0</v>
      </c>
      <c r="R158" s="62">
        <v>0</v>
      </c>
      <c r="S158" s="62">
        <v>36561.94</v>
      </c>
      <c r="T158" s="58">
        <f t="shared" si="81"/>
        <v>12187.313333333334</v>
      </c>
      <c r="V158" s="63">
        <f t="shared" si="82"/>
        <v>4024.320400014572</v>
      </c>
      <c r="X158" s="9"/>
      <c r="Z158" s="41" t="s">
        <v>212</v>
      </c>
      <c r="AA158" t="s">
        <v>63</v>
      </c>
      <c r="AB158" s="42">
        <v>600</v>
      </c>
      <c r="AC158" s="42">
        <f t="shared" si="83"/>
        <v>600</v>
      </c>
      <c r="AD158" s="43">
        <f t="shared" si="84"/>
        <v>0</v>
      </c>
      <c r="AE158" s="9"/>
      <c r="AF158" s="41" t="s">
        <v>212</v>
      </c>
      <c r="AG158" t="s">
        <v>64</v>
      </c>
      <c r="AH158" s="42">
        <v>54720</v>
      </c>
      <c r="AI158" s="42">
        <v>6689086.7999999998</v>
      </c>
      <c r="AJ158" s="42">
        <f t="shared" si="85"/>
        <v>54720</v>
      </c>
      <c r="AK158" s="43">
        <f t="shared" si="86"/>
        <v>0</v>
      </c>
      <c r="AL158" s="42"/>
      <c r="AM158" s="41" t="s">
        <v>212</v>
      </c>
      <c r="AN158" t="s">
        <v>65</v>
      </c>
      <c r="AO158">
        <v>365</v>
      </c>
      <c r="AP158" s="44">
        <v>44479</v>
      </c>
      <c r="AQ158">
        <f t="shared" si="87"/>
        <v>365</v>
      </c>
      <c r="AR158" s="45">
        <f t="shared" si="88"/>
        <v>0</v>
      </c>
      <c r="AT158" s="41" t="s">
        <v>212</v>
      </c>
      <c r="AU158" s="46">
        <f t="shared" si="89"/>
        <v>54720</v>
      </c>
      <c r="AV158">
        <f t="shared" si="90"/>
        <v>1</v>
      </c>
      <c r="AW158" s="42">
        <f t="shared" si="91"/>
        <v>54720</v>
      </c>
      <c r="AX158" s="42">
        <f t="shared" si="92"/>
        <v>54720</v>
      </c>
      <c r="AY158" s="43">
        <f t="shared" si="93"/>
        <v>0</v>
      </c>
      <c r="BA158" s="41" t="str">
        <f t="shared" si="94"/>
        <v>05096</v>
      </c>
      <c r="BB158" s="42">
        <f t="shared" si="95"/>
        <v>54720</v>
      </c>
      <c r="BC158" s="42">
        <f t="shared" si="96"/>
        <v>4025.24</v>
      </c>
      <c r="BD158" s="47">
        <f t="shared" si="97"/>
        <v>58745.24</v>
      </c>
      <c r="BF158" s="41" t="s">
        <v>212</v>
      </c>
      <c r="BG158" t="s">
        <v>66</v>
      </c>
      <c r="BH158" s="42">
        <v>4024.32</v>
      </c>
      <c r="BI158" s="42">
        <v>425235.40610000002</v>
      </c>
      <c r="BJ158" s="42">
        <f t="shared" si="98"/>
        <v>4024.320400014572</v>
      </c>
      <c r="BK158" s="43">
        <f t="shared" si="99"/>
        <v>-4.0001457182370359E-4</v>
      </c>
      <c r="BM158" s="41" t="s">
        <v>212</v>
      </c>
      <c r="BN158" t="s">
        <v>67</v>
      </c>
      <c r="BO158" s="42">
        <v>58744.32</v>
      </c>
      <c r="BP158" s="42">
        <v>6207300.3200000003</v>
      </c>
      <c r="BQ158" s="42">
        <f t="shared" si="100"/>
        <v>0</v>
      </c>
      <c r="BR158" s="43">
        <f t="shared" si="101"/>
        <v>58744.32</v>
      </c>
      <c r="BT158" s="48" t="s">
        <v>212</v>
      </c>
      <c r="BU158" s="49">
        <f t="shared" si="102"/>
        <v>54720</v>
      </c>
      <c r="BV158" s="50">
        <f t="shared" si="103"/>
        <v>4025.24</v>
      </c>
      <c r="BW158" s="51">
        <f t="shared" si="104"/>
        <v>4024.320400014572</v>
      </c>
      <c r="BX158" s="52">
        <f t="shared" si="105"/>
        <v>0.91959998542779431</v>
      </c>
      <c r="BZ158" s="41" t="s">
        <v>212</v>
      </c>
      <c r="CA158" s="42">
        <f t="shared" si="106"/>
        <v>52307.410057030895</v>
      </c>
      <c r="CB158" s="42">
        <f t="shared" si="107"/>
        <v>54720</v>
      </c>
      <c r="CC158" s="42">
        <f t="shared" si="108"/>
        <v>12187.313333333334</v>
      </c>
      <c r="CD158" s="42">
        <f t="shared" si="112"/>
        <v>54720</v>
      </c>
      <c r="CE158" s="43">
        <f t="shared" si="113"/>
        <v>52307.410057030895</v>
      </c>
      <c r="CG158" s="53">
        <f t="shared" si="109"/>
        <v>52307.410057030895</v>
      </c>
      <c r="CH158" s="11">
        <f t="shared" si="110"/>
        <v>3872.63</v>
      </c>
      <c r="CI158" s="53">
        <f t="shared" si="111"/>
        <v>56180.040057030892</v>
      </c>
    </row>
    <row r="159" spans="1:87" x14ac:dyDescent="0.25">
      <c r="A159">
        <v>69</v>
      </c>
      <c r="B159" s="54">
        <v>1642</v>
      </c>
      <c r="C159" t="s">
        <v>213</v>
      </c>
      <c r="D159" s="1"/>
      <c r="E159" s="62">
        <v>410</v>
      </c>
      <c r="F159" s="64">
        <v>148689</v>
      </c>
      <c r="G159">
        <v>365</v>
      </c>
      <c r="H159" s="1" t="str">
        <f>VLOOKUP(C159,'[1]Base 2024'!$A$2:$D$1666,3,FALSE)</f>
        <v>Empleado</v>
      </c>
      <c r="I159" s="1" t="str">
        <f>VLOOKUP(C159,'[1]Base 2024'!$A$2:$D$1666,4,FALSE)</f>
        <v>MEXICO</v>
      </c>
      <c r="J159" t="s">
        <v>61</v>
      </c>
      <c r="K159" s="45" t="s">
        <v>62</v>
      </c>
      <c r="L159" s="57">
        <f t="shared" si="76"/>
        <v>22543.284392095746</v>
      </c>
      <c r="M159" s="9">
        <f t="shared" si="77"/>
        <v>23390.438757636606</v>
      </c>
      <c r="N159" s="58">
        <f t="shared" si="78"/>
        <v>45933.723149732352</v>
      </c>
      <c r="O159" s="59">
        <f t="shared" si="79"/>
        <v>37392</v>
      </c>
      <c r="P159" s="60">
        <f t="shared" si="80"/>
        <v>37392</v>
      </c>
      <c r="Q159" s="61">
        <v>0</v>
      </c>
      <c r="R159" s="62">
        <v>0</v>
      </c>
      <c r="S159" s="62">
        <v>31017.19</v>
      </c>
      <c r="T159" s="58">
        <f t="shared" si="81"/>
        <v>10339.063333333334</v>
      </c>
      <c r="V159" s="63">
        <f t="shared" si="82"/>
        <v>2749.9522733432909</v>
      </c>
      <c r="X159" s="9"/>
      <c r="Z159" s="41" t="s">
        <v>213</v>
      </c>
      <c r="AA159" t="s">
        <v>63</v>
      </c>
      <c r="AB159" s="42">
        <v>410</v>
      </c>
      <c r="AC159" s="42">
        <f t="shared" si="83"/>
        <v>410</v>
      </c>
      <c r="AD159" s="43">
        <f t="shared" si="84"/>
        <v>0</v>
      </c>
      <c r="AE159" s="9"/>
      <c r="AF159" s="41" t="s">
        <v>213</v>
      </c>
      <c r="AG159" t="s">
        <v>64</v>
      </c>
      <c r="AH159" s="42">
        <v>37392</v>
      </c>
      <c r="AI159" s="42">
        <v>6726478.7999999998</v>
      </c>
      <c r="AJ159" s="42">
        <f t="shared" si="85"/>
        <v>37392</v>
      </c>
      <c r="AK159" s="43">
        <f t="shared" si="86"/>
        <v>0</v>
      </c>
      <c r="AL159" s="42"/>
      <c r="AM159" s="41" t="s">
        <v>213</v>
      </c>
      <c r="AN159" t="s">
        <v>65</v>
      </c>
      <c r="AO159">
        <v>365</v>
      </c>
      <c r="AP159" s="44">
        <v>44844</v>
      </c>
      <c r="AQ159">
        <f t="shared" si="87"/>
        <v>365</v>
      </c>
      <c r="AR159" s="45">
        <f t="shared" si="88"/>
        <v>0</v>
      </c>
      <c r="AT159" s="41" t="s">
        <v>213</v>
      </c>
      <c r="AU159" s="46">
        <f t="shared" si="89"/>
        <v>37392</v>
      </c>
      <c r="AV159">
        <f t="shared" si="90"/>
        <v>1</v>
      </c>
      <c r="AW159" s="42">
        <f t="shared" si="91"/>
        <v>37392</v>
      </c>
      <c r="AX159" s="42">
        <f t="shared" si="92"/>
        <v>37392</v>
      </c>
      <c r="AY159" s="43">
        <f t="shared" si="93"/>
        <v>0</v>
      </c>
      <c r="BA159" s="41" t="str">
        <f t="shared" si="94"/>
        <v>05097</v>
      </c>
      <c r="BB159" s="42">
        <f t="shared" si="95"/>
        <v>37392</v>
      </c>
      <c r="BC159" s="42">
        <f t="shared" si="96"/>
        <v>2750.58</v>
      </c>
      <c r="BD159" s="47">
        <f t="shared" si="97"/>
        <v>40142.58</v>
      </c>
      <c r="BF159" s="41" t="s">
        <v>213</v>
      </c>
      <c r="BG159" t="s">
        <v>66</v>
      </c>
      <c r="BH159" s="42">
        <v>2749.95</v>
      </c>
      <c r="BI159" s="42">
        <v>427985.35840000003</v>
      </c>
      <c r="BJ159" s="42">
        <f t="shared" si="98"/>
        <v>2749.9522733432909</v>
      </c>
      <c r="BK159" s="43">
        <f t="shared" si="99"/>
        <v>-2.2733432911081763E-3</v>
      </c>
      <c r="BM159" s="41" t="s">
        <v>213</v>
      </c>
      <c r="BN159" t="s">
        <v>67</v>
      </c>
      <c r="BO159" s="42">
        <v>40141.949999999997</v>
      </c>
      <c r="BP159" s="42">
        <v>6247442.2699999996</v>
      </c>
      <c r="BQ159" s="42">
        <f t="shared" si="100"/>
        <v>0</v>
      </c>
      <c r="BR159" s="43">
        <f t="shared" si="101"/>
        <v>40141.949999999997</v>
      </c>
      <c r="BT159" s="48" t="s">
        <v>213</v>
      </c>
      <c r="BU159" s="49">
        <f t="shared" si="102"/>
        <v>37392</v>
      </c>
      <c r="BV159" s="50">
        <f t="shared" si="103"/>
        <v>2750.58</v>
      </c>
      <c r="BW159" s="51">
        <f t="shared" si="104"/>
        <v>2749.9522733432909</v>
      </c>
      <c r="BX159" s="52">
        <f t="shared" si="105"/>
        <v>0.62772665670900096</v>
      </c>
      <c r="BZ159" s="41" t="s">
        <v>213</v>
      </c>
      <c r="CA159" s="42">
        <f t="shared" si="106"/>
        <v>45933.723149732352</v>
      </c>
      <c r="CB159" s="42">
        <f t="shared" si="107"/>
        <v>37392</v>
      </c>
      <c r="CC159" s="42">
        <f t="shared" si="108"/>
        <v>10339.063333333334</v>
      </c>
      <c r="CD159" s="42">
        <f t="shared" si="112"/>
        <v>37392</v>
      </c>
      <c r="CE159" s="43">
        <f t="shared" si="113"/>
        <v>37392</v>
      </c>
      <c r="CG159" s="53">
        <f t="shared" si="109"/>
        <v>37392</v>
      </c>
      <c r="CH159" s="11">
        <f t="shared" si="110"/>
        <v>2768.36</v>
      </c>
      <c r="CI159" s="53">
        <f t="shared" si="111"/>
        <v>40160.36</v>
      </c>
    </row>
    <row r="160" spans="1:87" x14ac:dyDescent="0.25">
      <c r="A160">
        <v>70</v>
      </c>
      <c r="B160" s="54">
        <v>1643</v>
      </c>
      <c r="C160" t="s">
        <v>214</v>
      </c>
      <c r="D160" s="1"/>
      <c r="E160" s="55">
        <v>600</v>
      </c>
      <c r="F160" s="56">
        <v>190728</v>
      </c>
      <c r="G160">
        <v>364</v>
      </c>
      <c r="H160" s="1" t="str">
        <f>VLOOKUP(C160,'[1]Base 2024'!$A$2:$D$1666,3,FALSE)</f>
        <v>Empleado</v>
      </c>
      <c r="I160" s="1" t="str">
        <f>VLOOKUP(C160,'[1]Base 2024'!$A$2:$D$1666,4,FALSE)</f>
        <v>MEXICO</v>
      </c>
      <c r="J160" t="s">
        <v>61</v>
      </c>
      <c r="K160" s="45" t="s">
        <v>62</v>
      </c>
      <c r="L160" s="57">
        <f t="shared" si="76"/>
        <v>28916.971299394289</v>
      </c>
      <c r="M160" s="9">
        <f t="shared" si="77"/>
        <v>23326.355363780069</v>
      </c>
      <c r="N160" s="58">
        <f t="shared" si="78"/>
        <v>52243.326663174361</v>
      </c>
      <c r="O160" s="59">
        <f t="shared" si="79"/>
        <v>54720</v>
      </c>
      <c r="P160" s="60">
        <f t="shared" si="80"/>
        <v>54570.082191780821</v>
      </c>
      <c r="Q160" s="61">
        <v>0</v>
      </c>
      <c r="R160" s="62">
        <v>0</v>
      </c>
      <c r="S160" s="62">
        <v>30103.4</v>
      </c>
      <c r="T160" s="58">
        <f t="shared" si="81"/>
        <v>10034.466666666667</v>
      </c>
      <c r="V160" s="63">
        <f t="shared" si="82"/>
        <v>4013.2948646720656</v>
      </c>
      <c r="X160" s="9"/>
      <c r="Z160" s="41" t="s">
        <v>214</v>
      </c>
      <c r="AA160" t="s">
        <v>63</v>
      </c>
      <c r="AB160" s="42">
        <v>600</v>
      </c>
      <c r="AC160" s="42">
        <f t="shared" si="83"/>
        <v>600</v>
      </c>
      <c r="AD160" s="43">
        <f t="shared" si="84"/>
        <v>0</v>
      </c>
      <c r="AE160" s="9"/>
      <c r="AF160" s="41" t="s">
        <v>214</v>
      </c>
      <c r="AG160" t="s">
        <v>64</v>
      </c>
      <c r="AH160" s="42">
        <v>54720</v>
      </c>
      <c r="AI160" s="42">
        <v>6781198.7999999998</v>
      </c>
      <c r="AJ160" s="42">
        <f t="shared" si="85"/>
        <v>54720</v>
      </c>
      <c r="AK160" s="43">
        <f t="shared" si="86"/>
        <v>0</v>
      </c>
      <c r="AL160" s="42"/>
      <c r="AM160" s="41" t="s">
        <v>214</v>
      </c>
      <c r="AN160" t="s">
        <v>65</v>
      </c>
      <c r="AO160">
        <v>364</v>
      </c>
      <c r="AP160" s="44">
        <v>45208</v>
      </c>
      <c r="AQ160">
        <f t="shared" si="87"/>
        <v>364</v>
      </c>
      <c r="AR160" s="45">
        <f t="shared" si="88"/>
        <v>0</v>
      </c>
      <c r="AT160" s="41" t="s">
        <v>214</v>
      </c>
      <c r="AU160" s="46">
        <f t="shared" si="89"/>
        <v>54720</v>
      </c>
      <c r="AV160">
        <f t="shared" si="90"/>
        <v>0.99726027397260275</v>
      </c>
      <c r="AW160" s="42">
        <f t="shared" si="91"/>
        <v>54570.080000000002</v>
      </c>
      <c r="AX160" s="42">
        <f t="shared" si="92"/>
        <v>54570.082191780821</v>
      </c>
      <c r="AY160" s="43">
        <f t="shared" si="93"/>
        <v>-2.1917808189755306E-3</v>
      </c>
      <c r="BA160" s="41" t="str">
        <f t="shared" si="94"/>
        <v>05098</v>
      </c>
      <c r="BB160" s="42">
        <f t="shared" si="95"/>
        <v>54570.080000000002</v>
      </c>
      <c r="BC160" s="42">
        <f t="shared" si="96"/>
        <v>4014.21</v>
      </c>
      <c r="BD160" s="47">
        <f t="shared" si="97"/>
        <v>58584.29</v>
      </c>
      <c r="BF160" s="41" t="s">
        <v>214</v>
      </c>
      <c r="BG160" t="s">
        <v>66</v>
      </c>
      <c r="BH160" s="42">
        <v>4013.29</v>
      </c>
      <c r="BI160" s="42">
        <v>431998.65330000001</v>
      </c>
      <c r="BJ160" s="42">
        <f t="shared" si="98"/>
        <v>4013.2948646720656</v>
      </c>
      <c r="BK160" s="43">
        <f t="shared" si="99"/>
        <v>-4.8646720656506659E-3</v>
      </c>
      <c r="BM160" s="41" t="s">
        <v>214</v>
      </c>
      <c r="BN160" t="s">
        <v>67</v>
      </c>
      <c r="BO160" s="42">
        <v>58583.38</v>
      </c>
      <c r="BP160" s="42">
        <v>6306025.6500000004</v>
      </c>
      <c r="BQ160" s="42">
        <f t="shared" si="100"/>
        <v>0</v>
      </c>
      <c r="BR160" s="43">
        <f t="shared" si="101"/>
        <v>58583.38</v>
      </c>
      <c r="BT160" s="48" t="s">
        <v>214</v>
      </c>
      <c r="BU160" s="49">
        <f t="shared" si="102"/>
        <v>54570.080000000002</v>
      </c>
      <c r="BV160" s="50">
        <f t="shared" si="103"/>
        <v>4014.21</v>
      </c>
      <c r="BW160" s="51">
        <f t="shared" si="104"/>
        <v>4013.2948646720656</v>
      </c>
      <c r="BX160" s="52">
        <f t="shared" si="105"/>
        <v>0.91513532793442209</v>
      </c>
      <c r="BZ160" s="41" t="s">
        <v>214</v>
      </c>
      <c r="CA160" s="42">
        <f t="shared" si="106"/>
        <v>52243.326663174361</v>
      </c>
      <c r="CB160" s="42">
        <f t="shared" si="107"/>
        <v>54570.082191780821</v>
      </c>
      <c r="CC160" s="42">
        <f t="shared" si="108"/>
        <v>10034.466666666667</v>
      </c>
      <c r="CD160" s="42">
        <f t="shared" si="112"/>
        <v>54570.082191780821</v>
      </c>
      <c r="CE160" s="43">
        <f t="shared" si="113"/>
        <v>52243.326663174361</v>
      </c>
      <c r="CG160" s="53">
        <f t="shared" si="109"/>
        <v>52243.326663174361</v>
      </c>
      <c r="CH160" s="11">
        <f t="shared" si="110"/>
        <v>3867.89</v>
      </c>
      <c r="CI160" s="53">
        <f t="shared" si="111"/>
        <v>56111.21666317436</v>
      </c>
    </row>
    <row r="161" spans="1:87" x14ac:dyDescent="0.25">
      <c r="A161">
        <v>148</v>
      </c>
      <c r="B161" s="54">
        <v>1644</v>
      </c>
      <c r="C161" t="s">
        <v>215</v>
      </c>
      <c r="D161" s="1"/>
      <c r="E161" s="62">
        <v>354</v>
      </c>
      <c r="F161" s="64">
        <v>127347.93</v>
      </c>
      <c r="G161">
        <v>362</v>
      </c>
      <c r="H161" s="1" t="str">
        <f>VLOOKUP(C161,'[1]Base 2024'!$A$2:$D$1666,3,FALSE)</f>
        <v>Empleado</v>
      </c>
      <c r="I161" s="1" t="str">
        <f>VLOOKUP(C161,'[1]Base 2024'!$A$2:$D$1666,4,FALSE)</f>
        <v>MEXICO</v>
      </c>
      <c r="J161" t="s">
        <v>61</v>
      </c>
      <c r="K161" s="45" t="s">
        <v>62</v>
      </c>
      <c r="L161" s="57">
        <f t="shared" si="76"/>
        <v>19307.686531853073</v>
      </c>
      <c r="M161" s="9">
        <f t="shared" si="77"/>
        <v>23198.18857606699</v>
      </c>
      <c r="N161" s="58">
        <f t="shared" si="78"/>
        <v>42505.875107920059</v>
      </c>
      <c r="O161" s="59">
        <f t="shared" si="79"/>
        <v>32284.799999999999</v>
      </c>
      <c r="P161" s="60">
        <f t="shared" si="80"/>
        <v>32019.445479452053</v>
      </c>
      <c r="Q161" s="61">
        <v>0</v>
      </c>
      <c r="R161" s="62">
        <v>0</v>
      </c>
      <c r="S161" s="62">
        <v>15985.48</v>
      </c>
      <c r="T161" s="58">
        <f t="shared" si="81"/>
        <v>5328.4933333333329</v>
      </c>
      <c r="V161" s="63">
        <f t="shared" si="82"/>
        <v>2354.8338384523622</v>
      </c>
      <c r="X161" s="9"/>
      <c r="Z161" s="41" t="s">
        <v>215</v>
      </c>
      <c r="AA161" t="s">
        <v>63</v>
      </c>
      <c r="AB161" s="42">
        <v>354</v>
      </c>
      <c r="AC161" s="42">
        <f t="shared" si="83"/>
        <v>354</v>
      </c>
      <c r="AD161" s="43">
        <f t="shared" si="84"/>
        <v>0</v>
      </c>
      <c r="AE161" s="9"/>
      <c r="AF161" s="41" t="s">
        <v>215</v>
      </c>
      <c r="AG161" t="s">
        <v>64</v>
      </c>
      <c r="AH161" s="42">
        <v>32284.799999999999</v>
      </c>
      <c r="AI161" s="42">
        <v>6813483.5999999996</v>
      </c>
      <c r="AJ161" s="42">
        <f t="shared" si="85"/>
        <v>32284.799999999999</v>
      </c>
      <c r="AK161" s="43">
        <f t="shared" si="86"/>
        <v>0</v>
      </c>
      <c r="AL161" s="42"/>
      <c r="AM161" s="41" t="s">
        <v>215</v>
      </c>
      <c r="AN161" t="s">
        <v>65</v>
      </c>
      <c r="AO161">
        <v>362</v>
      </c>
      <c r="AP161" s="44">
        <v>45570</v>
      </c>
      <c r="AQ161">
        <f t="shared" si="87"/>
        <v>362</v>
      </c>
      <c r="AR161" s="45">
        <f t="shared" si="88"/>
        <v>0</v>
      </c>
      <c r="AT161" s="41" t="s">
        <v>215</v>
      </c>
      <c r="AU161" s="46">
        <f t="shared" si="89"/>
        <v>32284.799999999999</v>
      </c>
      <c r="AV161">
        <f t="shared" si="90"/>
        <v>0.99178082191780825</v>
      </c>
      <c r="AW161" s="42">
        <f t="shared" si="91"/>
        <v>32019.45</v>
      </c>
      <c r="AX161" s="42">
        <f t="shared" si="92"/>
        <v>32019.445479452053</v>
      </c>
      <c r="AY161" s="43">
        <f t="shared" si="93"/>
        <v>4.5205479473224841E-3</v>
      </c>
      <c r="BA161" s="41" t="str">
        <f t="shared" si="94"/>
        <v>05099</v>
      </c>
      <c r="BB161" s="42">
        <f t="shared" si="95"/>
        <v>32019.45</v>
      </c>
      <c r="BC161" s="42">
        <f t="shared" si="96"/>
        <v>2355.37</v>
      </c>
      <c r="BD161" s="47">
        <f t="shared" si="97"/>
        <v>34374.82</v>
      </c>
      <c r="BF161" s="41" t="s">
        <v>215</v>
      </c>
      <c r="BG161" t="s">
        <v>66</v>
      </c>
      <c r="BH161" s="42">
        <v>2354.83</v>
      </c>
      <c r="BI161" s="42">
        <v>434353.48710000003</v>
      </c>
      <c r="BJ161" s="42">
        <f t="shared" si="98"/>
        <v>2354.8338384523622</v>
      </c>
      <c r="BK161" s="43">
        <f t="shared" si="99"/>
        <v>-3.8384523622880806E-3</v>
      </c>
      <c r="BM161" s="41" t="s">
        <v>215</v>
      </c>
      <c r="BN161" t="s">
        <v>67</v>
      </c>
      <c r="BO161" s="42">
        <v>34374.28</v>
      </c>
      <c r="BP161" s="42">
        <v>6340399.9299999997</v>
      </c>
      <c r="BQ161" s="42">
        <f t="shared" si="100"/>
        <v>0</v>
      </c>
      <c r="BR161" s="43">
        <f t="shared" si="101"/>
        <v>34374.28</v>
      </c>
      <c r="BT161" s="48" t="s">
        <v>215</v>
      </c>
      <c r="BU161" s="49">
        <f t="shared" si="102"/>
        <v>32019.45</v>
      </c>
      <c r="BV161" s="50">
        <f t="shared" si="103"/>
        <v>2355.37</v>
      </c>
      <c r="BW161" s="51">
        <f t="shared" si="104"/>
        <v>2354.8338384523622</v>
      </c>
      <c r="BX161" s="52">
        <f t="shared" si="105"/>
        <v>0.53616154763767554</v>
      </c>
      <c r="BZ161" s="41" t="s">
        <v>215</v>
      </c>
      <c r="CA161" s="42">
        <f t="shared" si="106"/>
        <v>42505.875107920059</v>
      </c>
      <c r="CB161" s="42">
        <f t="shared" si="107"/>
        <v>32019.445479452053</v>
      </c>
      <c r="CC161" s="42">
        <f t="shared" si="108"/>
        <v>5328.4933333333329</v>
      </c>
      <c r="CD161" s="42">
        <f t="shared" si="112"/>
        <v>32019.445479452053</v>
      </c>
      <c r="CE161" s="43">
        <f t="shared" si="113"/>
        <v>32019.445479452053</v>
      </c>
      <c r="CG161" s="53">
        <f t="shared" si="109"/>
        <v>32019.445479452053</v>
      </c>
      <c r="CH161" s="11">
        <f t="shared" si="110"/>
        <v>2370.59</v>
      </c>
      <c r="CI161" s="53">
        <f t="shared" si="111"/>
        <v>34390.035479452054</v>
      </c>
    </row>
    <row r="162" spans="1:87" x14ac:dyDescent="0.25">
      <c r="A162">
        <v>149</v>
      </c>
      <c r="B162" s="54">
        <v>1645</v>
      </c>
      <c r="C162" t="s">
        <v>216</v>
      </c>
      <c r="D162" s="1"/>
      <c r="E162" s="62">
        <v>390</v>
      </c>
      <c r="F162" s="64">
        <v>140593.23000000001</v>
      </c>
      <c r="G162">
        <v>365</v>
      </c>
      <c r="H162" s="1" t="str">
        <f>VLOOKUP(C162,'[1]Base 2024'!$A$2:$D$1666,3,FALSE)</f>
        <v>Empleado</v>
      </c>
      <c r="I162" s="1" t="str">
        <f>VLOOKUP(C162,'[1]Base 2024'!$A$2:$D$1666,4,FALSE)</f>
        <v>MEXICO</v>
      </c>
      <c r="J162" t="s">
        <v>61</v>
      </c>
      <c r="K162" s="45" t="s">
        <v>62</v>
      </c>
      <c r="L162" s="57">
        <f t="shared" si="76"/>
        <v>21315.855022855274</v>
      </c>
      <c r="M162" s="9">
        <f t="shared" si="77"/>
        <v>23390.438757636606</v>
      </c>
      <c r="N162" s="58">
        <f t="shared" si="78"/>
        <v>44706.293780491877</v>
      </c>
      <c r="O162" s="59">
        <f t="shared" si="79"/>
        <v>35568</v>
      </c>
      <c r="P162" s="60">
        <f t="shared" si="80"/>
        <v>35568</v>
      </c>
      <c r="Q162" s="61">
        <v>0</v>
      </c>
      <c r="R162" s="62">
        <v>0</v>
      </c>
      <c r="S162" s="62">
        <v>9035.27</v>
      </c>
      <c r="T162" s="58">
        <f t="shared" si="81"/>
        <v>3011.7566666666667</v>
      </c>
      <c r="V162" s="63">
        <f t="shared" si="82"/>
        <v>2615.8082600094717</v>
      </c>
      <c r="X162" s="9"/>
      <c r="Z162" s="41" t="s">
        <v>216</v>
      </c>
      <c r="AA162" t="s">
        <v>63</v>
      </c>
      <c r="AB162" s="42">
        <v>390</v>
      </c>
      <c r="AC162" s="42">
        <f t="shared" si="83"/>
        <v>390</v>
      </c>
      <c r="AD162" s="43">
        <f t="shared" si="84"/>
        <v>0</v>
      </c>
      <c r="AE162" s="9"/>
      <c r="AF162" s="41" t="s">
        <v>216</v>
      </c>
      <c r="AG162" t="s">
        <v>64</v>
      </c>
      <c r="AH162" s="42">
        <v>35568</v>
      </c>
      <c r="AI162" s="42">
        <v>6849051.5999999996</v>
      </c>
      <c r="AJ162" s="42">
        <f t="shared" si="85"/>
        <v>35568</v>
      </c>
      <c r="AK162" s="43">
        <f t="shared" si="86"/>
        <v>0</v>
      </c>
      <c r="AL162" s="42"/>
      <c r="AM162" s="41" t="s">
        <v>216</v>
      </c>
      <c r="AN162" t="s">
        <v>65</v>
      </c>
      <c r="AO162">
        <v>365</v>
      </c>
      <c r="AP162" s="44">
        <v>45935</v>
      </c>
      <c r="AQ162">
        <f t="shared" si="87"/>
        <v>365</v>
      </c>
      <c r="AR162" s="45">
        <f t="shared" si="88"/>
        <v>0</v>
      </c>
      <c r="AT162" s="41" t="s">
        <v>216</v>
      </c>
      <c r="AU162" s="46">
        <f t="shared" si="89"/>
        <v>35568</v>
      </c>
      <c r="AV162">
        <f t="shared" si="90"/>
        <v>1</v>
      </c>
      <c r="AW162" s="42">
        <f t="shared" si="91"/>
        <v>35568</v>
      </c>
      <c r="AX162" s="42">
        <f t="shared" si="92"/>
        <v>35568</v>
      </c>
      <c r="AY162" s="43">
        <f t="shared" si="93"/>
        <v>0</v>
      </c>
      <c r="BA162" s="41" t="str">
        <f t="shared" si="94"/>
        <v>05100</v>
      </c>
      <c r="BB162" s="42">
        <f t="shared" si="95"/>
        <v>35568</v>
      </c>
      <c r="BC162" s="42">
        <f t="shared" si="96"/>
        <v>2616.4</v>
      </c>
      <c r="BD162" s="47">
        <f t="shared" si="97"/>
        <v>38184.400000000001</v>
      </c>
      <c r="BF162" s="41" t="s">
        <v>216</v>
      </c>
      <c r="BG162" t="s">
        <v>66</v>
      </c>
      <c r="BH162" s="42">
        <v>2615.81</v>
      </c>
      <c r="BI162" s="42">
        <v>436969.2954</v>
      </c>
      <c r="BJ162" s="42">
        <f t="shared" si="98"/>
        <v>2615.8082600094717</v>
      </c>
      <c r="BK162" s="43">
        <f t="shared" si="99"/>
        <v>1.7399905282218242E-3</v>
      </c>
      <c r="BM162" s="41" t="s">
        <v>216</v>
      </c>
      <c r="BN162" t="s">
        <v>67</v>
      </c>
      <c r="BO162" s="42">
        <v>38183.81</v>
      </c>
      <c r="BP162" s="42">
        <v>6378583.7400000002</v>
      </c>
      <c r="BQ162" s="42">
        <f t="shared" si="100"/>
        <v>0</v>
      </c>
      <c r="BR162" s="43">
        <f t="shared" si="101"/>
        <v>38183.81</v>
      </c>
      <c r="BT162" s="48" t="s">
        <v>216</v>
      </c>
      <c r="BU162" s="49">
        <f t="shared" si="102"/>
        <v>35568</v>
      </c>
      <c r="BV162" s="50">
        <f t="shared" si="103"/>
        <v>2616.4</v>
      </c>
      <c r="BW162" s="51">
        <f t="shared" si="104"/>
        <v>2615.8082600094717</v>
      </c>
      <c r="BX162" s="52">
        <f t="shared" si="105"/>
        <v>0.59173999052836734</v>
      </c>
      <c r="BZ162" s="41" t="s">
        <v>216</v>
      </c>
      <c r="CA162" s="42">
        <f t="shared" si="106"/>
        <v>44706.293780491877</v>
      </c>
      <c r="CB162" s="42">
        <f t="shared" si="107"/>
        <v>35568</v>
      </c>
      <c r="CC162" s="42">
        <f t="shared" si="108"/>
        <v>3011.7566666666667</v>
      </c>
      <c r="CD162" s="42">
        <f t="shared" si="112"/>
        <v>35568</v>
      </c>
      <c r="CE162" s="43">
        <f t="shared" si="113"/>
        <v>35568</v>
      </c>
      <c r="CG162" s="53">
        <f t="shared" si="109"/>
        <v>35568</v>
      </c>
      <c r="CH162" s="11">
        <f t="shared" si="110"/>
        <v>2633.31</v>
      </c>
      <c r="CI162" s="53">
        <f t="shared" si="111"/>
        <v>38201.31</v>
      </c>
    </row>
    <row r="163" spans="1:87" x14ac:dyDescent="0.25">
      <c r="A163">
        <v>150</v>
      </c>
      <c r="B163" s="54">
        <v>1646</v>
      </c>
      <c r="C163" t="s">
        <v>217</v>
      </c>
      <c r="D163" s="1"/>
      <c r="E163" s="55">
        <v>600</v>
      </c>
      <c r="F163" s="56">
        <v>190728</v>
      </c>
      <c r="G163">
        <v>332</v>
      </c>
      <c r="H163" s="1" t="str">
        <f>VLOOKUP(C163,'[1]Base 2024'!$A$2:$D$1666,3,FALSE)</f>
        <v>Empleado</v>
      </c>
      <c r="I163" s="1" t="str">
        <f>VLOOKUP(C163,'[1]Base 2024'!$A$2:$D$1666,4,FALSE)</f>
        <v>MEXICO</v>
      </c>
      <c r="J163" t="s">
        <v>61</v>
      </c>
      <c r="K163" s="45" t="s">
        <v>62</v>
      </c>
      <c r="L163" s="57">
        <f t="shared" si="76"/>
        <v>28916.971299394289</v>
      </c>
      <c r="M163" s="9">
        <f t="shared" si="77"/>
        <v>21275.686760370831</v>
      </c>
      <c r="N163" s="58">
        <f t="shared" si="78"/>
        <v>50192.658059765119</v>
      </c>
      <c r="O163" s="59">
        <f t="shared" si="79"/>
        <v>54720</v>
      </c>
      <c r="P163" s="60">
        <f t="shared" si="80"/>
        <v>49772.71232876712</v>
      </c>
      <c r="Q163" s="61">
        <v>0</v>
      </c>
      <c r="R163" s="62">
        <v>0</v>
      </c>
      <c r="S163" s="62">
        <v>0</v>
      </c>
      <c r="T163" s="58">
        <f t="shared" si="81"/>
        <v>0</v>
      </c>
      <c r="V163" s="63">
        <f t="shared" si="82"/>
        <v>3660.4777337118844</v>
      </c>
      <c r="X163" s="9"/>
      <c r="Z163" s="41" t="s">
        <v>217</v>
      </c>
      <c r="AA163" t="s">
        <v>63</v>
      </c>
      <c r="AB163" s="42">
        <v>600</v>
      </c>
      <c r="AC163" s="42">
        <f t="shared" si="83"/>
        <v>600</v>
      </c>
      <c r="AD163" s="43">
        <f t="shared" si="84"/>
        <v>0</v>
      </c>
      <c r="AE163" s="9"/>
      <c r="AF163" s="41" t="s">
        <v>217</v>
      </c>
      <c r="AG163" t="s">
        <v>64</v>
      </c>
      <c r="AH163" s="42">
        <v>54720</v>
      </c>
      <c r="AI163" s="42">
        <v>6903771.5999999996</v>
      </c>
      <c r="AJ163" s="42">
        <f t="shared" si="85"/>
        <v>54720</v>
      </c>
      <c r="AK163" s="43">
        <f t="shared" si="86"/>
        <v>0</v>
      </c>
      <c r="AL163" s="42"/>
      <c r="AM163" s="41" t="s">
        <v>217</v>
      </c>
      <c r="AN163" t="s">
        <v>65</v>
      </c>
      <c r="AO163">
        <v>332</v>
      </c>
      <c r="AP163" s="44">
        <v>46267</v>
      </c>
      <c r="AQ163">
        <f t="shared" si="87"/>
        <v>332</v>
      </c>
      <c r="AR163" s="45">
        <f t="shared" si="88"/>
        <v>0</v>
      </c>
      <c r="AT163" s="41" t="s">
        <v>217</v>
      </c>
      <c r="AU163" s="46">
        <f t="shared" si="89"/>
        <v>54720</v>
      </c>
      <c r="AV163">
        <f t="shared" si="90"/>
        <v>0.90958904109589045</v>
      </c>
      <c r="AW163" s="42">
        <f t="shared" si="91"/>
        <v>49772.71</v>
      </c>
      <c r="AX163" s="42">
        <f t="shared" si="92"/>
        <v>49772.71232876712</v>
      </c>
      <c r="AY163" s="43">
        <f t="shared" si="93"/>
        <v>-2.3287671210709959E-3</v>
      </c>
      <c r="BA163" s="41" t="str">
        <f t="shared" si="94"/>
        <v>05101</v>
      </c>
      <c r="BB163" s="42">
        <f t="shared" si="95"/>
        <v>49772.71</v>
      </c>
      <c r="BC163" s="42">
        <f t="shared" si="96"/>
        <v>3661.31</v>
      </c>
      <c r="BD163" s="47">
        <f t="shared" si="97"/>
        <v>53434.02</v>
      </c>
      <c r="BF163" s="41" t="s">
        <v>217</v>
      </c>
      <c r="BG163" t="s">
        <v>66</v>
      </c>
      <c r="BH163" s="42">
        <v>3660.48</v>
      </c>
      <c r="BI163" s="42">
        <v>440629.77309999999</v>
      </c>
      <c r="BJ163" s="42">
        <f t="shared" si="98"/>
        <v>3660.4777337118844</v>
      </c>
      <c r="BK163" s="43">
        <f t="shared" si="99"/>
        <v>2.2662881156065851E-3</v>
      </c>
      <c r="BM163" s="41" t="s">
        <v>217</v>
      </c>
      <c r="BN163" t="s">
        <v>67</v>
      </c>
      <c r="BO163" s="42">
        <v>53433.19</v>
      </c>
      <c r="BP163" s="42">
        <v>6432016.9299999997</v>
      </c>
      <c r="BQ163" s="42">
        <f t="shared" si="100"/>
        <v>0</v>
      </c>
      <c r="BR163" s="43">
        <f t="shared" si="101"/>
        <v>53433.19</v>
      </c>
      <c r="BT163" s="48" t="s">
        <v>217</v>
      </c>
      <c r="BU163" s="49">
        <f t="shared" si="102"/>
        <v>49772.71</v>
      </c>
      <c r="BV163" s="50">
        <f t="shared" si="103"/>
        <v>3661.31</v>
      </c>
      <c r="BW163" s="51">
        <f t="shared" si="104"/>
        <v>3660.4777337118844</v>
      </c>
      <c r="BX163" s="52">
        <f t="shared" si="105"/>
        <v>0.83226628811553383</v>
      </c>
      <c r="BZ163" s="41" t="s">
        <v>217</v>
      </c>
      <c r="CA163" s="42">
        <f t="shared" si="106"/>
        <v>50192.658059765119</v>
      </c>
      <c r="CB163" s="42">
        <f t="shared" si="107"/>
        <v>49772.71232876712</v>
      </c>
      <c r="CC163" s="42">
        <f t="shared" si="108"/>
        <v>0</v>
      </c>
      <c r="CD163" s="42">
        <f t="shared" si="112"/>
        <v>49772.71232876712</v>
      </c>
      <c r="CE163" s="43">
        <f t="shared" si="113"/>
        <v>49772.71232876712</v>
      </c>
      <c r="CG163" s="53">
        <f t="shared" si="109"/>
        <v>49772.71232876712</v>
      </c>
      <c r="CH163" s="11">
        <f t="shared" si="110"/>
        <v>3684.98</v>
      </c>
      <c r="CI163" s="53">
        <f t="shared" si="111"/>
        <v>53457.692328767123</v>
      </c>
    </row>
    <row r="164" spans="1:87" x14ac:dyDescent="0.25">
      <c r="A164">
        <v>151</v>
      </c>
      <c r="B164" s="54">
        <v>1647</v>
      </c>
      <c r="C164" t="s">
        <v>218</v>
      </c>
      <c r="D164" s="1"/>
      <c r="E164" s="62">
        <v>566.66</v>
      </c>
      <c r="F164" s="64">
        <v>120443.58</v>
      </c>
      <c r="G164">
        <v>213</v>
      </c>
      <c r="H164" s="1" t="str">
        <f>VLOOKUP(C164,'[1]Base 2024'!$A$2:$D$1666,3,FALSE)</f>
        <v>Empleado</v>
      </c>
      <c r="I164" s="1" t="str">
        <f>VLOOKUP(C164,'[1]Base 2024'!$A$2:$D$1666,4,FALSE)</f>
        <v>MEXICO</v>
      </c>
      <c r="J164" t="s">
        <v>61</v>
      </c>
      <c r="K164" s="45" t="s">
        <v>62</v>
      </c>
      <c r="L164" s="57">
        <f t="shared" si="76"/>
        <v>18260.892716624199</v>
      </c>
      <c r="M164" s="9">
        <f t="shared" si="77"/>
        <v>13649.762891442731</v>
      </c>
      <c r="N164" s="58">
        <f t="shared" si="78"/>
        <v>31910.655608066932</v>
      </c>
      <c r="O164" s="59">
        <f t="shared" si="79"/>
        <v>51679.392</v>
      </c>
      <c r="P164" s="60">
        <f t="shared" si="80"/>
        <v>30158.110947945202</v>
      </c>
      <c r="Q164" s="61">
        <v>0</v>
      </c>
      <c r="R164" s="62">
        <v>0</v>
      </c>
      <c r="S164" s="62">
        <v>0</v>
      </c>
      <c r="T164" s="58">
        <f t="shared" si="81"/>
        <v>0</v>
      </c>
      <c r="V164" s="63">
        <f t="shared" si="82"/>
        <v>2217.9440993004146</v>
      </c>
      <c r="X164" s="9"/>
      <c r="Z164" s="41" t="s">
        <v>218</v>
      </c>
      <c r="AA164" t="s">
        <v>63</v>
      </c>
      <c r="AB164" s="42">
        <v>566.66</v>
      </c>
      <c r="AC164" s="42">
        <f t="shared" si="83"/>
        <v>566.66</v>
      </c>
      <c r="AD164" s="43">
        <f t="shared" si="84"/>
        <v>0</v>
      </c>
      <c r="AE164" s="9"/>
      <c r="AF164" s="41" t="s">
        <v>218</v>
      </c>
      <c r="AG164" t="s">
        <v>64</v>
      </c>
      <c r="AH164" s="42">
        <v>51679.392</v>
      </c>
      <c r="AI164" s="42">
        <v>6955450.9919999996</v>
      </c>
      <c r="AJ164" s="42">
        <f t="shared" si="85"/>
        <v>51679.392</v>
      </c>
      <c r="AK164" s="43">
        <f t="shared" si="86"/>
        <v>0</v>
      </c>
      <c r="AL164" s="42"/>
      <c r="AM164" s="41" t="s">
        <v>218</v>
      </c>
      <c r="AN164" t="s">
        <v>65</v>
      </c>
      <c r="AO164">
        <v>213</v>
      </c>
      <c r="AP164" s="44">
        <v>46480</v>
      </c>
      <c r="AQ164">
        <f t="shared" si="87"/>
        <v>213</v>
      </c>
      <c r="AR164" s="45">
        <f t="shared" si="88"/>
        <v>0</v>
      </c>
      <c r="AT164" s="41" t="s">
        <v>218</v>
      </c>
      <c r="AU164" s="46">
        <f t="shared" si="89"/>
        <v>51679.392</v>
      </c>
      <c r="AV164">
        <f t="shared" si="90"/>
        <v>0.58356164383561648</v>
      </c>
      <c r="AW164" s="42">
        <f t="shared" si="91"/>
        <v>30158.11</v>
      </c>
      <c r="AX164" s="42">
        <f t="shared" si="92"/>
        <v>30158.110947945202</v>
      </c>
      <c r="AY164" s="43">
        <f t="shared" si="93"/>
        <v>-9.4794520191499032E-4</v>
      </c>
      <c r="BA164" s="41" t="str">
        <f t="shared" si="94"/>
        <v>05102</v>
      </c>
      <c r="BB164" s="42">
        <f t="shared" si="95"/>
        <v>30158.11</v>
      </c>
      <c r="BC164" s="42">
        <f t="shared" si="96"/>
        <v>2218.4499999999998</v>
      </c>
      <c r="BD164" s="47">
        <f t="shared" si="97"/>
        <v>32376.560000000001</v>
      </c>
      <c r="BF164" s="41" t="s">
        <v>218</v>
      </c>
      <c r="BG164" t="s">
        <v>66</v>
      </c>
      <c r="BH164" s="42">
        <v>2217.94</v>
      </c>
      <c r="BI164" s="42">
        <v>442847.71720000001</v>
      </c>
      <c r="BJ164" s="42">
        <f t="shared" si="98"/>
        <v>2217.9440993004146</v>
      </c>
      <c r="BK164" s="43">
        <f t="shared" si="99"/>
        <v>-4.0993004145093437E-3</v>
      </c>
      <c r="BM164" s="41" t="s">
        <v>218</v>
      </c>
      <c r="BN164" t="s">
        <v>67</v>
      </c>
      <c r="BO164" s="42">
        <v>32376.05</v>
      </c>
      <c r="BP164" s="42">
        <v>6464392.9800000004</v>
      </c>
      <c r="BQ164" s="42">
        <f t="shared" si="100"/>
        <v>0</v>
      </c>
      <c r="BR164" s="43">
        <f t="shared" si="101"/>
        <v>32376.05</v>
      </c>
      <c r="BT164" s="48" t="s">
        <v>218</v>
      </c>
      <c r="BU164" s="49">
        <f t="shared" si="102"/>
        <v>30158.11</v>
      </c>
      <c r="BV164" s="50">
        <f t="shared" si="103"/>
        <v>2218.4499999999998</v>
      </c>
      <c r="BW164" s="51">
        <f t="shared" si="104"/>
        <v>2217.9440993004146</v>
      </c>
      <c r="BX164" s="52">
        <f t="shared" si="105"/>
        <v>0.50590069958525419</v>
      </c>
      <c r="BZ164" s="41" t="s">
        <v>218</v>
      </c>
      <c r="CA164" s="42">
        <f t="shared" si="106"/>
        <v>31910.655608066932</v>
      </c>
      <c r="CB164" s="42">
        <f t="shared" si="107"/>
        <v>30158.110947945202</v>
      </c>
      <c r="CC164" s="42">
        <f t="shared" si="108"/>
        <v>0</v>
      </c>
      <c r="CD164" s="42">
        <f t="shared" si="112"/>
        <v>30158.110947945202</v>
      </c>
      <c r="CE164" s="43">
        <f t="shared" si="113"/>
        <v>30158.110947945202</v>
      </c>
      <c r="CG164" s="53">
        <f t="shared" si="109"/>
        <v>30158.110947945202</v>
      </c>
      <c r="CH164" s="11">
        <f t="shared" si="110"/>
        <v>2232.79</v>
      </c>
      <c r="CI164" s="53">
        <f t="shared" si="111"/>
        <v>32390.900947945203</v>
      </c>
    </row>
    <row r="165" spans="1:87" x14ac:dyDescent="0.25">
      <c r="A165">
        <v>152</v>
      </c>
      <c r="B165" s="54">
        <v>1648</v>
      </c>
      <c r="C165" t="s">
        <v>219</v>
      </c>
      <c r="D165" s="1"/>
      <c r="E165" s="62">
        <v>500</v>
      </c>
      <c r="F165" s="64">
        <v>66500</v>
      </c>
      <c r="G165">
        <v>133</v>
      </c>
      <c r="H165" s="1" t="str">
        <f>VLOOKUP(C165,'[1]Base 2024'!$A$2:$D$1666,3,FALSE)</f>
        <v>Empleado</v>
      </c>
      <c r="I165" s="1" t="str">
        <f>VLOOKUP(C165,'[1]Base 2024'!$A$2:$D$1666,4,FALSE)</f>
        <v>MEXICO</v>
      </c>
      <c r="J165" t="s">
        <v>61</v>
      </c>
      <c r="K165" s="45" t="s">
        <v>62</v>
      </c>
      <c r="L165" s="57">
        <f t="shared" si="76"/>
        <v>10082.308792677111</v>
      </c>
      <c r="M165" s="9">
        <f t="shared" si="77"/>
        <v>8523.0913829196397</v>
      </c>
      <c r="N165" s="58">
        <f t="shared" si="78"/>
        <v>18605.400175596751</v>
      </c>
      <c r="O165" s="59">
        <f t="shared" si="79"/>
        <v>45600</v>
      </c>
      <c r="P165" s="60">
        <f t="shared" si="80"/>
        <v>16615.890410958906</v>
      </c>
      <c r="Q165" s="61">
        <v>0</v>
      </c>
      <c r="R165" s="62">
        <v>0</v>
      </c>
      <c r="S165" s="62">
        <v>0</v>
      </c>
      <c r="T165" s="58">
        <f t="shared" si="81"/>
        <v>0</v>
      </c>
      <c r="V165" s="63">
        <f t="shared" si="82"/>
        <v>1221.9968337943792</v>
      </c>
      <c r="X165" s="9"/>
      <c r="Z165" s="41" t="s">
        <v>219</v>
      </c>
      <c r="AA165" t="s">
        <v>63</v>
      </c>
      <c r="AB165" s="42">
        <v>500</v>
      </c>
      <c r="AC165" s="42">
        <f t="shared" si="83"/>
        <v>500</v>
      </c>
      <c r="AD165" s="43">
        <f t="shared" si="84"/>
        <v>0</v>
      </c>
      <c r="AE165" s="9"/>
      <c r="AF165" s="41" t="s">
        <v>219</v>
      </c>
      <c r="AG165" t="s">
        <v>64</v>
      </c>
      <c r="AH165" s="42">
        <v>45600</v>
      </c>
      <c r="AI165" s="42">
        <v>7001050.9919999996</v>
      </c>
      <c r="AJ165" s="42">
        <f t="shared" si="85"/>
        <v>45600</v>
      </c>
      <c r="AK165" s="43">
        <f t="shared" si="86"/>
        <v>0</v>
      </c>
      <c r="AL165" s="42"/>
      <c r="AM165" s="41" t="s">
        <v>219</v>
      </c>
      <c r="AN165" t="s">
        <v>65</v>
      </c>
      <c r="AO165">
        <v>133</v>
      </c>
      <c r="AP165" s="44">
        <v>46613</v>
      </c>
      <c r="AQ165">
        <f t="shared" si="87"/>
        <v>133</v>
      </c>
      <c r="AR165" s="45">
        <f t="shared" si="88"/>
        <v>0</v>
      </c>
      <c r="AT165" s="41" t="s">
        <v>219</v>
      </c>
      <c r="AU165" s="46">
        <f t="shared" si="89"/>
        <v>45600</v>
      </c>
      <c r="AV165">
        <f t="shared" si="90"/>
        <v>0.36438356164383562</v>
      </c>
      <c r="AW165" s="42">
        <f t="shared" si="91"/>
        <v>16615.89</v>
      </c>
      <c r="AX165" s="42">
        <f t="shared" si="92"/>
        <v>16615.890410958906</v>
      </c>
      <c r="AY165" s="43">
        <f t="shared" si="93"/>
        <v>-4.1095890628639609E-4</v>
      </c>
      <c r="BA165" s="41" t="str">
        <f t="shared" si="94"/>
        <v>05103</v>
      </c>
      <c r="BB165" s="42">
        <f t="shared" si="95"/>
        <v>16615.89</v>
      </c>
      <c r="BC165" s="42">
        <f t="shared" si="96"/>
        <v>1222.27</v>
      </c>
      <c r="BD165" s="47">
        <f t="shared" si="97"/>
        <v>17838.16</v>
      </c>
      <c r="BF165" s="41" t="s">
        <v>219</v>
      </c>
      <c r="BG165" t="s">
        <v>66</v>
      </c>
      <c r="BH165" s="42">
        <v>1222</v>
      </c>
      <c r="BI165" s="42">
        <v>444069.71399999998</v>
      </c>
      <c r="BJ165" s="42">
        <f t="shared" si="98"/>
        <v>1221.9968337943792</v>
      </c>
      <c r="BK165" s="43">
        <f t="shared" si="99"/>
        <v>3.1662056208006106E-3</v>
      </c>
      <c r="BM165" s="41" t="s">
        <v>219</v>
      </c>
      <c r="BN165" t="s">
        <v>67</v>
      </c>
      <c r="BO165" s="42">
        <v>17837.89</v>
      </c>
      <c r="BP165" s="42">
        <v>6482230.8700000001</v>
      </c>
      <c r="BQ165" s="42">
        <f t="shared" si="100"/>
        <v>0</v>
      </c>
      <c r="BR165" s="43">
        <f t="shared" si="101"/>
        <v>17837.89</v>
      </c>
      <c r="BT165" s="48" t="s">
        <v>219</v>
      </c>
      <c r="BU165" s="49">
        <f t="shared" si="102"/>
        <v>16615.89</v>
      </c>
      <c r="BV165" s="50">
        <f t="shared" si="103"/>
        <v>1222.27</v>
      </c>
      <c r="BW165" s="51">
        <f t="shared" si="104"/>
        <v>1221.9968337943792</v>
      </c>
      <c r="BX165" s="52">
        <f t="shared" si="105"/>
        <v>0.27316620562078242</v>
      </c>
      <c r="BZ165" s="41" t="s">
        <v>219</v>
      </c>
      <c r="CA165" s="42">
        <f t="shared" si="106"/>
        <v>18605.400175596751</v>
      </c>
      <c r="CB165" s="42">
        <f t="shared" si="107"/>
        <v>16615.890410958906</v>
      </c>
      <c r="CC165" s="42">
        <f t="shared" si="108"/>
        <v>0</v>
      </c>
      <c r="CD165" s="42">
        <f t="shared" si="112"/>
        <v>16615.890410958906</v>
      </c>
      <c r="CE165" s="43">
        <f t="shared" si="113"/>
        <v>16615.890410958906</v>
      </c>
      <c r="CG165" s="53">
        <f t="shared" si="109"/>
        <v>16615.890410958906</v>
      </c>
      <c r="CH165" s="11">
        <f t="shared" si="110"/>
        <v>1230.18</v>
      </c>
      <c r="CI165" s="53">
        <f t="shared" si="111"/>
        <v>17846.070410958906</v>
      </c>
    </row>
    <row r="166" spans="1:87" x14ac:dyDescent="0.25">
      <c r="A166">
        <v>153</v>
      </c>
      <c r="B166" s="54">
        <v>1649</v>
      </c>
      <c r="C166" t="s">
        <v>220</v>
      </c>
      <c r="D166" s="1"/>
      <c r="E166" s="62">
        <v>533.33000000000004</v>
      </c>
      <c r="F166" s="64">
        <v>59119.63</v>
      </c>
      <c r="G166">
        <v>111</v>
      </c>
      <c r="H166" s="1" t="str">
        <f>VLOOKUP(C166,'[1]Base 2024'!$A$2:$D$1666,3,FALSE)</f>
        <v>Empleado</v>
      </c>
      <c r="I166" s="1" t="str">
        <f>VLOOKUP(C166,'[1]Base 2024'!$A$2:$D$1666,4,FALSE)</f>
        <v>MEXICO</v>
      </c>
      <c r="J166" t="s">
        <v>61</v>
      </c>
      <c r="K166" s="45" t="s">
        <v>62</v>
      </c>
      <c r="L166" s="57">
        <f t="shared" si="76"/>
        <v>8963.3438401325948</v>
      </c>
      <c r="M166" s="9">
        <f t="shared" si="77"/>
        <v>7113.2567180757896</v>
      </c>
      <c r="N166" s="58">
        <f t="shared" si="78"/>
        <v>16076.600558208385</v>
      </c>
      <c r="O166" s="59">
        <f t="shared" si="79"/>
        <v>48639.696000000004</v>
      </c>
      <c r="P166" s="60">
        <f t="shared" si="80"/>
        <v>14791.797961643835</v>
      </c>
      <c r="Q166" s="61">
        <v>0</v>
      </c>
      <c r="R166" s="62">
        <v>0</v>
      </c>
      <c r="S166" s="62">
        <v>0</v>
      </c>
      <c r="T166" s="58">
        <f t="shared" si="81"/>
        <v>0</v>
      </c>
      <c r="V166" s="63">
        <f t="shared" si="82"/>
        <v>1087.8460213804321</v>
      </c>
      <c r="X166" s="9"/>
      <c r="Z166" s="41" t="s">
        <v>220</v>
      </c>
      <c r="AA166" t="s">
        <v>63</v>
      </c>
      <c r="AB166" s="42">
        <v>533.33000000000004</v>
      </c>
      <c r="AC166" s="42">
        <f t="shared" si="83"/>
        <v>533.33000000000004</v>
      </c>
      <c r="AD166" s="43">
        <f t="shared" si="84"/>
        <v>0</v>
      </c>
      <c r="AE166" s="9"/>
      <c r="AF166" s="41" t="s">
        <v>220</v>
      </c>
      <c r="AG166" t="s">
        <v>64</v>
      </c>
      <c r="AH166" s="42">
        <v>48639.696000000004</v>
      </c>
      <c r="AI166" s="42">
        <v>7049690.6880000001</v>
      </c>
      <c r="AJ166" s="42">
        <f t="shared" si="85"/>
        <v>48639.696000000004</v>
      </c>
      <c r="AK166" s="43">
        <f t="shared" si="86"/>
        <v>0</v>
      </c>
      <c r="AL166" s="42"/>
      <c r="AM166" s="41" t="s">
        <v>220</v>
      </c>
      <c r="AN166" t="s">
        <v>65</v>
      </c>
      <c r="AO166">
        <v>111</v>
      </c>
      <c r="AP166" s="44">
        <v>46724</v>
      </c>
      <c r="AQ166">
        <f t="shared" si="87"/>
        <v>111</v>
      </c>
      <c r="AR166" s="45">
        <f t="shared" si="88"/>
        <v>0</v>
      </c>
      <c r="AT166" s="41" t="s">
        <v>220</v>
      </c>
      <c r="AU166" s="46">
        <f t="shared" si="89"/>
        <v>48639.696000000004</v>
      </c>
      <c r="AV166">
        <f t="shared" si="90"/>
        <v>0.30410958904109592</v>
      </c>
      <c r="AW166" s="42">
        <f t="shared" si="91"/>
        <v>14791.8</v>
      </c>
      <c r="AX166" s="42">
        <f t="shared" si="92"/>
        <v>14791.797961643835</v>
      </c>
      <c r="AY166" s="43">
        <f t="shared" si="93"/>
        <v>2.038356164121069E-3</v>
      </c>
      <c r="BA166" s="41" t="str">
        <f t="shared" si="94"/>
        <v>05104</v>
      </c>
      <c r="BB166" s="42">
        <f t="shared" si="95"/>
        <v>14791.8</v>
      </c>
      <c r="BC166" s="42">
        <f t="shared" si="96"/>
        <v>1088.0899999999999</v>
      </c>
      <c r="BD166" s="47">
        <f t="shared" si="97"/>
        <v>15879.89</v>
      </c>
      <c r="BF166" s="41" t="s">
        <v>220</v>
      </c>
      <c r="BG166" t="s">
        <v>66</v>
      </c>
      <c r="BH166" s="42">
        <v>1087.8499999999999</v>
      </c>
      <c r="BI166" s="42">
        <v>445157.56</v>
      </c>
      <c r="BJ166" s="42">
        <f t="shared" si="98"/>
        <v>1087.8460213804321</v>
      </c>
      <c r="BK166" s="43">
        <f t="shared" si="99"/>
        <v>3.9786195677606884E-3</v>
      </c>
      <c r="BM166" s="41" t="s">
        <v>220</v>
      </c>
      <c r="BN166" t="s">
        <v>67</v>
      </c>
      <c r="BO166" s="42">
        <v>15879.65</v>
      </c>
      <c r="BP166" s="42">
        <v>6498110.5199999996</v>
      </c>
      <c r="BQ166" s="42">
        <f t="shared" si="100"/>
        <v>0</v>
      </c>
      <c r="BR166" s="43">
        <f t="shared" si="101"/>
        <v>15879.65</v>
      </c>
      <c r="BT166" s="48" t="s">
        <v>220</v>
      </c>
      <c r="BU166" s="49">
        <f t="shared" si="102"/>
        <v>14791.8</v>
      </c>
      <c r="BV166" s="50">
        <f t="shared" si="103"/>
        <v>1088.0899999999999</v>
      </c>
      <c r="BW166" s="51">
        <f t="shared" si="104"/>
        <v>1087.8460213804321</v>
      </c>
      <c r="BX166" s="52">
        <f t="shared" si="105"/>
        <v>0.24397861956776978</v>
      </c>
      <c r="BZ166" s="41" t="s">
        <v>220</v>
      </c>
      <c r="CA166" s="42">
        <f t="shared" si="106"/>
        <v>16076.600558208385</v>
      </c>
      <c r="CB166" s="42">
        <f t="shared" si="107"/>
        <v>14791.797961643835</v>
      </c>
      <c r="CC166" s="42">
        <f t="shared" si="108"/>
        <v>0</v>
      </c>
      <c r="CD166" s="42">
        <f t="shared" si="112"/>
        <v>14791.797961643835</v>
      </c>
      <c r="CE166" s="43">
        <f t="shared" si="113"/>
        <v>14791.797961643835</v>
      </c>
      <c r="CG166" s="53">
        <f t="shared" si="109"/>
        <v>14791.797961643835</v>
      </c>
      <c r="CH166" s="11">
        <f t="shared" si="110"/>
        <v>1095.1300000000001</v>
      </c>
      <c r="CI166" s="53">
        <f t="shared" si="111"/>
        <v>15886.927961643836</v>
      </c>
    </row>
    <row r="167" spans="1:87" x14ac:dyDescent="0.25">
      <c r="A167">
        <v>154</v>
      </c>
      <c r="B167" s="54">
        <v>119</v>
      </c>
      <c r="C167" t="s">
        <v>221</v>
      </c>
      <c r="D167" s="1"/>
      <c r="E167" s="62">
        <v>335</v>
      </c>
      <c r="F167" s="64">
        <v>116119.6</v>
      </c>
      <c r="G167">
        <v>348</v>
      </c>
      <c r="H167" s="1" t="str">
        <f>VLOOKUP(C167,'[1]Base 2024'!$A$2:$D$1666,3,FALSE)</f>
        <v>Sindicalizado</v>
      </c>
      <c r="I167" s="1" t="str">
        <f>VLOOKUP(C167,'[1]Base 2024'!$A$2:$D$1666,4,FALSE)</f>
        <v>QUERETARO</v>
      </c>
      <c r="J167" t="s">
        <v>74</v>
      </c>
      <c r="K167" s="45" t="s">
        <v>62</v>
      </c>
      <c r="L167" s="57">
        <f t="shared" si="76"/>
        <v>17605.318256874423</v>
      </c>
      <c r="M167" s="9">
        <f t="shared" si="77"/>
        <v>22301.021062075451</v>
      </c>
      <c r="N167" s="58">
        <f t="shared" si="78"/>
        <v>39906.339318949875</v>
      </c>
      <c r="O167" s="59">
        <f t="shared" si="79"/>
        <v>30552</v>
      </c>
      <c r="P167" s="60">
        <f t="shared" si="80"/>
        <v>29129.030136986301</v>
      </c>
      <c r="Q167" s="61">
        <v>15444.688577927454</v>
      </c>
      <c r="R167" s="62">
        <v>24286.63</v>
      </c>
      <c r="S167" s="62">
        <v>26728.16</v>
      </c>
      <c r="T167" s="58">
        <f t="shared" si="81"/>
        <v>22153.159525975818</v>
      </c>
      <c r="V167" s="63">
        <f t="shared" si="82"/>
        <v>2142.2615170488525</v>
      </c>
      <c r="X167" s="9"/>
      <c r="Z167" s="41" t="s">
        <v>221</v>
      </c>
      <c r="AA167" t="s">
        <v>63</v>
      </c>
      <c r="AB167" s="42">
        <v>335</v>
      </c>
      <c r="AC167" s="42">
        <f t="shared" si="83"/>
        <v>335</v>
      </c>
      <c r="AD167" s="43">
        <f t="shared" si="84"/>
        <v>0</v>
      </c>
      <c r="AE167" s="9"/>
      <c r="AF167" s="41" t="s">
        <v>221</v>
      </c>
      <c r="AG167" t="s">
        <v>64</v>
      </c>
      <c r="AH167" s="42">
        <v>30552</v>
      </c>
      <c r="AI167" s="42">
        <v>7080242.6880000001</v>
      </c>
      <c r="AJ167" s="42">
        <f t="shared" si="85"/>
        <v>30552</v>
      </c>
      <c r="AK167" s="43">
        <f t="shared" si="86"/>
        <v>0</v>
      </c>
      <c r="AL167" s="42"/>
      <c r="AM167" s="41" t="s">
        <v>221</v>
      </c>
      <c r="AN167" t="s">
        <v>65</v>
      </c>
      <c r="AO167">
        <v>348</v>
      </c>
      <c r="AP167" s="44">
        <v>47072</v>
      </c>
      <c r="AQ167">
        <f t="shared" si="87"/>
        <v>348</v>
      </c>
      <c r="AR167" s="45">
        <f t="shared" si="88"/>
        <v>0</v>
      </c>
      <c r="AT167" s="41" t="s">
        <v>221</v>
      </c>
      <c r="AU167" s="46">
        <f t="shared" si="89"/>
        <v>30552</v>
      </c>
      <c r="AV167">
        <f t="shared" si="90"/>
        <v>0.95342465753424654</v>
      </c>
      <c r="AW167" s="42">
        <f t="shared" si="91"/>
        <v>29129.03</v>
      </c>
      <c r="AX167" s="42">
        <f t="shared" si="92"/>
        <v>29129.030136986301</v>
      </c>
      <c r="AY167" s="43">
        <f t="shared" si="93"/>
        <v>-1.3698630209546536E-4</v>
      </c>
      <c r="BA167" s="41" t="str">
        <f t="shared" si="94"/>
        <v>06185</v>
      </c>
      <c r="BB167" s="42">
        <f t="shared" si="95"/>
        <v>29129.03</v>
      </c>
      <c r="BC167" s="42">
        <f t="shared" si="96"/>
        <v>2142.75</v>
      </c>
      <c r="BD167" s="47">
        <f t="shared" si="97"/>
        <v>31271.78</v>
      </c>
      <c r="BF167" s="41" t="s">
        <v>221</v>
      </c>
      <c r="BG167" t="s">
        <v>66</v>
      </c>
      <c r="BH167" s="42">
        <v>2142.2600000000002</v>
      </c>
      <c r="BI167" s="42">
        <v>447299.82150000002</v>
      </c>
      <c r="BJ167" s="42">
        <f t="shared" si="98"/>
        <v>2142.2615170488525</v>
      </c>
      <c r="BK167" s="43">
        <f t="shared" si="99"/>
        <v>-1.5170488522926462E-3</v>
      </c>
      <c r="BM167" s="41" t="s">
        <v>221</v>
      </c>
      <c r="BN167" t="s">
        <v>67</v>
      </c>
      <c r="BO167" s="42">
        <v>31271.29</v>
      </c>
      <c r="BP167" s="42">
        <v>6529381.8099999996</v>
      </c>
      <c r="BQ167" s="42">
        <f t="shared" si="100"/>
        <v>0</v>
      </c>
      <c r="BR167" s="43">
        <f t="shared" si="101"/>
        <v>31271.29</v>
      </c>
      <c r="BT167" s="48" t="s">
        <v>221</v>
      </c>
      <c r="BU167" s="49">
        <f t="shared" si="102"/>
        <v>29129.03</v>
      </c>
      <c r="BV167" s="50">
        <f t="shared" si="103"/>
        <v>2142.75</v>
      </c>
      <c r="BW167" s="51">
        <f t="shared" si="104"/>
        <v>2142.2615170488525</v>
      </c>
      <c r="BX167" s="52">
        <f t="shared" si="105"/>
        <v>0.48848295114748908</v>
      </c>
      <c r="BZ167" s="41" t="s">
        <v>221</v>
      </c>
      <c r="CA167" s="42">
        <f t="shared" si="106"/>
        <v>39906.339318949875</v>
      </c>
      <c r="CB167" s="42">
        <f t="shared" si="107"/>
        <v>29129.030136986301</v>
      </c>
      <c r="CC167" s="42">
        <f t="shared" si="108"/>
        <v>22153.159525975818</v>
      </c>
      <c r="CD167" s="42">
        <f t="shared" si="112"/>
        <v>29129.030136986301</v>
      </c>
      <c r="CE167" s="43">
        <f t="shared" si="113"/>
        <v>29129.030136986301</v>
      </c>
      <c r="CG167" s="53">
        <f t="shared" si="109"/>
        <v>29129.030136986301</v>
      </c>
      <c r="CH167" s="11">
        <f t="shared" si="110"/>
        <v>2156.6</v>
      </c>
      <c r="CI167" s="53">
        <f t="shared" si="111"/>
        <v>31285.630136986299</v>
      </c>
    </row>
    <row r="168" spans="1:87" x14ac:dyDescent="0.25">
      <c r="A168">
        <v>155</v>
      </c>
      <c r="B168" s="54">
        <v>124</v>
      </c>
      <c r="C168" t="s">
        <v>222</v>
      </c>
      <c r="D168" s="1"/>
      <c r="E168" s="62">
        <v>365</v>
      </c>
      <c r="F168" s="64">
        <v>125983</v>
      </c>
      <c r="G168">
        <v>364</v>
      </c>
      <c r="H168" s="1" t="str">
        <f>VLOOKUP(C168,'[1]Base 2024'!$A$2:$D$1666,3,FALSE)</f>
        <v>Sindicalizado</v>
      </c>
      <c r="I168" s="1" t="str">
        <f>VLOOKUP(C168,'[1]Base 2024'!$A$2:$D$1666,4,FALSE)</f>
        <v>QUERETARO</v>
      </c>
      <c r="J168" t="s">
        <v>74</v>
      </c>
      <c r="K168" s="45" t="s">
        <v>62</v>
      </c>
      <c r="L168" s="57">
        <f t="shared" si="76"/>
        <v>19100.744490644218</v>
      </c>
      <c r="M168" s="9">
        <f t="shared" si="77"/>
        <v>23326.355363780069</v>
      </c>
      <c r="N168" s="58">
        <f t="shared" si="78"/>
        <v>42427.09985442429</v>
      </c>
      <c r="O168" s="59">
        <f t="shared" si="79"/>
        <v>33288</v>
      </c>
      <c r="P168" s="60">
        <f t="shared" si="80"/>
        <v>33196.800000000003</v>
      </c>
      <c r="Q168" s="61">
        <v>16187.301181676048</v>
      </c>
      <c r="R168" s="62">
        <v>25775.96</v>
      </c>
      <c r="S168" s="62">
        <v>28461.39</v>
      </c>
      <c r="T168" s="58">
        <f t="shared" si="81"/>
        <v>23474.883727225348</v>
      </c>
      <c r="V168" s="63">
        <f t="shared" si="82"/>
        <v>2441.4210426755071</v>
      </c>
      <c r="X168" s="9"/>
      <c r="Z168" s="41" t="s">
        <v>222</v>
      </c>
      <c r="AA168" t="s">
        <v>63</v>
      </c>
      <c r="AB168" s="42">
        <v>365</v>
      </c>
      <c r="AC168" s="42">
        <f t="shared" si="83"/>
        <v>365</v>
      </c>
      <c r="AD168" s="43">
        <f t="shared" si="84"/>
        <v>0</v>
      </c>
      <c r="AE168" s="9"/>
      <c r="AF168" s="41" t="s">
        <v>222</v>
      </c>
      <c r="AG168" t="s">
        <v>64</v>
      </c>
      <c r="AH168" s="42">
        <v>33288</v>
      </c>
      <c r="AI168" s="42">
        <v>7113530.6880000001</v>
      </c>
      <c r="AJ168" s="42">
        <f t="shared" si="85"/>
        <v>33288</v>
      </c>
      <c r="AK168" s="43">
        <f t="shared" si="86"/>
        <v>0</v>
      </c>
      <c r="AL168" s="42"/>
      <c r="AM168" s="41" t="s">
        <v>222</v>
      </c>
      <c r="AN168" t="s">
        <v>65</v>
      </c>
      <c r="AO168">
        <v>364</v>
      </c>
      <c r="AP168" s="44">
        <v>47436</v>
      </c>
      <c r="AQ168">
        <f t="shared" si="87"/>
        <v>364</v>
      </c>
      <c r="AR168" s="45">
        <f t="shared" si="88"/>
        <v>0</v>
      </c>
      <c r="AT168" s="41" t="s">
        <v>222</v>
      </c>
      <c r="AU168" s="46">
        <f t="shared" si="89"/>
        <v>33288</v>
      </c>
      <c r="AV168">
        <f t="shared" si="90"/>
        <v>0.99726027397260275</v>
      </c>
      <c r="AW168" s="42">
        <f t="shared" si="91"/>
        <v>33196.800000000003</v>
      </c>
      <c r="AX168" s="42">
        <f t="shared" si="92"/>
        <v>33196.800000000003</v>
      </c>
      <c r="AY168" s="43">
        <f t="shared" si="93"/>
        <v>0</v>
      </c>
      <c r="BA168" s="41" t="str">
        <f t="shared" si="94"/>
        <v>06306</v>
      </c>
      <c r="BB168" s="42">
        <f t="shared" si="95"/>
        <v>33196.800000000003</v>
      </c>
      <c r="BC168" s="42">
        <f t="shared" si="96"/>
        <v>2441.98</v>
      </c>
      <c r="BD168" s="47">
        <f t="shared" si="97"/>
        <v>35638.780000000006</v>
      </c>
      <c r="BF168" s="41" t="s">
        <v>222</v>
      </c>
      <c r="BG168" t="s">
        <v>66</v>
      </c>
      <c r="BH168" s="42">
        <v>2441.42</v>
      </c>
      <c r="BI168" s="42">
        <v>449741.24249999999</v>
      </c>
      <c r="BJ168" s="42">
        <f t="shared" si="98"/>
        <v>2441.4210426755071</v>
      </c>
      <c r="BK168" s="43">
        <f t="shared" si="99"/>
        <v>-1.0426755070511717E-3</v>
      </c>
      <c r="BM168" s="41" t="s">
        <v>222</v>
      </c>
      <c r="BN168" t="s">
        <v>67</v>
      </c>
      <c r="BO168" s="42">
        <v>35638.22</v>
      </c>
      <c r="BP168" s="42">
        <v>6565020.0300000003</v>
      </c>
      <c r="BQ168" s="42">
        <f t="shared" si="100"/>
        <v>0</v>
      </c>
      <c r="BR168" s="43">
        <f t="shared" si="101"/>
        <v>35638.22</v>
      </c>
      <c r="BT168" s="48" t="s">
        <v>222</v>
      </c>
      <c r="BU168" s="49">
        <f t="shared" si="102"/>
        <v>33196.800000000003</v>
      </c>
      <c r="BV168" s="50">
        <f t="shared" si="103"/>
        <v>2441.98</v>
      </c>
      <c r="BW168" s="51">
        <f t="shared" si="104"/>
        <v>2441.4210426755071</v>
      </c>
      <c r="BX168" s="52">
        <f t="shared" si="105"/>
        <v>0.55895732449289426</v>
      </c>
      <c r="BZ168" s="41" t="s">
        <v>222</v>
      </c>
      <c r="CA168" s="42">
        <f t="shared" si="106"/>
        <v>42427.09985442429</v>
      </c>
      <c r="CB168" s="42">
        <f t="shared" si="107"/>
        <v>33196.800000000003</v>
      </c>
      <c r="CC168" s="42">
        <f t="shared" si="108"/>
        <v>23474.883727225348</v>
      </c>
      <c r="CD168" s="42">
        <f t="shared" si="112"/>
        <v>33196.800000000003</v>
      </c>
      <c r="CE168" s="43">
        <f t="shared" si="113"/>
        <v>33196.800000000003</v>
      </c>
      <c r="CG168" s="53">
        <f t="shared" si="109"/>
        <v>33196.800000000003</v>
      </c>
      <c r="CH168" s="11">
        <f t="shared" si="110"/>
        <v>2457.7600000000002</v>
      </c>
      <c r="CI168" s="53">
        <f t="shared" si="111"/>
        <v>35654.560000000005</v>
      </c>
    </row>
    <row r="169" spans="1:87" x14ac:dyDescent="0.25">
      <c r="A169">
        <v>156</v>
      </c>
      <c r="B169" s="54">
        <v>127</v>
      </c>
      <c r="C169" t="s">
        <v>223</v>
      </c>
      <c r="D169" s="1"/>
      <c r="E169" s="62">
        <v>380</v>
      </c>
      <c r="F169" s="64">
        <v>137890</v>
      </c>
      <c r="G169">
        <v>364</v>
      </c>
      <c r="H169" s="1" t="str">
        <f>VLOOKUP(C169,'[1]Base 2024'!$A$2:$D$1666,3,FALSE)</f>
        <v>Sindicalizado</v>
      </c>
      <c r="I169" s="1" t="str">
        <f>VLOOKUP(C169,'[1]Base 2024'!$A$2:$D$1666,4,FALSE)</f>
        <v>QUERETARO</v>
      </c>
      <c r="J169" t="s">
        <v>74</v>
      </c>
      <c r="K169" s="45" t="s">
        <v>62</v>
      </c>
      <c r="L169" s="57">
        <f t="shared" si="76"/>
        <v>20906.008412364616</v>
      </c>
      <c r="M169" s="9">
        <f t="shared" si="77"/>
        <v>23326.355363780069</v>
      </c>
      <c r="N169" s="58">
        <f t="shared" si="78"/>
        <v>44232.363776144688</v>
      </c>
      <c r="O169" s="59">
        <f t="shared" si="79"/>
        <v>34656</v>
      </c>
      <c r="P169" s="60">
        <f t="shared" si="80"/>
        <v>34561.05205479452</v>
      </c>
      <c r="Q169" s="61">
        <v>16337.033459713773</v>
      </c>
      <c r="R169" s="62">
        <v>26142.54</v>
      </c>
      <c r="S169" s="62">
        <v>31781.89</v>
      </c>
      <c r="T169" s="58">
        <f t="shared" si="81"/>
        <v>24753.821153237925</v>
      </c>
      <c r="V169" s="63">
        <f t="shared" si="82"/>
        <v>2541.7534142923082</v>
      </c>
      <c r="X169" s="9"/>
      <c r="Z169" s="41" t="s">
        <v>223</v>
      </c>
      <c r="AA169" t="s">
        <v>63</v>
      </c>
      <c r="AB169" s="42">
        <v>380</v>
      </c>
      <c r="AC169" s="42">
        <f t="shared" si="83"/>
        <v>380</v>
      </c>
      <c r="AD169" s="43">
        <f t="shared" si="84"/>
        <v>0</v>
      </c>
      <c r="AE169" s="9"/>
      <c r="AF169" s="41" t="s">
        <v>223</v>
      </c>
      <c r="AG169" t="s">
        <v>64</v>
      </c>
      <c r="AH169" s="42">
        <v>34656</v>
      </c>
      <c r="AI169" s="42">
        <v>7148186.6880000001</v>
      </c>
      <c r="AJ169" s="42">
        <f t="shared" si="85"/>
        <v>34656</v>
      </c>
      <c r="AK169" s="43">
        <f t="shared" si="86"/>
        <v>0</v>
      </c>
      <c r="AL169" s="42"/>
      <c r="AM169" s="41" t="s">
        <v>223</v>
      </c>
      <c r="AN169" t="s">
        <v>65</v>
      </c>
      <c r="AO169">
        <v>364</v>
      </c>
      <c r="AP169" s="44">
        <v>47800</v>
      </c>
      <c r="AQ169">
        <f t="shared" si="87"/>
        <v>364</v>
      </c>
      <c r="AR169" s="45">
        <f t="shared" si="88"/>
        <v>0</v>
      </c>
      <c r="AT169" s="41" t="s">
        <v>223</v>
      </c>
      <c r="AU169" s="46">
        <f t="shared" si="89"/>
        <v>34656</v>
      </c>
      <c r="AV169">
        <f t="shared" si="90"/>
        <v>0.99726027397260275</v>
      </c>
      <c r="AW169" s="42">
        <f t="shared" si="91"/>
        <v>34561.050000000003</v>
      </c>
      <c r="AX169" s="42">
        <f t="shared" si="92"/>
        <v>34561.05205479452</v>
      </c>
      <c r="AY169" s="43">
        <f t="shared" si="93"/>
        <v>-2.0547945168800652E-3</v>
      </c>
      <c r="BA169" s="41" t="str">
        <f t="shared" si="94"/>
        <v>06353</v>
      </c>
      <c r="BB169" s="42">
        <f t="shared" si="95"/>
        <v>34561.050000000003</v>
      </c>
      <c r="BC169" s="42">
        <f t="shared" si="96"/>
        <v>2542.33</v>
      </c>
      <c r="BD169" s="47">
        <f t="shared" si="97"/>
        <v>37103.380000000005</v>
      </c>
      <c r="BF169" s="41" t="s">
        <v>223</v>
      </c>
      <c r="BG169" t="s">
        <v>66</v>
      </c>
      <c r="BH169" s="42">
        <v>2541.75</v>
      </c>
      <c r="BI169" s="42">
        <v>452282.99589999998</v>
      </c>
      <c r="BJ169" s="42">
        <f t="shared" si="98"/>
        <v>2541.7534142923082</v>
      </c>
      <c r="BK169" s="43">
        <f t="shared" si="99"/>
        <v>-3.414292308207223E-3</v>
      </c>
      <c r="BM169" s="41" t="s">
        <v>223</v>
      </c>
      <c r="BN169" t="s">
        <v>67</v>
      </c>
      <c r="BO169" s="42">
        <v>37102.800000000003</v>
      </c>
      <c r="BP169" s="42">
        <v>6602122.8300000001</v>
      </c>
      <c r="BQ169" s="42">
        <f t="shared" si="100"/>
        <v>0</v>
      </c>
      <c r="BR169" s="43">
        <f t="shared" si="101"/>
        <v>37102.800000000003</v>
      </c>
      <c r="BT169" s="48" t="s">
        <v>223</v>
      </c>
      <c r="BU169" s="49">
        <f t="shared" si="102"/>
        <v>34561.050000000003</v>
      </c>
      <c r="BV169" s="50">
        <f t="shared" si="103"/>
        <v>2542.33</v>
      </c>
      <c r="BW169" s="51">
        <f t="shared" si="104"/>
        <v>2541.7534142923082</v>
      </c>
      <c r="BX169" s="52">
        <f t="shared" si="105"/>
        <v>0.57658570769172002</v>
      </c>
      <c r="BZ169" s="41" t="s">
        <v>223</v>
      </c>
      <c r="CA169" s="42">
        <f t="shared" si="106"/>
        <v>44232.363776144688</v>
      </c>
      <c r="CB169" s="42">
        <f t="shared" si="107"/>
        <v>34561.05205479452</v>
      </c>
      <c r="CC169" s="42">
        <f t="shared" si="108"/>
        <v>24753.821153237925</v>
      </c>
      <c r="CD169" s="42">
        <f t="shared" si="112"/>
        <v>34561.05205479452</v>
      </c>
      <c r="CE169" s="43">
        <f t="shared" si="113"/>
        <v>34561.05205479452</v>
      </c>
      <c r="CG169" s="53">
        <f t="shared" si="109"/>
        <v>34561.05205479452</v>
      </c>
      <c r="CH169" s="11">
        <f t="shared" si="110"/>
        <v>2558.7600000000002</v>
      </c>
      <c r="CI169" s="53">
        <f t="shared" si="111"/>
        <v>37119.812054794522</v>
      </c>
    </row>
    <row r="170" spans="1:87" x14ac:dyDescent="0.25">
      <c r="A170">
        <v>157</v>
      </c>
      <c r="B170" s="54">
        <v>128</v>
      </c>
      <c r="C170" t="s">
        <v>224</v>
      </c>
      <c r="D170" s="1"/>
      <c r="E170" s="62">
        <v>460</v>
      </c>
      <c r="F170" s="64">
        <v>166923</v>
      </c>
      <c r="G170">
        <v>364</v>
      </c>
      <c r="H170" s="1" t="str">
        <f>VLOOKUP(C170,'[1]Base 2024'!$A$2:$D$1666,3,FALSE)</f>
        <v>Sindicalizado</v>
      </c>
      <c r="I170" s="1" t="str">
        <f>VLOOKUP(C170,'[1]Base 2024'!$A$2:$D$1666,4,FALSE)</f>
        <v>QUERETARO</v>
      </c>
      <c r="J170" t="s">
        <v>74</v>
      </c>
      <c r="K170" s="45" t="s">
        <v>62</v>
      </c>
      <c r="L170" s="57">
        <f t="shared" si="76"/>
        <v>25307.807978947993</v>
      </c>
      <c r="M170" s="9">
        <f t="shared" si="77"/>
        <v>23326.355363780069</v>
      </c>
      <c r="N170" s="58">
        <f t="shared" si="78"/>
        <v>48634.163342728061</v>
      </c>
      <c r="O170" s="59">
        <f t="shared" si="79"/>
        <v>41952</v>
      </c>
      <c r="P170" s="60">
        <f t="shared" si="80"/>
        <v>41837.063013698629</v>
      </c>
      <c r="Q170" s="61">
        <v>18350.095216352558</v>
      </c>
      <c r="R170" s="62">
        <v>29468.83</v>
      </c>
      <c r="S170" s="62">
        <v>37218.75</v>
      </c>
      <c r="T170" s="58">
        <f t="shared" si="81"/>
        <v>28345.89173878419</v>
      </c>
      <c r="V170" s="63">
        <f t="shared" si="82"/>
        <v>3076.8593962485838</v>
      </c>
      <c r="X170" s="9"/>
      <c r="Z170" s="41" t="s">
        <v>224</v>
      </c>
      <c r="AA170" t="s">
        <v>63</v>
      </c>
      <c r="AB170" s="42">
        <v>460</v>
      </c>
      <c r="AC170" s="42">
        <f t="shared" si="83"/>
        <v>460</v>
      </c>
      <c r="AD170" s="43">
        <f t="shared" si="84"/>
        <v>0</v>
      </c>
      <c r="AE170" s="9"/>
      <c r="AF170" s="41" t="s">
        <v>224</v>
      </c>
      <c r="AG170" t="s">
        <v>64</v>
      </c>
      <c r="AH170" s="42">
        <v>41952</v>
      </c>
      <c r="AI170" s="42">
        <v>7190138.6880000001</v>
      </c>
      <c r="AJ170" s="42">
        <f t="shared" si="85"/>
        <v>41952</v>
      </c>
      <c r="AK170" s="43">
        <f t="shared" si="86"/>
        <v>0</v>
      </c>
      <c r="AL170" s="42"/>
      <c r="AM170" s="41" t="s">
        <v>224</v>
      </c>
      <c r="AN170" t="s">
        <v>65</v>
      </c>
      <c r="AO170">
        <v>364</v>
      </c>
      <c r="AP170" s="44">
        <v>48164</v>
      </c>
      <c r="AQ170">
        <f t="shared" si="87"/>
        <v>364</v>
      </c>
      <c r="AR170" s="45">
        <f t="shared" si="88"/>
        <v>0</v>
      </c>
      <c r="AT170" s="41" t="s">
        <v>224</v>
      </c>
      <c r="AU170" s="46">
        <f t="shared" si="89"/>
        <v>41952</v>
      </c>
      <c r="AV170">
        <f t="shared" si="90"/>
        <v>0.99726027397260275</v>
      </c>
      <c r="AW170" s="42">
        <f t="shared" si="91"/>
        <v>41837.06</v>
      </c>
      <c r="AX170" s="42">
        <f t="shared" si="92"/>
        <v>41837.063013698629</v>
      </c>
      <c r="AY170" s="43">
        <f t="shared" si="93"/>
        <v>-3.0136986315483227E-3</v>
      </c>
      <c r="BA170" s="41" t="str">
        <f t="shared" si="94"/>
        <v>06375</v>
      </c>
      <c r="BB170" s="42">
        <f t="shared" si="95"/>
        <v>41837.06</v>
      </c>
      <c r="BC170" s="42">
        <f t="shared" si="96"/>
        <v>3077.56</v>
      </c>
      <c r="BD170" s="47">
        <f t="shared" si="97"/>
        <v>44914.619999999995</v>
      </c>
      <c r="BF170" s="41" t="s">
        <v>224</v>
      </c>
      <c r="BG170" t="s">
        <v>66</v>
      </c>
      <c r="BH170" s="42">
        <v>3076.86</v>
      </c>
      <c r="BI170" s="42">
        <v>455359.8553</v>
      </c>
      <c r="BJ170" s="42">
        <f t="shared" si="98"/>
        <v>3076.8593962485838</v>
      </c>
      <c r="BK170" s="43">
        <f t="shared" si="99"/>
        <v>6.0375141629265272E-4</v>
      </c>
      <c r="BM170" s="41" t="s">
        <v>224</v>
      </c>
      <c r="BN170" t="s">
        <v>67</v>
      </c>
      <c r="BO170" s="42">
        <v>44913.919999999998</v>
      </c>
      <c r="BP170" s="42">
        <v>6647036.75</v>
      </c>
      <c r="BQ170" s="42">
        <f t="shared" si="100"/>
        <v>0</v>
      </c>
      <c r="BR170" s="43">
        <f t="shared" si="101"/>
        <v>44913.919999999998</v>
      </c>
      <c r="BT170" s="48" t="s">
        <v>224</v>
      </c>
      <c r="BU170" s="49">
        <f t="shared" si="102"/>
        <v>41837.06</v>
      </c>
      <c r="BV170" s="50">
        <f t="shared" si="103"/>
        <v>3077.56</v>
      </c>
      <c r="BW170" s="51">
        <f t="shared" si="104"/>
        <v>3076.8593962485838</v>
      </c>
      <c r="BX170" s="52">
        <f t="shared" si="105"/>
        <v>0.70060375141611075</v>
      </c>
      <c r="BZ170" s="41" t="s">
        <v>224</v>
      </c>
      <c r="CA170" s="42">
        <f t="shared" si="106"/>
        <v>48634.163342728061</v>
      </c>
      <c r="CB170" s="42">
        <f t="shared" si="107"/>
        <v>41837.063013698629</v>
      </c>
      <c r="CC170" s="42">
        <f t="shared" si="108"/>
        <v>28345.89173878419</v>
      </c>
      <c r="CD170" s="42">
        <f t="shared" si="112"/>
        <v>41837.063013698629</v>
      </c>
      <c r="CE170" s="43">
        <f t="shared" si="113"/>
        <v>41837.063013698629</v>
      </c>
      <c r="CG170" s="53">
        <f t="shared" si="109"/>
        <v>41837.063013698629</v>
      </c>
      <c r="CH170" s="11">
        <f t="shared" si="110"/>
        <v>3097.45</v>
      </c>
      <c r="CI170" s="53">
        <f t="shared" si="111"/>
        <v>44934.513013698626</v>
      </c>
    </row>
    <row r="171" spans="1:87" x14ac:dyDescent="0.25">
      <c r="A171">
        <v>158</v>
      </c>
      <c r="B171" s="54">
        <v>129</v>
      </c>
      <c r="C171" t="s">
        <v>225</v>
      </c>
      <c r="D171" s="1"/>
      <c r="E171" s="62">
        <v>365</v>
      </c>
      <c r="F171" s="64">
        <v>132453</v>
      </c>
      <c r="G171">
        <v>364</v>
      </c>
      <c r="H171" s="1" t="str">
        <f>VLOOKUP(C171,'[1]Base 2024'!$A$2:$D$1666,3,FALSE)</f>
        <v>Sindicalizado</v>
      </c>
      <c r="I171" s="1" t="str">
        <f>VLOOKUP(C171,'[1]Base 2024'!$A$2:$D$1666,4,FALSE)</f>
        <v>QUERETARO</v>
      </c>
      <c r="J171" t="s">
        <v>74</v>
      </c>
      <c r="K171" s="45" t="s">
        <v>62</v>
      </c>
      <c r="L171" s="57">
        <f t="shared" si="76"/>
        <v>20081.684910021977</v>
      </c>
      <c r="M171" s="9">
        <f t="shared" si="77"/>
        <v>23326.355363780069</v>
      </c>
      <c r="N171" s="58">
        <f t="shared" si="78"/>
        <v>43408.040273802049</v>
      </c>
      <c r="O171" s="59">
        <f t="shared" si="79"/>
        <v>33288</v>
      </c>
      <c r="P171" s="60">
        <f t="shared" si="80"/>
        <v>33196.800000000003</v>
      </c>
      <c r="Q171" s="61">
        <v>17019.875666911208</v>
      </c>
      <c r="R171" s="62">
        <v>26840.23</v>
      </c>
      <c r="S171" s="62">
        <v>31221.52</v>
      </c>
      <c r="T171" s="58">
        <f t="shared" si="81"/>
        <v>25027.208555637069</v>
      </c>
      <c r="V171" s="63">
        <f t="shared" si="82"/>
        <v>2441.4210426755071</v>
      </c>
      <c r="X171" s="9"/>
      <c r="Z171" s="41" t="s">
        <v>225</v>
      </c>
      <c r="AA171" t="s">
        <v>63</v>
      </c>
      <c r="AB171" s="42">
        <v>365</v>
      </c>
      <c r="AC171" s="42">
        <f t="shared" si="83"/>
        <v>365</v>
      </c>
      <c r="AD171" s="43">
        <f t="shared" si="84"/>
        <v>0</v>
      </c>
      <c r="AE171" s="9"/>
      <c r="AF171" s="41" t="s">
        <v>225</v>
      </c>
      <c r="AG171" t="s">
        <v>64</v>
      </c>
      <c r="AH171" s="42">
        <v>33288</v>
      </c>
      <c r="AI171" s="42">
        <v>7223426.6880000001</v>
      </c>
      <c r="AJ171" s="42">
        <f t="shared" si="85"/>
        <v>33288</v>
      </c>
      <c r="AK171" s="43">
        <f t="shared" si="86"/>
        <v>0</v>
      </c>
      <c r="AL171" s="42"/>
      <c r="AM171" s="41" t="s">
        <v>225</v>
      </c>
      <c r="AN171" t="s">
        <v>65</v>
      </c>
      <c r="AO171">
        <v>364</v>
      </c>
      <c r="AP171" s="44">
        <v>48528</v>
      </c>
      <c r="AQ171">
        <f t="shared" si="87"/>
        <v>364</v>
      </c>
      <c r="AR171" s="45">
        <f t="shared" si="88"/>
        <v>0</v>
      </c>
      <c r="AT171" s="41" t="s">
        <v>225</v>
      </c>
      <c r="AU171" s="46">
        <f t="shared" si="89"/>
        <v>33288</v>
      </c>
      <c r="AV171">
        <f t="shared" si="90"/>
        <v>0.99726027397260275</v>
      </c>
      <c r="AW171" s="42">
        <f t="shared" si="91"/>
        <v>33196.800000000003</v>
      </c>
      <c r="AX171" s="42">
        <f t="shared" si="92"/>
        <v>33196.800000000003</v>
      </c>
      <c r="AY171" s="43">
        <f t="shared" si="93"/>
        <v>0</v>
      </c>
      <c r="BA171" s="41" t="str">
        <f t="shared" si="94"/>
        <v>06381</v>
      </c>
      <c r="BB171" s="42">
        <f t="shared" si="95"/>
        <v>33196.800000000003</v>
      </c>
      <c r="BC171" s="42">
        <f t="shared" si="96"/>
        <v>2441.98</v>
      </c>
      <c r="BD171" s="47">
        <f t="shared" si="97"/>
        <v>35638.780000000006</v>
      </c>
      <c r="BF171" s="41" t="s">
        <v>225</v>
      </c>
      <c r="BG171" t="s">
        <v>66</v>
      </c>
      <c r="BH171" s="42">
        <v>2441.42</v>
      </c>
      <c r="BI171" s="42">
        <v>457801.27630000003</v>
      </c>
      <c r="BJ171" s="42">
        <f t="shared" si="98"/>
        <v>2441.4210426755071</v>
      </c>
      <c r="BK171" s="43">
        <f t="shared" si="99"/>
        <v>-1.0426755070511717E-3</v>
      </c>
      <c r="BM171" s="41" t="s">
        <v>225</v>
      </c>
      <c r="BN171" t="s">
        <v>67</v>
      </c>
      <c r="BO171" s="42">
        <v>35638.22</v>
      </c>
      <c r="BP171" s="42">
        <v>6682674.9699999997</v>
      </c>
      <c r="BQ171" s="42">
        <f t="shared" si="100"/>
        <v>0</v>
      </c>
      <c r="BR171" s="43">
        <f t="shared" si="101"/>
        <v>35638.22</v>
      </c>
      <c r="BT171" s="48" t="s">
        <v>225</v>
      </c>
      <c r="BU171" s="49">
        <f t="shared" si="102"/>
        <v>33196.800000000003</v>
      </c>
      <c r="BV171" s="50">
        <f t="shared" si="103"/>
        <v>2441.98</v>
      </c>
      <c r="BW171" s="51">
        <f t="shared" si="104"/>
        <v>2441.4210426755071</v>
      </c>
      <c r="BX171" s="52">
        <f t="shared" si="105"/>
        <v>0.55895732449289426</v>
      </c>
      <c r="BZ171" s="41" t="s">
        <v>225</v>
      </c>
      <c r="CA171" s="42">
        <f t="shared" si="106"/>
        <v>43408.040273802049</v>
      </c>
      <c r="CB171" s="42">
        <f t="shared" si="107"/>
        <v>33196.800000000003</v>
      </c>
      <c r="CC171" s="42">
        <f t="shared" si="108"/>
        <v>25027.208555637069</v>
      </c>
      <c r="CD171" s="42">
        <f t="shared" si="112"/>
        <v>33196.800000000003</v>
      </c>
      <c r="CE171" s="43">
        <f t="shared" si="113"/>
        <v>33196.800000000003</v>
      </c>
      <c r="CG171" s="53">
        <f t="shared" si="109"/>
        <v>33196.800000000003</v>
      </c>
      <c r="CH171" s="11">
        <f t="shared" si="110"/>
        <v>2457.7600000000002</v>
      </c>
      <c r="CI171" s="53">
        <f t="shared" si="111"/>
        <v>35654.560000000005</v>
      </c>
    </row>
    <row r="172" spans="1:87" x14ac:dyDescent="0.25">
      <c r="A172">
        <v>159</v>
      </c>
      <c r="B172" s="54">
        <v>130</v>
      </c>
      <c r="C172" t="s">
        <v>226</v>
      </c>
      <c r="D172" s="1"/>
      <c r="E172" s="62">
        <v>420</v>
      </c>
      <c r="F172" s="64">
        <v>151484.20000000001</v>
      </c>
      <c r="G172">
        <v>362</v>
      </c>
      <c r="H172" s="1" t="str">
        <f>VLOOKUP(C172,'[1]Base 2024'!$A$2:$D$1666,3,FALSE)</f>
        <v>Sindicalizado</v>
      </c>
      <c r="I172" s="1" t="str">
        <f>VLOOKUP(C172,'[1]Base 2024'!$A$2:$D$1666,4,FALSE)</f>
        <v>QUERETARO</v>
      </c>
      <c r="J172" t="s">
        <v>74</v>
      </c>
      <c r="K172" s="45" t="s">
        <v>62</v>
      </c>
      <c r="L172" s="57">
        <f t="shared" si="76"/>
        <v>22967.074911453507</v>
      </c>
      <c r="M172" s="9">
        <f t="shared" si="77"/>
        <v>23198.18857606699</v>
      </c>
      <c r="N172" s="58">
        <f t="shared" si="78"/>
        <v>46165.263487520497</v>
      </c>
      <c r="O172" s="59">
        <f t="shared" si="79"/>
        <v>38304</v>
      </c>
      <c r="P172" s="60">
        <f t="shared" si="80"/>
        <v>37989.172602739724</v>
      </c>
      <c r="Q172" s="61">
        <v>18049.402868059879</v>
      </c>
      <c r="R172" s="62">
        <v>28942.68</v>
      </c>
      <c r="S172" s="62">
        <v>36224.42</v>
      </c>
      <c r="T172" s="58">
        <f t="shared" si="81"/>
        <v>27738.834289353294</v>
      </c>
      <c r="V172" s="63">
        <f t="shared" si="82"/>
        <v>2793.8706557909377</v>
      </c>
      <c r="X172" s="9"/>
      <c r="Z172" s="41" t="s">
        <v>226</v>
      </c>
      <c r="AA172" t="s">
        <v>63</v>
      </c>
      <c r="AB172" s="42">
        <v>420</v>
      </c>
      <c r="AC172" s="42">
        <f t="shared" si="83"/>
        <v>420</v>
      </c>
      <c r="AD172" s="43">
        <f t="shared" si="84"/>
        <v>0</v>
      </c>
      <c r="AE172" s="9"/>
      <c r="AF172" s="41" t="s">
        <v>226</v>
      </c>
      <c r="AG172" t="s">
        <v>64</v>
      </c>
      <c r="AH172" s="42">
        <v>38304</v>
      </c>
      <c r="AI172" s="42">
        <v>7261730.6880000001</v>
      </c>
      <c r="AJ172" s="42">
        <f t="shared" si="85"/>
        <v>38304</v>
      </c>
      <c r="AK172" s="43">
        <f t="shared" si="86"/>
        <v>0</v>
      </c>
      <c r="AL172" s="42"/>
      <c r="AM172" s="41" t="s">
        <v>226</v>
      </c>
      <c r="AN172" t="s">
        <v>65</v>
      </c>
      <c r="AO172">
        <v>362</v>
      </c>
      <c r="AP172" s="44">
        <v>48890</v>
      </c>
      <c r="AQ172">
        <f t="shared" si="87"/>
        <v>362</v>
      </c>
      <c r="AR172" s="45">
        <f t="shared" si="88"/>
        <v>0</v>
      </c>
      <c r="AT172" s="41" t="s">
        <v>226</v>
      </c>
      <c r="AU172" s="46">
        <f t="shared" si="89"/>
        <v>38304</v>
      </c>
      <c r="AV172">
        <f t="shared" si="90"/>
        <v>0.99178082191780825</v>
      </c>
      <c r="AW172" s="42">
        <f t="shared" si="91"/>
        <v>37989.17</v>
      </c>
      <c r="AX172" s="42">
        <f t="shared" si="92"/>
        <v>37989.172602739724</v>
      </c>
      <c r="AY172" s="43">
        <f t="shared" si="93"/>
        <v>-2.6027397252619267E-3</v>
      </c>
      <c r="BA172" s="41" t="str">
        <f t="shared" si="94"/>
        <v>06382</v>
      </c>
      <c r="BB172" s="42">
        <f t="shared" si="95"/>
        <v>37989.17</v>
      </c>
      <c r="BC172" s="42">
        <f t="shared" si="96"/>
        <v>2794.51</v>
      </c>
      <c r="BD172" s="47">
        <f t="shared" si="97"/>
        <v>40783.68</v>
      </c>
      <c r="BF172" s="41" t="s">
        <v>226</v>
      </c>
      <c r="BG172" t="s">
        <v>66</v>
      </c>
      <c r="BH172" s="42">
        <v>2793.87</v>
      </c>
      <c r="BI172" s="42">
        <v>460595.147</v>
      </c>
      <c r="BJ172" s="42">
        <f t="shared" si="98"/>
        <v>2793.8706557909377</v>
      </c>
      <c r="BK172" s="43">
        <f t="shared" si="99"/>
        <v>-6.5579093779888353E-4</v>
      </c>
      <c r="BM172" s="41" t="s">
        <v>226</v>
      </c>
      <c r="BN172" t="s">
        <v>67</v>
      </c>
      <c r="BO172" s="42">
        <v>40783.040000000001</v>
      </c>
      <c r="BP172" s="42">
        <v>6723458.0099999998</v>
      </c>
      <c r="BQ172" s="42">
        <f t="shared" si="100"/>
        <v>0</v>
      </c>
      <c r="BR172" s="43">
        <f t="shared" si="101"/>
        <v>40783.040000000001</v>
      </c>
      <c r="BT172" s="48" t="s">
        <v>226</v>
      </c>
      <c r="BU172" s="49">
        <f t="shared" si="102"/>
        <v>37989.17</v>
      </c>
      <c r="BV172" s="50">
        <f t="shared" si="103"/>
        <v>2794.51</v>
      </c>
      <c r="BW172" s="51">
        <f t="shared" si="104"/>
        <v>2793.8706557909377</v>
      </c>
      <c r="BX172" s="52">
        <f t="shared" si="105"/>
        <v>0.63934420906252853</v>
      </c>
      <c r="BZ172" s="41" t="s">
        <v>226</v>
      </c>
      <c r="CA172" s="42">
        <f t="shared" si="106"/>
        <v>46165.263487520497</v>
      </c>
      <c r="CB172" s="42">
        <f t="shared" si="107"/>
        <v>37989.172602739724</v>
      </c>
      <c r="CC172" s="42">
        <f t="shared" si="108"/>
        <v>27738.834289353294</v>
      </c>
      <c r="CD172" s="42">
        <f t="shared" si="112"/>
        <v>37989.172602739724</v>
      </c>
      <c r="CE172" s="43">
        <f t="shared" si="113"/>
        <v>37989.172602739724</v>
      </c>
      <c r="CG172" s="53">
        <f t="shared" si="109"/>
        <v>37989.172602739724</v>
      </c>
      <c r="CH172" s="11">
        <f t="shared" si="110"/>
        <v>2812.57</v>
      </c>
      <c r="CI172" s="53">
        <f t="shared" si="111"/>
        <v>40801.742602739723</v>
      </c>
    </row>
    <row r="173" spans="1:87" x14ac:dyDescent="0.25">
      <c r="A173">
        <v>160</v>
      </c>
      <c r="B173" s="54">
        <v>134</v>
      </c>
      <c r="C173" t="s">
        <v>227</v>
      </c>
      <c r="D173" s="1"/>
      <c r="E173" s="62">
        <v>340</v>
      </c>
      <c r="F173" s="64">
        <v>68096.479999999996</v>
      </c>
      <c r="G173">
        <v>214</v>
      </c>
      <c r="H173" s="1" t="str">
        <f>VLOOKUP(C173,'[1]Base 2024'!$A$2:$D$1666,3,FALSE)</f>
        <v>Sindicalizado</v>
      </c>
      <c r="I173" s="1" t="str">
        <f>VLOOKUP(C173,'[1]Base 2024'!$A$2:$D$1666,4,FALSE)</f>
        <v>QUERETARO</v>
      </c>
      <c r="J173" t="s">
        <v>74</v>
      </c>
      <c r="K173" s="45" t="s">
        <v>62</v>
      </c>
      <c r="L173" s="57">
        <f t="shared" si="76"/>
        <v>10324.356978261068</v>
      </c>
      <c r="M173" s="9">
        <f t="shared" si="77"/>
        <v>13713.846285299271</v>
      </c>
      <c r="N173" s="58">
        <f t="shared" si="78"/>
        <v>24038.203263560339</v>
      </c>
      <c r="O173" s="59">
        <f t="shared" si="79"/>
        <v>31008</v>
      </c>
      <c r="P173" s="60">
        <f t="shared" si="80"/>
        <v>18180.032876712328</v>
      </c>
      <c r="Q173" s="61">
        <v>0</v>
      </c>
      <c r="R173" s="62">
        <v>0</v>
      </c>
      <c r="S173" s="62">
        <v>0</v>
      </c>
      <c r="T173" s="58">
        <f t="shared" si="81"/>
        <v>0</v>
      </c>
      <c r="V173" s="63">
        <f t="shared" si="82"/>
        <v>1337.0299192011882</v>
      </c>
      <c r="X173" s="9"/>
      <c r="Z173" s="41" t="s">
        <v>227</v>
      </c>
      <c r="AA173" t="s">
        <v>63</v>
      </c>
      <c r="AB173" s="42">
        <v>340</v>
      </c>
      <c r="AC173" s="42">
        <f t="shared" si="83"/>
        <v>340</v>
      </c>
      <c r="AD173" s="43">
        <f t="shared" si="84"/>
        <v>0</v>
      </c>
      <c r="AE173" s="9"/>
      <c r="AF173" s="41" t="s">
        <v>227</v>
      </c>
      <c r="AG173" t="s">
        <v>64</v>
      </c>
      <c r="AH173" s="42">
        <v>31008</v>
      </c>
      <c r="AI173" s="42">
        <v>7292738.6880000001</v>
      </c>
      <c r="AJ173" s="42">
        <f t="shared" si="85"/>
        <v>31008</v>
      </c>
      <c r="AK173" s="43">
        <f t="shared" si="86"/>
        <v>0</v>
      </c>
      <c r="AL173" s="42"/>
      <c r="AM173" s="41" t="s">
        <v>227</v>
      </c>
      <c r="AN173" t="s">
        <v>65</v>
      </c>
      <c r="AO173">
        <v>214</v>
      </c>
      <c r="AP173" s="44">
        <v>49104</v>
      </c>
      <c r="AQ173">
        <f t="shared" si="87"/>
        <v>214</v>
      </c>
      <c r="AR173" s="45">
        <f t="shared" si="88"/>
        <v>0</v>
      </c>
      <c r="AT173" s="41" t="s">
        <v>227</v>
      </c>
      <c r="AU173" s="46">
        <f t="shared" si="89"/>
        <v>31008</v>
      </c>
      <c r="AV173">
        <f t="shared" si="90"/>
        <v>0.58630136986301373</v>
      </c>
      <c r="AW173" s="42">
        <f t="shared" si="91"/>
        <v>18180.03</v>
      </c>
      <c r="AX173" s="42">
        <f t="shared" si="92"/>
        <v>18180.032876712328</v>
      </c>
      <c r="AY173" s="43">
        <f t="shared" si="93"/>
        <v>-2.8767123294528574E-3</v>
      </c>
      <c r="BA173" s="41" t="str">
        <f t="shared" si="94"/>
        <v>06404</v>
      </c>
      <c r="BB173" s="42">
        <f t="shared" si="95"/>
        <v>18180.03</v>
      </c>
      <c r="BC173" s="42">
        <f t="shared" si="96"/>
        <v>1337.33</v>
      </c>
      <c r="BD173" s="47">
        <f t="shared" si="97"/>
        <v>19517.36</v>
      </c>
      <c r="BF173" s="41" t="s">
        <v>227</v>
      </c>
      <c r="BG173" t="s">
        <v>66</v>
      </c>
      <c r="BH173" s="42">
        <v>1337.03</v>
      </c>
      <c r="BI173" s="42">
        <v>461932.17690000002</v>
      </c>
      <c r="BJ173" s="42">
        <f t="shared" si="98"/>
        <v>1337.0299192011882</v>
      </c>
      <c r="BK173" s="43">
        <f t="shared" si="99"/>
        <v>8.0798811723070685E-5</v>
      </c>
      <c r="BM173" s="41" t="s">
        <v>227</v>
      </c>
      <c r="BN173" t="s">
        <v>67</v>
      </c>
      <c r="BO173" s="42">
        <v>19517.060000000001</v>
      </c>
      <c r="BP173" s="42">
        <v>6742975.0700000003</v>
      </c>
      <c r="BQ173" s="42">
        <f t="shared" si="100"/>
        <v>0</v>
      </c>
      <c r="BR173" s="43">
        <f t="shared" si="101"/>
        <v>19517.060000000001</v>
      </c>
      <c r="BT173" s="48" t="s">
        <v>227</v>
      </c>
      <c r="BU173" s="49">
        <f t="shared" si="102"/>
        <v>18180.03</v>
      </c>
      <c r="BV173" s="50">
        <f t="shared" si="103"/>
        <v>1337.33</v>
      </c>
      <c r="BW173" s="51">
        <f t="shared" si="104"/>
        <v>1337.0299192011882</v>
      </c>
      <c r="BX173" s="52">
        <f t="shared" si="105"/>
        <v>0.3000807988116776</v>
      </c>
      <c r="BZ173" s="41" t="s">
        <v>227</v>
      </c>
      <c r="CA173" s="42">
        <f t="shared" si="106"/>
        <v>24038.203263560339</v>
      </c>
      <c r="CB173" s="42">
        <f t="shared" si="107"/>
        <v>18180.032876712328</v>
      </c>
      <c r="CC173" s="42">
        <f t="shared" si="108"/>
        <v>0</v>
      </c>
      <c r="CD173" s="42">
        <f t="shared" si="112"/>
        <v>18180.032876712328</v>
      </c>
      <c r="CE173" s="43">
        <f t="shared" si="113"/>
        <v>18180.032876712328</v>
      </c>
      <c r="CG173" s="53">
        <f t="shared" si="109"/>
        <v>18180.032876712328</v>
      </c>
      <c r="CH173" s="11">
        <f t="shared" si="110"/>
        <v>1345.98</v>
      </c>
      <c r="CI173" s="53">
        <f t="shared" si="111"/>
        <v>19526.012876712328</v>
      </c>
    </row>
    <row r="174" spans="1:87" x14ac:dyDescent="0.25">
      <c r="A174">
        <v>161</v>
      </c>
      <c r="B174" s="54">
        <v>138</v>
      </c>
      <c r="C174" t="s">
        <v>228</v>
      </c>
      <c r="D174" s="1"/>
      <c r="E174" s="62">
        <v>374</v>
      </c>
      <c r="F174" s="64">
        <v>135287.16</v>
      </c>
      <c r="G174">
        <v>363</v>
      </c>
      <c r="H174" s="1" t="str">
        <f>VLOOKUP(C174,'[1]Base 2024'!$A$2:$D$1666,3,FALSE)</f>
        <v>Sindicalizado</v>
      </c>
      <c r="I174" s="1" t="str">
        <f>VLOOKUP(C174,'[1]Base 2024'!$A$2:$D$1666,4,FALSE)</f>
        <v>QUERETARO</v>
      </c>
      <c r="J174" t="s">
        <v>74</v>
      </c>
      <c r="K174" s="45" t="s">
        <v>62</v>
      </c>
      <c r="L174" s="57">
        <f t="shared" si="76"/>
        <v>20511.382297809254</v>
      </c>
      <c r="M174" s="9">
        <f t="shared" si="77"/>
        <v>23262.271969923531</v>
      </c>
      <c r="N174" s="58">
        <f t="shared" si="78"/>
        <v>43773.654267732782</v>
      </c>
      <c r="O174" s="59">
        <f t="shared" si="79"/>
        <v>34108.800000000003</v>
      </c>
      <c r="P174" s="60">
        <f t="shared" si="80"/>
        <v>33921.902465753425</v>
      </c>
      <c r="Q174" s="61">
        <v>16792.628827364253</v>
      </c>
      <c r="R174" s="62">
        <v>26639.73</v>
      </c>
      <c r="S174" s="62">
        <v>31813.16</v>
      </c>
      <c r="T174" s="58">
        <f t="shared" si="81"/>
        <v>25081.83960912142</v>
      </c>
      <c r="V174" s="63">
        <f t="shared" si="82"/>
        <v>2494.7478819487592</v>
      </c>
      <c r="X174" s="9"/>
      <c r="Z174" s="41" t="s">
        <v>228</v>
      </c>
      <c r="AA174" t="s">
        <v>63</v>
      </c>
      <c r="AB174" s="42">
        <v>374</v>
      </c>
      <c r="AC174" s="42">
        <f t="shared" si="83"/>
        <v>374</v>
      </c>
      <c r="AD174" s="43">
        <f t="shared" si="84"/>
        <v>0</v>
      </c>
      <c r="AE174" s="9"/>
      <c r="AF174" s="41" t="s">
        <v>228</v>
      </c>
      <c r="AG174" t="s">
        <v>64</v>
      </c>
      <c r="AH174" s="42">
        <v>34108.800000000003</v>
      </c>
      <c r="AI174" s="42">
        <v>7326847.4879999999</v>
      </c>
      <c r="AJ174" s="42">
        <f t="shared" si="85"/>
        <v>34108.800000000003</v>
      </c>
      <c r="AK174" s="43">
        <f t="shared" si="86"/>
        <v>0</v>
      </c>
      <c r="AL174" s="42"/>
      <c r="AM174" s="41" t="s">
        <v>228</v>
      </c>
      <c r="AN174" t="s">
        <v>65</v>
      </c>
      <c r="AO174">
        <v>363</v>
      </c>
      <c r="AP174" s="44">
        <v>49467</v>
      </c>
      <c r="AQ174">
        <f t="shared" si="87"/>
        <v>363</v>
      </c>
      <c r="AR174" s="45">
        <f t="shared" si="88"/>
        <v>0</v>
      </c>
      <c r="AT174" s="41" t="s">
        <v>228</v>
      </c>
      <c r="AU174" s="46">
        <f t="shared" si="89"/>
        <v>34108.800000000003</v>
      </c>
      <c r="AV174">
        <f t="shared" si="90"/>
        <v>0.9945205479452055</v>
      </c>
      <c r="AW174" s="42">
        <f t="shared" si="91"/>
        <v>33921.9</v>
      </c>
      <c r="AX174" s="42">
        <f t="shared" si="92"/>
        <v>33921.902465753425</v>
      </c>
      <c r="AY174" s="43">
        <f t="shared" si="93"/>
        <v>-2.4657534231664613E-3</v>
      </c>
      <c r="BA174" s="41" t="str">
        <f t="shared" si="94"/>
        <v>06447</v>
      </c>
      <c r="BB174" s="42">
        <f t="shared" si="95"/>
        <v>33921.9</v>
      </c>
      <c r="BC174" s="42">
        <f t="shared" si="96"/>
        <v>2495.31</v>
      </c>
      <c r="BD174" s="47">
        <f t="shared" si="97"/>
        <v>36417.21</v>
      </c>
      <c r="BF174" s="41" t="s">
        <v>228</v>
      </c>
      <c r="BG174" t="s">
        <v>66</v>
      </c>
      <c r="BH174" s="42">
        <v>2494.75</v>
      </c>
      <c r="BI174" s="42">
        <v>464426.92479999998</v>
      </c>
      <c r="BJ174" s="42">
        <f t="shared" si="98"/>
        <v>2494.7478819487592</v>
      </c>
      <c r="BK174" s="43">
        <f t="shared" si="99"/>
        <v>2.1180512408136565E-3</v>
      </c>
      <c r="BM174" s="41" t="s">
        <v>228</v>
      </c>
      <c r="BN174" t="s">
        <v>67</v>
      </c>
      <c r="BO174" s="42">
        <v>36416.65</v>
      </c>
      <c r="BP174" s="42">
        <v>6779391.7199999997</v>
      </c>
      <c r="BQ174" s="42">
        <f t="shared" si="100"/>
        <v>0</v>
      </c>
      <c r="BR174" s="43">
        <f t="shared" si="101"/>
        <v>36416.65</v>
      </c>
      <c r="BT174" s="48" t="s">
        <v>228</v>
      </c>
      <c r="BU174" s="49">
        <f t="shared" si="102"/>
        <v>33921.9</v>
      </c>
      <c r="BV174" s="50">
        <f t="shared" si="103"/>
        <v>2495.31</v>
      </c>
      <c r="BW174" s="51">
        <f t="shared" si="104"/>
        <v>2494.7478819487592</v>
      </c>
      <c r="BX174" s="52">
        <f t="shared" si="105"/>
        <v>0.56211805124075909</v>
      </c>
      <c r="BZ174" s="41" t="s">
        <v>228</v>
      </c>
      <c r="CA174" s="42">
        <f t="shared" si="106"/>
        <v>43773.654267732782</v>
      </c>
      <c r="CB174" s="42">
        <f t="shared" si="107"/>
        <v>33921.902465753425</v>
      </c>
      <c r="CC174" s="42">
        <f t="shared" si="108"/>
        <v>25081.83960912142</v>
      </c>
      <c r="CD174" s="42">
        <f t="shared" si="112"/>
        <v>33921.902465753425</v>
      </c>
      <c r="CE174" s="43">
        <f t="shared" si="113"/>
        <v>33921.902465753425</v>
      </c>
      <c r="CG174" s="53">
        <f t="shared" si="109"/>
        <v>33921.902465753425</v>
      </c>
      <c r="CH174" s="11">
        <f t="shared" si="110"/>
        <v>2511.44</v>
      </c>
      <c r="CI174" s="53">
        <f t="shared" si="111"/>
        <v>36433.342465753427</v>
      </c>
    </row>
    <row r="175" spans="1:87" x14ac:dyDescent="0.25">
      <c r="A175">
        <v>162</v>
      </c>
      <c r="B175" s="54">
        <v>144</v>
      </c>
      <c r="C175" t="s">
        <v>229</v>
      </c>
      <c r="D175" s="1"/>
      <c r="E175" s="62">
        <v>320</v>
      </c>
      <c r="F175" s="64">
        <v>112416</v>
      </c>
      <c r="G175">
        <v>352</v>
      </c>
      <c r="H175" s="1" t="str">
        <f>VLOOKUP(C175,'[1]Base 2024'!$A$2:$D$1666,3,FALSE)</f>
        <v>Sindicalizado</v>
      </c>
      <c r="I175" s="1" t="str">
        <f>VLOOKUP(C175,'[1]Base 2024'!$A$2:$D$1666,4,FALSE)</f>
        <v>QUERETARO</v>
      </c>
      <c r="J175" t="s">
        <v>74</v>
      </c>
      <c r="K175" s="45" t="s">
        <v>62</v>
      </c>
      <c r="L175" s="57">
        <f t="shared" si="76"/>
        <v>17043.801883272034</v>
      </c>
      <c r="M175" s="9">
        <f t="shared" si="77"/>
        <v>22557.354637501605</v>
      </c>
      <c r="N175" s="58">
        <f t="shared" si="78"/>
        <v>39601.156520773642</v>
      </c>
      <c r="O175" s="59">
        <f t="shared" si="79"/>
        <v>29184</v>
      </c>
      <c r="P175" s="60">
        <f t="shared" si="80"/>
        <v>28144.569863013698</v>
      </c>
      <c r="Q175" s="61">
        <v>15484.077248908297</v>
      </c>
      <c r="R175" s="62">
        <v>25125.89</v>
      </c>
      <c r="S175" s="62">
        <v>26592.63</v>
      </c>
      <c r="T175" s="58">
        <f t="shared" si="81"/>
        <v>22400.865749636097</v>
      </c>
      <c r="V175" s="63">
        <f t="shared" si="82"/>
        <v>2069.8605016330653</v>
      </c>
      <c r="X175" s="9"/>
      <c r="Z175" s="41" t="s">
        <v>229</v>
      </c>
      <c r="AA175" t="s">
        <v>63</v>
      </c>
      <c r="AB175" s="42">
        <v>320</v>
      </c>
      <c r="AC175" s="42">
        <f t="shared" si="83"/>
        <v>320</v>
      </c>
      <c r="AD175" s="43">
        <f t="shared" si="84"/>
        <v>0</v>
      </c>
      <c r="AE175" s="9"/>
      <c r="AF175" s="41" t="s">
        <v>229</v>
      </c>
      <c r="AG175" t="s">
        <v>64</v>
      </c>
      <c r="AH175" s="42">
        <v>29184</v>
      </c>
      <c r="AI175" s="42">
        <v>7356031.4879999999</v>
      </c>
      <c r="AJ175" s="42">
        <f t="shared" si="85"/>
        <v>29184</v>
      </c>
      <c r="AK175" s="43">
        <f t="shared" si="86"/>
        <v>0</v>
      </c>
      <c r="AL175" s="42"/>
      <c r="AM175" s="41" t="s">
        <v>229</v>
      </c>
      <c r="AN175" t="s">
        <v>65</v>
      </c>
      <c r="AO175">
        <v>352</v>
      </c>
      <c r="AP175" s="44">
        <v>49819</v>
      </c>
      <c r="AQ175">
        <f t="shared" si="87"/>
        <v>352</v>
      </c>
      <c r="AR175" s="45">
        <f t="shared" si="88"/>
        <v>0</v>
      </c>
      <c r="AT175" s="41" t="s">
        <v>229</v>
      </c>
      <c r="AU175" s="46">
        <f t="shared" si="89"/>
        <v>29184</v>
      </c>
      <c r="AV175">
        <f t="shared" si="90"/>
        <v>0.96438356164383565</v>
      </c>
      <c r="AW175" s="42">
        <f t="shared" si="91"/>
        <v>28144.57</v>
      </c>
      <c r="AX175" s="42">
        <f t="shared" si="92"/>
        <v>28144.569863013698</v>
      </c>
      <c r="AY175" s="43">
        <f t="shared" si="93"/>
        <v>1.3698630209546536E-4</v>
      </c>
      <c r="BA175" s="41" t="str">
        <f t="shared" si="94"/>
        <v>06488</v>
      </c>
      <c r="BB175" s="42">
        <f t="shared" si="95"/>
        <v>28144.57</v>
      </c>
      <c r="BC175" s="42">
        <f t="shared" si="96"/>
        <v>2070.33</v>
      </c>
      <c r="BD175" s="47">
        <f t="shared" si="97"/>
        <v>30214.9</v>
      </c>
      <c r="BF175" s="41" t="s">
        <v>229</v>
      </c>
      <c r="BG175" t="s">
        <v>66</v>
      </c>
      <c r="BH175" s="42">
        <v>2069.86</v>
      </c>
      <c r="BI175" s="42">
        <v>466496.78529999999</v>
      </c>
      <c r="BJ175" s="42">
        <f t="shared" si="98"/>
        <v>2069.8605016330653</v>
      </c>
      <c r="BK175" s="43">
        <f t="shared" si="99"/>
        <v>-5.0163306514150463E-4</v>
      </c>
      <c r="BM175" s="41" t="s">
        <v>229</v>
      </c>
      <c r="BN175" t="s">
        <v>67</v>
      </c>
      <c r="BO175" s="42">
        <v>30214.43</v>
      </c>
      <c r="BP175" s="42">
        <v>6809606.1500000004</v>
      </c>
      <c r="BQ175" s="42">
        <f t="shared" si="100"/>
        <v>0</v>
      </c>
      <c r="BR175" s="43">
        <f t="shared" si="101"/>
        <v>30214.43</v>
      </c>
      <c r="BT175" s="48" t="s">
        <v>229</v>
      </c>
      <c r="BU175" s="49">
        <f t="shared" si="102"/>
        <v>28144.57</v>
      </c>
      <c r="BV175" s="50">
        <f t="shared" si="103"/>
        <v>2070.33</v>
      </c>
      <c r="BW175" s="51">
        <f t="shared" si="104"/>
        <v>2069.8605016330653</v>
      </c>
      <c r="BX175" s="52">
        <f t="shared" si="105"/>
        <v>0.46949836693465841</v>
      </c>
      <c r="BZ175" s="41" t="s">
        <v>229</v>
      </c>
      <c r="CA175" s="42">
        <f t="shared" si="106"/>
        <v>39601.156520773642</v>
      </c>
      <c r="CB175" s="42">
        <f t="shared" si="107"/>
        <v>28144.569863013698</v>
      </c>
      <c r="CC175" s="42">
        <f t="shared" si="108"/>
        <v>22400.865749636097</v>
      </c>
      <c r="CD175" s="42">
        <f t="shared" si="112"/>
        <v>28144.569863013698</v>
      </c>
      <c r="CE175" s="43">
        <f t="shared" si="113"/>
        <v>28144.569863013698</v>
      </c>
      <c r="CG175" s="53">
        <f t="shared" si="109"/>
        <v>28144.569863013698</v>
      </c>
      <c r="CH175" s="11">
        <f t="shared" si="110"/>
        <v>2083.71</v>
      </c>
      <c r="CI175" s="53">
        <f t="shared" si="111"/>
        <v>30228.279863013697</v>
      </c>
    </row>
    <row r="176" spans="1:87" x14ac:dyDescent="0.25">
      <c r="A176">
        <v>163</v>
      </c>
      <c r="B176" s="54">
        <v>145</v>
      </c>
      <c r="C176" t="s">
        <v>230</v>
      </c>
      <c r="D176" s="1"/>
      <c r="E176" s="62">
        <v>430</v>
      </c>
      <c r="F176" s="64">
        <v>154043.79999999999</v>
      </c>
      <c r="G176">
        <v>359</v>
      </c>
      <c r="H176" s="1" t="str">
        <f>VLOOKUP(C176,'[1]Base 2024'!$A$2:$D$1666,3,FALSE)</f>
        <v>Sindicalizado</v>
      </c>
      <c r="I176" s="1" t="str">
        <f>VLOOKUP(C176,'[1]Base 2024'!$A$2:$D$1666,4,FALSE)</f>
        <v>QUERETARO</v>
      </c>
      <c r="J176" t="s">
        <v>74</v>
      </c>
      <c r="K176" s="45" t="s">
        <v>62</v>
      </c>
      <c r="L176" s="57">
        <f t="shared" si="76"/>
        <v>23355.145251088637</v>
      </c>
      <c r="M176" s="9">
        <f t="shared" si="77"/>
        <v>23005.938394497374</v>
      </c>
      <c r="N176" s="58">
        <f t="shared" si="78"/>
        <v>46361.083645586012</v>
      </c>
      <c r="O176" s="59">
        <f t="shared" si="79"/>
        <v>39216</v>
      </c>
      <c r="P176" s="60">
        <f t="shared" si="80"/>
        <v>38571.353424657536</v>
      </c>
      <c r="Q176" s="61">
        <v>17919.03468142814</v>
      </c>
      <c r="R176" s="62">
        <v>29157.01</v>
      </c>
      <c r="S176" s="62">
        <v>36023.730000000003</v>
      </c>
      <c r="T176" s="58">
        <f t="shared" si="81"/>
        <v>27699.924893809381</v>
      </c>
      <c r="V176" s="63">
        <f t="shared" si="82"/>
        <v>2836.6864847043353</v>
      </c>
      <c r="X176" s="9"/>
      <c r="Z176" s="41" t="s">
        <v>230</v>
      </c>
      <c r="AA176" t="s">
        <v>63</v>
      </c>
      <c r="AB176" s="42">
        <v>430</v>
      </c>
      <c r="AC176" s="42">
        <f t="shared" si="83"/>
        <v>430</v>
      </c>
      <c r="AD176" s="43">
        <f t="shared" si="84"/>
        <v>0</v>
      </c>
      <c r="AE176" s="9"/>
      <c r="AF176" s="41" t="s">
        <v>230</v>
      </c>
      <c r="AG176" t="s">
        <v>64</v>
      </c>
      <c r="AH176" s="42">
        <v>39216</v>
      </c>
      <c r="AI176" s="42">
        <v>7395247.4879999999</v>
      </c>
      <c r="AJ176" s="42">
        <f t="shared" si="85"/>
        <v>39216</v>
      </c>
      <c r="AK176" s="43">
        <f t="shared" si="86"/>
        <v>0</v>
      </c>
      <c r="AL176" s="42"/>
      <c r="AM176" s="41" t="s">
        <v>230</v>
      </c>
      <c r="AN176" t="s">
        <v>65</v>
      </c>
      <c r="AO176">
        <v>359</v>
      </c>
      <c r="AP176" s="44">
        <v>50178</v>
      </c>
      <c r="AQ176">
        <f t="shared" si="87"/>
        <v>359</v>
      </c>
      <c r="AR176" s="45">
        <f t="shared" si="88"/>
        <v>0</v>
      </c>
      <c r="AT176" s="41" t="s">
        <v>230</v>
      </c>
      <c r="AU176" s="46">
        <f t="shared" si="89"/>
        <v>39216</v>
      </c>
      <c r="AV176">
        <f t="shared" si="90"/>
        <v>0.98356164383561639</v>
      </c>
      <c r="AW176" s="42">
        <f t="shared" si="91"/>
        <v>38571.35</v>
      </c>
      <c r="AX176" s="42">
        <f t="shared" si="92"/>
        <v>38571.353424657536</v>
      </c>
      <c r="AY176" s="43">
        <f t="shared" si="93"/>
        <v>-3.4246575378347188E-3</v>
      </c>
      <c r="BA176" s="41" t="str">
        <f t="shared" si="94"/>
        <v>06489</v>
      </c>
      <c r="BB176" s="42">
        <f t="shared" si="95"/>
        <v>38571.35</v>
      </c>
      <c r="BC176" s="42">
        <f t="shared" si="96"/>
        <v>2837.33</v>
      </c>
      <c r="BD176" s="47">
        <f t="shared" si="97"/>
        <v>41408.68</v>
      </c>
      <c r="BF176" s="41" t="s">
        <v>230</v>
      </c>
      <c r="BG176" t="s">
        <v>66</v>
      </c>
      <c r="BH176" s="42">
        <v>2836.69</v>
      </c>
      <c r="BI176" s="42">
        <v>469333.4718</v>
      </c>
      <c r="BJ176" s="42">
        <f t="shared" si="98"/>
        <v>2836.6864847043353</v>
      </c>
      <c r="BK176" s="43">
        <f t="shared" si="99"/>
        <v>3.5152956647834799E-3</v>
      </c>
      <c r="BM176" s="41" t="s">
        <v>230</v>
      </c>
      <c r="BN176" t="s">
        <v>67</v>
      </c>
      <c r="BO176" s="42">
        <v>41408.04</v>
      </c>
      <c r="BP176" s="42">
        <v>6851014.1900000004</v>
      </c>
      <c r="BQ176" s="42">
        <f t="shared" si="100"/>
        <v>0</v>
      </c>
      <c r="BR176" s="43">
        <f t="shared" si="101"/>
        <v>41408.04</v>
      </c>
      <c r="BT176" s="48" t="s">
        <v>230</v>
      </c>
      <c r="BU176" s="49">
        <f t="shared" si="102"/>
        <v>38571.35</v>
      </c>
      <c r="BV176" s="50">
        <f t="shared" si="103"/>
        <v>2837.33</v>
      </c>
      <c r="BW176" s="51">
        <f t="shared" si="104"/>
        <v>2836.6864847043353</v>
      </c>
      <c r="BX176" s="52">
        <f t="shared" si="105"/>
        <v>0.64351529566465615</v>
      </c>
      <c r="BZ176" s="41" t="s">
        <v>230</v>
      </c>
      <c r="CA176" s="42">
        <f t="shared" si="106"/>
        <v>46361.083645586012</v>
      </c>
      <c r="CB176" s="42">
        <f t="shared" si="107"/>
        <v>38571.353424657536</v>
      </c>
      <c r="CC176" s="42">
        <f t="shared" si="108"/>
        <v>27699.924893809381</v>
      </c>
      <c r="CD176" s="42">
        <f t="shared" si="112"/>
        <v>38571.353424657536</v>
      </c>
      <c r="CE176" s="43">
        <f t="shared" si="113"/>
        <v>38571.353424657536</v>
      </c>
      <c r="CG176" s="53">
        <f t="shared" si="109"/>
        <v>38571.353424657536</v>
      </c>
      <c r="CH176" s="11">
        <f t="shared" si="110"/>
        <v>2855.67</v>
      </c>
      <c r="CI176" s="53">
        <f t="shared" si="111"/>
        <v>41427.023424657535</v>
      </c>
    </row>
    <row r="177" spans="1:87" x14ac:dyDescent="0.25">
      <c r="A177">
        <v>164</v>
      </c>
      <c r="B177" s="54">
        <v>151</v>
      </c>
      <c r="C177" t="s">
        <v>231</v>
      </c>
      <c r="D177" s="1"/>
      <c r="E177" s="62">
        <v>380</v>
      </c>
      <c r="F177" s="64">
        <v>137902</v>
      </c>
      <c r="G177">
        <v>364</v>
      </c>
      <c r="H177" s="1" t="str">
        <f>VLOOKUP(C177,'[1]Base 2024'!$A$2:$D$1666,3,FALSE)</f>
        <v>Sindicalizado</v>
      </c>
      <c r="I177" s="1" t="str">
        <f>VLOOKUP(C177,'[1]Base 2024'!$A$2:$D$1666,4,FALSE)</f>
        <v>QUERETARO</v>
      </c>
      <c r="J177" t="s">
        <v>74</v>
      </c>
      <c r="K177" s="45" t="s">
        <v>62</v>
      </c>
      <c r="L177" s="57">
        <f t="shared" si="76"/>
        <v>20907.827776357281</v>
      </c>
      <c r="M177" s="9">
        <f t="shared" si="77"/>
        <v>23326.355363780069</v>
      </c>
      <c r="N177" s="58">
        <f t="shared" si="78"/>
        <v>44234.183140137349</v>
      </c>
      <c r="O177" s="59">
        <f t="shared" si="79"/>
        <v>34656</v>
      </c>
      <c r="P177" s="60">
        <f t="shared" si="80"/>
        <v>34561.05205479452</v>
      </c>
      <c r="Q177" s="61">
        <v>17319.322984861858</v>
      </c>
      <c r="R177" s="62">
        <v>27545.07</v>
      </c>
      <c r="S177" s="62">
        <v>31249.9</v>
      </c>
      <c r="T177" s="58">
        <f t="shared" si="81"/>
        <v>25371.430994953949</v>
      </c>
      <c r="V177" s="63">
        <f t="shared" si="82"/>
        <v>2541.7534142923082</v>
      </c>
      <c r="X177" s="9"/>
      <c r="Z177" s="41" t="s">
        <v>231</v>
      </c>
      <c r="AA177" t="s">
        <v>63</v>
      </c>
      <c r="AB177" s="42">
        <v>380</v>
      </c>
      <c r="AC177" s="42">
        <f t="shared" si="83"/>
        <v>380</v>
      </c>
      <c r="AD177" s="43">
        <f t="shared" si="84"/>
        <v>0</v>
      </c>
      <c r="AE177" s="9"/>
      <c r="AF177" s="41" t="s">
        <v>231</v>
      </c>
      <c r="AG177" t="s">
        <v>64</v>
      </c>
      <c r="AH177" s="42">
        <v>34656</v>
      </c>
      <c r="AI177" s="42">
        <v>7429903.4879999999</v>
      </c>
      <c r="AJ177" s="42">
        <f t="shared" si="85"/>
        <v>34656</v>
      </c>
      <c r="AK177" s="43">
        <f t="shared" si="86"/>
        <v>0</v>
      </c>
      <c r="AL177" s="42"/>
      <c r="AM177" s="41" t="s">
        <v>231</v>
      </c>
      <c r="AN177" t="s">
        <v>65</v>
      </c>
      <c r="AO177">
        <v>364</v>
      </c>
      <c r="AP177" s="44">
        <v>50542</v>
      </c>
      <c r="AQ177">
        <f t="shared" si="87"/>
        <v>364</v>
      </c>
      <c r="AR177" s="45">
        <f t="shared" si="88"/>
        <v>0</v>
      </c>
      <c r="AT177" s="41" t="s">
        <v>231</v>
      </c>
      <c r="AU177" s="46">
        <f t="shared" si="89"/>
        <v>34656</v>
      </c>
      <c r="AV177">
        <f t="shared" si="90"/>
        <v>0.99726027397260275</v>
      </c>
      <c r="AW177" s="42">
        <f t="shared" si="91"/>
        <v>34561.050000000003</v>
      </c>
      <c r="AX177" s="42">
        <f t="shared" si="92"/>
        <v>34561.05205479452</v>
      </c>
      <c r="AY177" s="43">
        <f t="shared" si="93"/>
        <v>-2.0547945168800652E-3</v>
      </c>
      <c r="BA177" s="41" t="str">
        <f t="shared" si="94"/>
        <v>06508</v>
      </c>
      <c r="BB177" s="42">
        <f t="shared" si="95"/>
        <v>34561.050000000003</v>
      </c>
      <c r="BC177" s="42">
        <f t="shared" si="96"/>
        <v>2542.33</v>
      </c>
      <c r="BD177" s="47">
        <f t="shared" si="97"/>
        <v>37103.380000000005</v>
      </c>
      <c r="BF177" s="41" t="s">
        <v>231</v>
      </c>
      <c r="BG177" t="s">
        <v>66</v>
      </c>
      <c r="BH177" s="42">
        <v>2541.75</v>
      </c>
      <c r="BI177" s="42">
        <v>471875.22519999999</v>
      </c>
      <c r="BJ177" s="42">
        <f t="shared" si="98"/>
        <v>2541.7534142923082</v>
      </c>
      <c r="BK177" s="43">
        <f t="shared" si="99"/>
        <v>-3.414292308207223E-3</v>
      </c>
      <c r="BM177" s="41" t="s">
        <v>231</v>
      </c>
      <c r="BN177" t="s">
        <v>67</v>
      </c>
      <c r="BO177" s="42">
        <v>37102.800000000003</v>
      </c>
      <c r="BP177" s="42">
        <v>6888116.9900000002</v>
      </c>
      <c r="BQ177" s="42">
        <f t="shared" si="100"/>
        <v>0</v>
      </c>
      <c r="BR177" s="43">
        <f t="shared" si="101"/>
        <v>37102.800000000003</v>
      </c>
      <c r="BT177" s="48" t="s">
        <v>231</v>
      </c>
      <c r="BU177" s="49">
        <f t="shared" si="102"/>
        <v>34561.050000000003</v>
      </c>
      <c r="BV177" s="50">
        <f t="shared" si="103"/>
        <v>2542.33</v>
      </c>
      <c r="BW177" s="51">
        <f t="shared" si="104"/>
        <v>2541.7534142923082</v>
      </c>
      <c r="BX177" s="52">
        <f t="shared" si="105"/>
        <v>0.57658570769172002</v>
      </c>
      <c r="BZ177" s="41" t="s">
        <v>231</v>
      </c>
      <c r="CA177" s="42">
        <f t="shared" si="106"/>
        <v>44234.183140137349</v>
      </c>
      <c r="CB177" s="42">
        <f t="shared" si="107"/>
        <v>34561.05205479452</v>
      </c>
      <c r="CC177" s="42">
        <f t="shared" si="108"/>
        <v>25371.430994953949</v>
      </c>
      <c r="CD177" s="42">
        <f t="shared" si="112"/>
        <v>34561.05205479452</v>
      </c>
      <c r="CE177" s="43">
        <f t="shared" si="113"/>
        <v>34561.05205479452</v>
      </c>
      <c r="CG177" s="53">
        <f t="shared" si="109"/>
        <v>34561.05205479452</v>
      </c>
      <c r="CH177" s="11">
        <f t="shared" si="110"/>
        <v>2558.7600000000002</v>
      </c>
      <c r="CI177" s="53">
        <f t="shared" si="111"/>
        <v>37119.812054794522</v>
      </c>
    </row>
    <row r="178" spans="1:87" x14ac:dyDescent="0.25">
      <c r="A178">
        <v>165</v>
      </c>
      <c r="B178" s="54">
        <v>152</v>
      </c>
      <c r="C178" t="s">
        <v>232</v>
      </c>
      <c r="D178" s="1"/>
      <c r="E178" s="62">
        <v>440</v>
      </c>
      <c r="F178" s="64">
        <v>153796</v>
      </c>
      <c r="G178">
        <v>364</v>
      </c>
      <c r="H178" s="1" t="str">
        <f>VLOOKUP(C178,'[1]Base 2024'!$A$2:$D$1666,3,FALSE)</f>
        <v>Sindicalizado</v>
      </c>
      <c r="I178" s="1" t="str">
        <f>VLOOKUP(C178,'[1]Base 2024'!$A$2:$D$1666,4,FALSE)</f>
        <v>QUERETARO</v>
      </c>
      <c r="J178" t="s">
        <v>74</v>
      </c>
      <c r="K178" s="45" t="s">
        <v>62</v>
      </c>
      <c r="L178" s="57">
        <f t="shared" si="76"/>
        <v>23317.575384640139</v>
      </c>
      <c r="M178" s="9">
        <f t="shared" si="77"/>
        <v>23326.355363780069</v>
      </c>
      <c r="N178" s="58">
        <f t="shared" si="78"/>
        <v>46643.930748420207</v>
      </c>
      <c r="O178" s="59">
        <f t="shared" si="79"/>
        <v>40128</v>
      </c>
      <c r="P178" s="60">
        <f t="shared" si="80"/>
        <v>40018.060273972602</v>
      </c>
      <c r="Q178" s="61">
        <v>0</v>
      </c>
      <c r="R178" s="62">
        <v>0</v>
      </c>
      <c r="S178" s="62">
        <v>32475.18</v>
      </c>
      <c r="T178" s="58">
        <f t="shared" si="81"/>
        <v>10825.06</v>
      </c>
      <c r="V178" s="63">
        <f t="shared" si="82"/>
        <v>2943.0829007595153</v>
      </c>
      <c r="X178" s="9"/>
      <c r="Z178" s="41" t="s">
        <v>232</v>
      </c>
      <c r="AA178" t="s">
        <v>63</v>
      </c>
      <c r="AB178" s="42">
        <v>440</v>
      </c>
      <c r="AC178" s="42">
        <f t="shared" si="83"/>
        <v>440</v>
      </c>
      <c r="AD178" s="43">
        <f t="shared" si="84"/>
        <v>0</v>
      </c>
      <c r="AE178" s="9"/>
      <c r="AF178" s="41" t="s">
        <v>232</v>
      </c>
      <c r="AG178" t="s">
        <v>64</v>
      </c>
      <c r="AH178" s="42">
        <v>40128</v>
      </c>
      <c r="AI178" s="42">
        <v>7470031.4879999999</v>
      </c>
      <c r="AJ178" s="42">
        <f t="shared" si="85"/>
        <v>40128</v>
      </c>
      <c r="AK178" s="43">
        <f t="shared" si="86"/>
        <v>0</v>
      </c>
      <c r="AL178" s="42"/>
      <c r="AM178" s="41" t="s">
        <v>232</v>
      </c>
      <c r="AN178" t="s">
        <v>65</v>
      </c>
      <c r="AO178">
        <v>364</v>
      </c>
      <c r="AP178" s="44">
        <v>50906</v>
      </c>
      <c r="AQ178">
        <f t="shared" si="87"/>
        <v>364</v>
      </c>
      <c r="AR178" s="45">
        <f t="shared" si="88"/>
        <v>0</v>
      </c>
      <c r="AT178" s="41" t="s">
        <v>232</v>
      </c>
      <c r="AU178" s="46">
        <f t="shared" si="89"/>
        <v>40128</v>
      </c>
      <c r="AV178">
        <f t="shared" si="90"/>
        <v>0.99726027397260275</v>
      </c>
      <c r="AW178" s="42">
        <f t="shared" si="91"/>
        <v>40018.06</v>
      </c>
      <c r="AX178" s="42">
        <f t="shared" si="92"/>
        <v>40018.060273972602</v>
      </c>
      <c r="AY178" s="43">
        <f t="shared" si="93"/>
        <v>-2.7397260419093072E-4</v>
      </c>
      <c r="BA178" s="41" t="str">
        <f t="shared" si="94"/>
        <v>06514</v>
      </c>
      <c r="BB178" s="42">
        <f t="shared" si="95"/>
        <v>40018.06</v>
      </c>
      <c r="BC178" s="42">
        <f t="shared" si="96"/>
        <v>2943.75</v>
      </c>
      <c r="BD178" s="47">
        <f t="shared" si="97"/>
        <v>42961.81</v>
      </c>
      <c r="BF178" s="41" t="s">
        <v>232</v>
      </c>
      <c r="BG178" t="s">
        <v>66</v>
      </c>
      <c r="BH178" s="42">
        <v>2943.08</v>
      </c>
      <c r="BI178" s="42">
        <v>474818.30810000002</v>
      </c>
      <c r="BJ178" s="42">
        <f t="shared" si="98"/>
        <v>2943.0829007595153</v>
      </c>
      <c r="BK178" s="43">
        <f t="shared" si="99"/>
        <v>-2.9007595153416332E-3</v>
      </c>
      <c r="BM178" s="41" t="s">
        <v>232</v>
      </c>
      <c r="BN178" t="s">
        <v>67</v>
      </c>
      <c r="BO178" s="42">
        <v>42961.14</v>
      </c>
      <c r="BP178" s="42">
        <v>6931078.1299999999</v>
      </c>
      <c r="BQ178" s="42">
        <f t="shared" si="100"/>
        <v>0</v>
      </c>
      <c r="BR178" s="43">
        <f t="shared" si="101"/>
        <v>42961.14</v>
      </c>
      <c r="BT178" s="48" t="s">
        <v>232</v>
      </c>
      <c r="BU178" s="49">
        <f t="shared" si="102"/>
        <v>40018.06</v>
      </c>
      <c r="BV178" s="50">
        <f t="shared" si="103"/>
        <v>2943.75</v>
      </c>
      <c r="BW178" s="51">
        <f t="shared" si="104"/>
        <v>2943.0829007595153</v>
      </c>
      <c r="BX178" s="52">
        <f t="shared" si="105"/>
        <v>0.66709924048473113</v>
      </c>
      <c r="BZ178" s="41" t="s">
        <v>232</v>
      </c>
      <c r="CA178" s="42">
        <f t="shared" si="106"/>
        <v>46643.930748420207</v>
      </c>
      <c r="CB178" s="42">
        <f t="shared" si="107"/>
        <v>40018.060273972602</v>
      </c>
      <c r="CC178" s="42">
        <f t="shared" si="108"/>
        <v>10825.06</v>
      </c>
      <c r="CD178" s="42">
        <f t="shared" si="112"/>
        <v>40018.060273972602</v>
      </c>
      <c r="CE178" s="43">
        <f t="shared" si="113"/>
        <v>40018.060273972602</v>
      </c>
      <c r="CG178" s="53">
        <f t="shared" si="109"/>
        <v>40018.060273972602</v>
      </c>
      <c r="CH178" s="11">
        <f t="shared" si="110"/>
        <v>2962.78</v>
      </c>
      <c r="CI178" s="53">
        <f t="shared" si="111"/>
        <v>42980.840273972601</v>
      </c>
    </row>
    <row r="179" spans="1:87" x14ac:dyDescent="0.25">
      <c r="A179">
        <v>166</v>
      </c>
      <c r="B179" s="54">
        <v>154</v>
      </c>
      <c r="C179" t="s">
        <v>233</v>
      </c>
      <c r="D179" s="1"/>
      <c r="E179" s="62">
        <v>470</v>
      </c>
      <c r="F179" s="64">
        <v>169464.6</v>
      </c>
      <c r="G179">
        <v>362</v>
      </c>
      <c r="H179" s="1" t="str">
        <f>VLOOKUP(C179,'[1]Base 2024'!$A$2:$D$1666,3,FALSE)</f>
        <v>Sindicalizado</v>
      </c>
      <c r="I179" s="1" t="str">
        <f>VLOOKUP(C179,'[1]Base 2024'!$A$2:$D$1666,4,FALSE)</f>
        <v>QUERETARO</v>
      </c>
      <c r="J179" t="s">
        <v>74</v>
      </c>
      <c r="K179" s="45" t="s">
        <v>62</v>
      </c>
      <c r="L179" s="57">
        <f t="shared" si="76"/>
        <v>25693.149272594132</v>
      </c>
      <c r="M179" s="9">
        <f t="shared" si="77"/>
        <v>23198.18857606699</v>
      </c>
      <c r="N179" s="58">
        <f t="shared" si="78"/>
        <v>48891.337848661118</v>
      </c>
      <c r="O179" s="59">
        <f t="shared" si="79"/>
        <v>42864</v>
      </c>
      <c r="P179" s="60">
        <f t="shared" si="80"/>
        <v>42511.693150684929</v>
      </c>
      <c r="Q179" s="61">
        <v>18444.368762994138</v>
      </c>
      <c r="R179" s="62">
        <v>29645.85</v>
      </c>
      <c r="S179" s="62">
        <v>39845.949999999997</v>
      </c>
      <c r="T179" s="58">
        <f t="shared" si="81"/>
        <v>29312.056254331375</v>
      </c>
      <c r="V179" s="63">
        <f t="shared" si="82"/>
        <v>3126.4743052898593</v>
      </c>
      <c r="X179" s="9"/>
      <c r="Z179" s="41" t="s">
        <v>233</v>
      </c>
      <c r="AA179" t="s">
        <v>63</v>
      </c>
      <c r="AB179" s="42">
        <v>470</v>
      </c>
      <c r="AC179" s="42">
        <f t="shared" si="83"/>
        <v>470</v>
      </c>
      <c r="AD179" s="43">
        <f t="shared" si="84"/>
        <v>0</v>
      </c>
      <c r="AE179" s="9"/>
      <c r="AF179" s="41" t="s">
        <v>233</v>
      </c>
      <c r="AG179" t="s">
        <v>64</v>
      </c>
      <c r="AH179" s="42">
        <v>42864</v>
      </c>
      <c r="AI179" s="42">
        <v>7512895.4879999999</v>
      </c>
      <c r="AJ179" s="42">
        <f t="shared" si="85"/>
        <v>42864</v>
      </c>
      <c r="AK179" s="43">
        <f t="shared" si="86"/>
        <v>0</v>
      </c>
      <c r="AL179" s="42"/>
      <c r="AM179" s="41" t="s">
        <v>233</v>
      </c>
      <c r="AN179" t="s">
        <v>65</v>
      </c>
      <c r="AO179">
        <v>362</v>
      </c>
      <c r="AP179" s="44">
        <v>51268</v>
      </c>
      <c r="AQ179">
        <f t="shared" si="87"/>
        <v>362</v>
      </c>
      <c r="AR179" s="45">
        <f t="shared" si="88"/>
        <v>0</v>
      </c>
      <c r="AT179" s="41" t="s">
        <v>233</v>
      </c>
      <c r="AU179" s="46">
        <f t="shared" si="89"/>
        <v>42864</v>
      </c>
      <c r="AV179">
        <f t="shared" si="90"/>
        <v>0.99178082191780825</v>
      </c>
      <c r="AW179" s="42">
        <f t="shared" si="91"/>
        <v>42511.69</v>
      </c>
      <c r="AX179" s="42">
        <f t="shared" si="92"/>
        <v>42511.693150684929</v>
      </c>
      <c r="AY179" s="43">
        <f t="shared" si="93"/>
        <v>-3.1506849263678305E-3</v>
      </c>
      <c r="BA179" s="41" t="str">
        <f t="shared" si="94"/>
        <v>06523</v>
      </c>
      <c r="BB179" s="42">
        <f t="shared" si="95"/>
        <v>42511.69</v>
      </c>
      <c r="BC179" s="42">
        <f t="shared" si="96"/>
        <v>3127.18</v>
      </c>
      <c r="BD179" s="47">
        <f t="shared" si="97"/>
        <v>45638.87</v>
      </c>
      <c r="BF179" s="41" t="s">
        <v>233</v>
      </c>
      <c r="BG179" t="s">
        <v>66</v>
      </c>
      <c r="BH179" s="42">
        <v>3126.47</v>
      </c>
      <c r="BI179" s="42">
        <v>477944.78240000003</v>
      </c>
      <c r="BJ179" s="42">
        <f t="shared" si="98"/>
        <v>3126.4743052898593</v>
      </c>
      <c r="BK179" s="43">
        <f t="shared" si="99"/>
        <v>-4.3052898595306033E-3</v>
      </c>
      <c r="BM179" s="41" t="s">
        <v>233</v>
      </c>
      <c r="BN179" t="s">
        <v>67</v>
      </c>
      <c r="BO179" s="42">
        <v>45638.16</v>
      </c>
      <c r="BP179" s="42">
        <v>6976716.29</v>
      </c>
      <c r="BQ179" s="42">
        <f t="shared" si="100"/>
        <v>0</v>
      </c>
      <c r="BR179" s="43">
        <f t="shared" si="101"/>
        <v>45638.16</v>
      </c>
      <c r="BT179" s="48" t="s">
        <v>233</v>
      </c>
      <c r="BU179" s="49">
        <f t="shared" si="102"/>
        <v>42511.69</v>
      </c>
      <c r="BV179" s="50">
        <f t="shared" si="103"/>
        <v>3127.18</v>
      </c>
      <c r="BW179" s="51">
        <f t="shared" si="104"/>
        <v>3126.4743052898593</v>
      </c>
      <c r="BX179" s="52">
        <f t="shared" si="105"/>
        <v>0.70569471014050578</v>
      </c>
      <c r="BZ179" s="41" t="s">
        <v>233</v>
      </c>
      <c r="CA179" s="42">
        <f t="shared" si="106"/>
        <v>48891.337848661118</v>
      </c>
      <c r="CB179" s="42">
        <f t="shared" si="107"/>
        <v>42511.693150684929</v>
      </c>
      <c r="CC179" s="42">
        <f t="shared" si="108"/>
        <v>29312.056254331375</v>
      </c>
      <c r="CD179" s="42">
        <f t="shared" si="112"/>
        <v>42511.693150684929</v>
      </c>
      <c r="CE179" s="43">
        <f t="shared" si="113"/>
        <v>42511.693150684929</v>
      </c>
      <c r="CG179" s="53">
        <f t="shared" si="109"/>
        <v>42511.693150684929</v>
      </c>
      <c r="CH179" s="11">
        <f t="shared" si="110"/>
        <v>3147.4</v>
      </c>
      <c r="CI179" s="53">
        <f t="shared" si="111"/>
        <v>45659.09315068493</v>
      </c>
    </row>
    <row r="180" spans="1:87" x14ac:dyDescent="0.25">
      <c r="A180">
        <v>167</v>
      </c>
      <c r="B180" s="54">
        <v>167</v>
      </c>
      <c r="C180" t="s">
        <v>234</v>
      </c>
      <c r="D180" s="1"/>
      <c r="E180" s="62">
        <v>368</v>
      </c>
      <c r="F180" s="64">
        <v>133547</v>
      </c>
      <c r="G180">
        <v>364</v>
      </c>
      <c r="H180" s="1" t="str">
        <f>VLOOKUP(C180,'[1]Base 2024'!$A$2:$D$1666,3,FALSE)</f>
        <v>Sindicalizado</v>
      </c>
      <c r="I180" s="1" t="str">
        <f>VLOOKUP(C180,'[1]Base 2024'!$A$2:$D$1666,4,FALSE)</f>
        <v>QUERETARO</v>
      </c>
      <c r="J180" t="s">
        <v>74</v>
      </c>
      <c r="K180" s="45" t="s">
        <v>62</v>
      </c>
      <c r="L180" s="57">
        <f t="shared" si="76"/>
        <v>20247.550260686468</v>
      </c>
      <c r="M180" s="9">
        <f t="shared" si="77"/>
        <v>23326.355363780069</v>
      </c>
      <c r="N180" s="58">
        <f t="shared" si="78"/>
        <v>43573.905624466541</v>
      </c>
      <c r="O180" s="59">
        <f t="shared" si="79"/>
        <v>33561.599999999999</v>
      </c>
      <c r="P180" s="60">
        <f t="shared" si="80"/>
        <v>33469.650410958908</v>
      </c>
      <c r="Q180" s="61">
        <v>17084.717209327173</v>
      </c>
      <c r="R180" s="62">
        <v>27626.84</v>
      </c>
      <c r="S180" s="62">
        <v>31458.7</v>
      </c>
      <c r="T180" s="58">
        <f t="shared" si="81"/>
        <v>25390.08573644239</v>
      </c>
      <c r="V180" s="63">
        <f t="shared" si="82"/>
        <v>2461.4875169988677</v>
      </c>
      <c r="X180" s="9"/>
      <c r="Z180" s="41" t="s">
        <v>234</v>
      </c>
      <c r="AA180" t="s">
        <v>63</v>
      </c>
      <c r="AB180" s="42">
        <v>368</v>
      </c>
      <c r="AC180" s="42">
        <f t="shared" si="83"/>
        <v>368</v>
      </c>
      <c r="AD180" s="43">
        <f t="shared" si="84"/>
        <v>0</v>
      </c>
      <c r="AE180" s="9"/>
      <c r="AF180" s="41" t="s">
        <v>234</v>
      </c>
      <c r="AG180" t="s">
        <v>64</v>
      </c>
      <c r="AH180" s="42">
        <v>33561.599999999999</v>
      </c>
      <c r="AI180" s="42">
        <v>7546457.0880000005</v>
      </c>
      <c r="AJ180" s="42">
        <f t="shared" si="85"/>
        <v>33561.599999999999</v>
      </c>
      <c r="AK180" s="43">
        <f t="shared" si="86"/>
        <v>0</v>
      </c>
      <c r="AL180" s="42"/>
      <c r="AM180" s="41" t="s">
        <v>234</v>
      </c>
      <c r="AN180" t="s">
        <v>65</v>
      </c>
      <c r="AO180">
        <v>364</v>
      </c>
      <c r="AP180" s="44">
        <v>51632</v>
      </c>
      <c r="AQ180">
        <f t="shared" si="87"/>
        <v>364</v>
      </c>
      <c r="AR180" s="45">
        <f t="shared" si="88"/>
        <v>0</v>
      </c>
      <c r="AT180" s="41" t="s">
        <v>234</v>
      </c>
      <c r="AU180" s="46">
        <f t="shared" si="89"/>
        <v>33561.599999999999</v>
      </c>
      <c r="AV180">
        <f t="shared" si="90"/>
        <v>0.99726027397260275</v>
      </c>
      <c r="AW180" s="42">
        <f t="shared" si="91"/>
        <v>33469.65</v>
      </c>
      <c r="AX180" s="42">
        <f t="shared" si="92"/>
        <v>33469.650410958908</v>
      </c>
      <c r="AY180" s="43">
        <f t="shared" si="93"/>
        <v>-4.1095890628639609E-4</v>
      </c>
      <c r="BA180" s="41" t="str">
        <f t="shared" si="94"/>
        <v>06573</v>
      </c>
      <c r="BB180" s="42">
        <f t="shared" si="95"/>
        <v>33469.65</v>
      </c>
      <c r="BC180" s="42">
        <f t="shared" si="96"/>
        <v>2462.0500000000002</v>
      </c>
      <c r="BD180" s="47">
        <f t="shared" si="97"/>
        <v>35931.700000000004</v>
      </c>
      <c r="BF180" s="41" t="s">
        <v>234</v>
      </c>
      <c r="BG180" t="s">
        <v>66</v>
      </c>
      <c r="BH180" s="42">
        <v>2461.4899999999998</v>
      </c>
      <c r="BI180" s="42">
        <v>480406.26990000001</v>
      </c>
      <c r="BJ180" s="42">
        <f t="shared" si="98"/>
        <v>2461.4875169988677</v>
      </c>
      <c r="BK180" s="43">
        <f t="shared" si="99"/>
        <v>2.4830011320773338E-3</v>
      </c>
      <c r="BM180" s="41" t="s">
        <v>234</v>
      </c>
      <c r="BN180" t="s">
        <v>67</v>
      </c>
      <c r="BO180" s="42">
        <v>35931.14</v>
      </c>
      <c r="BP180" s="42">
        <v>7012647.4299999997</v>
      </c>
      <c r="BQ180" s="42">
        <f t="shared" si="100"/>
        <v>0</v>
      </c>
      <c r="BR180" s="43">
        <f t="shared" si="101"/>
        <v>35931.14</v>
      </c>
      <c r="BT180" s="48" t="s">
        <v>234</v>
      </c>
      <c r="BU180" s="49">
        <f t="shared" si="102"/>
        <v>33469.65</v>
      </c>
      <c r="BV180" s="50">
        <f t="shared" si="103"/>
        <v>2462.0500000000002</v>
      </c>
      <c r="BW180" s="51">
        <f t="shared" si="104"/>
        <v>2461.4875169988677</v>
      </c>
      <c r="BX180" s="52">
        <f t="shared" si="105"/>
        <v>0.56248300113247751</v>
      </c>
      <c r="BZ180" s="41" t="s">
        <v>234</v>
      </c>
      <c r="CA180" s="42">
        <f t="shared" si="106"/>
        <v>43573.905624466541</v>
      </c>
      <c r="CB180" s="42">
        <f t="shared" si="107"/>
        <v>33469.650410958908</v>
      </c>
      <c r="CC180" s="42">
        <f t="shared" si="108"/>
        <v>25390.08573644239</v>
      </c>
      <c r="CD180" s="42">
        <f t="shared" si="112"/>
        <v>33469.650410958908</v>
      </c>
      <c r="CE180" s="43">
        <f t="shared" si="113"/>
        <v>33469.650410958908</v>
      </c>
      <c r="CG180" s="53">
        <f t="shared" si="109"/>
        <v>33469.650410958908</v>
      </c>
      <c r="CH180" s="11">
        <f t="shared" si="110"/>
        <v>2477.96</v>
      </c>
      <c r="CI180" s="53">
        <f t="shared" si="111"/>
        <v>35947.610410958907</v>
      </c>
    </row>
    <row r="181" spans="1:87" x14ac:dyDescent="0.25">
      <c r="A181">
        <v>168</v>
      </c>
      <c r="B181" s="54">
        <v>174</v>
      </c>
      <c r="C181" t="s">
        <v>235</v>
      </c>
      <c r="D181" s="1"/>
      <c r="E181" s="62">
        <v>380</v>
      </c>
      <c r="F181" s="64">
        <v>137900</v>
      </c>
      <c r="G181">
        <v>364</v>
      </c>
      <c r="H181" s="1" t="str">
        <f>VLOOKUP(C181,'[1]Base 2024'!$A$2:$D$1666,3,FALSE)</f>
        <v>Sindicalizado</v>
      </c>
      <c r="I181" s="1" t="str">
        <f>VLOOKUP(C181,'[1]Base 2024'!$A$2:$D$1666,4,FALSE)</f>
        <v>QUERETARO</v>
      </c>
      <c r="J181" t="s">
        <v>74</v>
      </c>
      <c r="K181" s="45" t="s">
        <v>62</v>
      </c>
      <c r="L181" s="57">
        <f t="shared" si="76"/>
        <v>20907.524549025169</v>
      </c>
      <c r="M181" s="9">
        <f t="shared" si="77"/>
        <v>23326.355363780069</v>
      </c>
      <c r="N181" s="58">
        <f t="shared" si="78"/>
        <v>44233.879912805234</v>
      </c>
      <c r="O181" s="59">
        <f t="shared" si="79"/>
        <v>34656</v>
      </c>
      <c r="P181" s="60">
        <f t="shared" si="80"/>
        <v>34561.05205479452</v>
      </c>
      <c r="Q181" s="61">
        <v>16337.033459713773</v>
      </c>
      <c r="R181" s="62">
        <v>25923.08</v>
      </c>
      <c r="S181" s="62">
        <v>31781.89</v>
      </c>
      <c r="T181" s="58">
        <f t="shared" si="81"/>
        <v>24680.667819904589</v>
      </c>
      <c r="V181" s="63">
        <f t="shared" si="82"/>
        <v>2541.7534142923082</v>
      </c>
      <c r="X181" s="9"/>
      <c r="Z181" s="41" t="s">
        <v>235</v>
      </c>
      <c r="AA181" t="s">
        <v>63</v>
      </c>
      <c r="AB181" s="42">
        <v>380</v>
      </c>
      <c r="AC181" s="42">
        <f t="shared" si="83"/>
        <v>380</v>
      </c>
      <c r="AD181" s="43">
        <f t="shared" si="84"/>
        <v>0</v>
      </c>
      <c r="AE181" s="9"/>
      <c r="AF181" s="41" t="s">
        <v>235</v>
      </c>
      <c r="AG181" t="s">
        <v>64</v>
      </c>
      <c r="AH181" s="42">
        <v>34656</v>
      </c>
      <c r="AI181" s="42">
        <v>7581113.0880000005</v>
      </c>
      <c r="AJ181" s="42">
        <f t="shared" si="85"/>
        <v>34656</v>
      </c>
      <c r="AK181" s="43">
        <f t="shared" si="86"/>
        <v>0</v>
      </c>
      <c r="AL181" s="42"/>
      <c r="AM181" s="41" t="s">
        <v>235</v>
      </c>
      <c r="AN181" t="s">
        <v>65</v>
      </c>
      <c r="AO181">
        <v>364</v>
      </c>
      <c r="AP181" s="44">
        <v>51996</v>
      </c>
      <c r="AQ181">
        <f t="shared" si="87"/>
        <v>364</v>
      </c>
      <c r="AR181" s="45">
        <f t="shared" si="88"/>
        <v>0</v>
      </c>
      <c r="AT181" s="41" t="s">
        <v>235</v>
      </c>
      <c r="AU181" s="46">
        <f t="shared" si="89"/>
        <v>34656</v>
      </c>
      <c r="AV181">
        <f t="shared" si="90"/>
        <v>0.99726027397260275</v>
      </c>
      <c r="AW181" s="42">
        <f t="shared" si="91"/>
        <v>34561.050000000003</v>
      </c>
      <c r="AX181" s="42">
        <f t="shared" si="92"/>
        <v>34561.05205479452</v>
      </c>
      <c r="AY181" s="43">
        <f t="shared" si="93"/>
        <v>-2.0547945168800652E-3</v>
      </c>
      <c r="BA181" s="41" t="str">
        <f t="shared" si="94"/>
        <v>06590</v>
      </c>
      <c r="BB181" s="42">
        <f t="shared" si="95"/>
        <v>34561.050000000003</v>
      </c>
      <c r="BC181" s="42">
        <f t="shared" si="96"/>
        <v>2542.33</v>
      </c>
      <c r="BD181" s="47">
        <f t="shared" si="97"/>
        <v>37103.380000000005</v>
      </c>
      <c r="BF181" s="41" t="s">
        <v>235</v>
      </c>
      <c r="BG181" t="s">
        <v>66</v>
      </c>
      <c r="BH181" s="42">
        <v>2541.75</v>
      </c>
      <c r="BI181" s="42">
        <v>482948.0233</v>
      </c>
      <c r="BJ181" s="42">
        <f t="shared" si="98"/>
        <v>2541.7534142923082</v>
      </c>
      <c r="BK181" s="43">
        <f t="shared" si="99"/>
        <v>-3.414292308207223E-3</v>
      </c>
      <c r="BM181" s="41" t="s">
        <v>235</v>
      </c>
      <c r="BN181" t="s">
        <v>67</v>
      </c>
      <c r="BO181" s="42">
        <v>37102.800000000003</v>
      </c>
      <c r="BP181" s="42">
        <v>7049750.2300000004</v>
      </c>
      <c r="BQ181" s="42">
        <f t="shared" si="100"/>
        <v>0</v>
      </c>
      <c r="BR181" s="43">
        <f t="shared" si="101"/>
        <v>37102.800000000003</v>
      </c>
      <c r="BT181" s="48" t="s">
        <v>235</v>
      </c>
      <c r="BU181" s="49">
        <f t="shared" si="102"/>
        <v>34561.050000000003</v>
      </c>
      <c r="BV181" s="50">
        <f t="shared" si="103"/>
        <v>2542.33</v>
      </c>
      <c r="BW181" s="51">
        <f t="shared" si="104"/>
        <v>2541.7534142923082</v>
      </c>
      <c r="BX181" s="52">
        <f t="shared" si="105"/>
        <v>0.57658570769172002</v>
      </c>
      <c r="BZ181" s="41" t="s">
        <v>235</v>
      </c>
      <c r="CA181" s="42">
        <f t="shared" si="106"/>
        <v>44233.879912805234</v>
      </c>
      <c r="CB181" s="42">
        <f t="shared" si="107"/>
        <v>34561.05205479452</v>
      </c>
      <c r="CC181" s="42">
        <f t="shared" si="108"/>
        <v>24680.667819904589</v>
      </c>
      <c r="CD181" s="42">
        <f t="shared" si="112"/>
        <v>34561.05205479452</v>
      </c>
      <c r="CE181" s="43">
        <f t="shared" si="113"/>
        <v>34561.05205479452</v>
      </c>
      <c r="CG181" s="53">
        <f t="shared" si="109"/>
        <v>34561.05205479452</v>
      </c>
      <c r="CH181" s="11">
        <f t="shared" si="110"/>
        <v>2558.7600000000002</v>
      </c>
      <c r="CI181" s="53">
        <f t="shared" si="111"/>
        <v>37119.812054794522</v>
      </c>
    </row>
    <row r="182" spans="1:87" x14ac:dyDescent="0.25">
      <c r="A182">
        <v>169</v>
      </c>
      <c r="B182" s="54">
        <v>179</v>
      </c>
      <c r="C182" t="s">
        <v>236</v>
      </c>
      <c r="D182" s="1"/>
      <c r="E182" s="62">
        <v>365</v>
      </c>
      <c r="F182" s="64">
        <v>127965.2</v>
      </c>
      <c r="G182">
        <v>362</v>
      </c>
      <c r="H182" s="1" t="str">
        <f>VLOOKUP(C182,'[1]Base 2024'!$A$2:$D$1666,3,FALSE)</f>
        <v>Sindicalizado</v>
      </c>
      <c r="I182" s="1" t="str">
        <f>VLOOKUP(C182,'[1]Base 2024'!$A$2:$D$1666,4,FALSE)</f>
        <v>QUERETARO</v>
      </c>
      <c r="J182" t="s">
        <v>74</v>
      </c>
      <c r="K182" s="45" t="s">
        <v>62</v>
      </c>
      <c r="L182" s="57">
        <f t="shared" si="76"/>
        <v>19401.273099499023</v>
      </c>
      <c r="M182" s="9">
        <f t="shared" si="77"/>
        <v>23198.18857606699</v>
      </c>
      <c r="N182" s="58">
        <f t="shared" si="78"/>
        <v>42599.46167556601</v>
      </c>
      <c r="O182" s="59">
        <f t="shared" si="79"/>
        <v>33288</v>
      </c>
      <c r="P182" s="60">
        <f t="shared" si="80"/>
        <v>33014.400000000001</v>
      </c>
      <c r="Q182" s="61">
        <v>16187.301181676048</v>
      </c>
      <c r="R182" s="62">
        <v>25852.31</v>
      </c>
      <c r="S182" s="62">
        <v>28461.39</v>
      </c>
      <c r="T182" s="58">
        <f t="shared" si="81"/>
        <v>23500.333727225352</v>
      </c>
      <c r="V182" s="63">
        <f t="shared" si="82"/>
        <v>2428.006641342125</v>
      </c>
      <c r="X182" s="9"/>
      <c r="Z182" s="41" t="s">
        <v>236</v>
      </c>
      <c r="AA182" t="s">
        <v>63</v>
      </c>
      <c r="AB182" s="42">
        <v>365</v>
      </c>
      <c r="AC182" s="42">
        <f t="shared" si="83"/>
        <v>365</v>
      </c>
      <c r="AD182" s="43">
        <f t="shared" si="84"/>
        <v>0</v>
      </c>
      <c r="AE182" s="9"/>
      <c r="AF182" s="41" t="s">
        <v>236</v>
      </c>
      <c r="AG182" t="s">
        <v>64</v>
      </c>
      <c r="AH182" s="42">
        <v>33288</v>
      </c>
      <c r="AI182" s="42">
        <v>7614401.0880000005</v>
      </c>
      <c r="AJ182" s="42">
        <f t="shared" si="85"/>
        <v>33288</v>
      </c>
      <c r="AK182" s="43">
        <f t="shared" si="86"/>
        <v>0</v>
      </c>
      <c r="AL182" s="42"/>
      <c r="AM182" s="41" t="s">
        <v>236</v>
      </c>
      <c r="AN182" t="s">
        <v>65</v>
      </c>
      <c r="AO182">
        <v>362</v>
      </c>
      <c r="AP182" s="44">
        <v>52358</v>
      </c>
      <c r="AQ182">
        <f t="shared" si="87"/>
        <v>362</v>
      </c>
      <c r="AR182" s="45">
        <f t="shared" si="88"/>
        <v>0</v>
      </c>
      <c r="AT182" s="41" t="s">
        <v>236</v>
      </c>
      <c r="AU182" s="46">
        <f t="shared" si="89"/>
        <v>33288</v>
      </c>
      <c r="AV182">
        <f t="shared" si="90"/>
        <v>0.99178082191780825</v>
      </c>
      <c r="AW182" s="42">
        <f t="shared" si="91"/>
        <v>33014.400000000001</v>
      </c>
      <c r="AX182" s="42">
        <f t="shared" si="92"/>
        <v>33014.400000000001</v>
      </c>
      <c r="AY182" s="43">
        <f t="shared" si="93"/>
        <v>0</v>
      </c>
      <c r="BA182" s="41" t="str">
        <f t="shared" si="94"/>
        <v>06598</v>
      </c>
      <c r="BB182" s="42">
        <f t="shared" si="95"/>
        <v>33014.400000000001</v>
      </c>
      <c r="BC182" s="42">
        <f t="shared" si="96"/>
        <v>2428.56</v>
      </c>
      <c r="BD182" s="47">
        <f t="shared" si="97"/>
        <v>35442.959999999999</v>
      </c>
      <c r="BF182" s="41" t="s">
        <v>236</v>
      </c>
      <c r="BG182" t="s">
        <v>66</v>
      </c>
      <c r="BH182" s="42">
        <v>2428.0100000000002</v>
      </c>
      <c r="BI182" s="42">
        <v>485376.02990000002</v>
      </c>
      <c r="BJ182" s="42">
        <f t="shared" si="98"/>
        <v>2428.006641342125</v>
      </c>
      <c r="BK182" s="43">
        <f t="shared" si="99"/>
        <v>3.3586578751965135E-3</v>
      </c>
      <c r="BM182" s="41" t="s">
        <v>236</v>
      </c>
      <c r="BN182" t="s">
        <v>67</v>
      </c>
      <c r="BO182" s="42">
        <v>35442.410000000003</v>
      </c>
      <c r="BP182" s="42">
        <v>7085192.6399999997</v>
      </c>
      <c r="BQ182" s="42">
        <f t="shared" si="100"/>
        <v>0</v>
      </c>
      <c r="BR182" s="43">
        <f t="shared" si="101"/>
        <v>35442.410000000003</v>
      </c>
      <c r="BT182" s="48" t="s">
        <v>236</v>
      </c>
      <c r="BU182" s="49">
        <f t="shared" si="102"/>
        <v>33014.400000000001</v>
      </c>
      <c r="BV182" s="50">
        <f t="shared" si="103"/>
        <v>2428.56</v>
      </c>
      <c r="BW182" s="51">
        <f t="shared" si="104"/>
        <v>2428.006641342125</v>
      </c>
      <c r="BX182" s="52">
        <f t="shared" si="105"/>
        <v>0.55335865787492367</v>
      </c>
      <c r="BZ182" s="41" t="s">
        <v>236</v>
      </c>
      <c r="CA182" s="42">
        <f t="shared" si="106"/>
        <v>42599.46167556601</v>
      </c>
      <c r="CB182" s="42">
        <f t="shared" si="107"/>
        <v>33014.400000000001</v>
      </c>
      <c r="CC182" s="42">
        <f t="shared" si="108"/>
        <v>23500.333727225352</v>
      </c>
      <c r="CD182" s="42">
        <f t="shared" si="112"/>
        <v>33014.400000000001</v>
      </c>
      <c r="CE182" s="43">
        <f t="shared" si="113"/>
        <v>33014.400000000001</v>
      </c>
      <c r="CG182" s="53">
        <f t="shared" si="109"/>
        <v>33014.400000000001</v>
      </c>
      <c r="CH182" s="11">
        <f t="shared" si="110"/>
        <v>2444.2600000000002</v>
      </c>
      <c r="CI182" s="53">
        <f t="shared" si="111"/>
        <v>35458.660000000003</v>
      </c>
    </row>
    <row r="183" spans="1:87" x14ac:dyDescent="0.25">
      <c r="A183">
        <v>170</v>
      </c>
      <c r="B183" s="54">
        <v>183</v>
      </c>
      <c r="C183" t="s">
        <v>237</v>
      </c>
      <c r="D183" s="1"/>
      <c r="E183" s="62">
        <v>350</v>
      </c>
      <c r="F183" s="64">
        <v>119492.2</v>
      </c>
      <c r="G183">
        <v>351</v>
      </c>
      <c r="H183" s="1" t="str">
        <f>VLOOKUP(C183,'[1]Base 2024'!$A$2:$D$1666,3,FALSE)</f>
        <v>Sindicalizado</v>
      </c>
      <c r="I183" s="1" t="str">
        <f>VLOOKUP(C183,'[1]Base 2024'!$A$2:$D$1666,4,FALSE)</f>
        <v>QUERETARO</v>
      </c>
      <c r="J183" t="s">
        <v>74</v>
      </c>
      <c r="K183" s="45" t="s">
        <v>62</v>
      </c>
      <c r="L183" s="57">
        <f t="shared" si="76"/>
        <v>18116.650507012509</v>
      </c>
      <c r="M183" s="9">
        <f t="shared" si="77"/>
        <v>22493.271243645067</v>
      </c>
      <c r="N183" s="58">
        <f t="shared" si="78"/>
        <v>40609.921750657581</v>
      </c>
      <c r="O183" s="59">
        <f t="shared" si="79"/>
        <v>31920</v>
      </c>
      <c r="P183" s="60">
        <f t="shared" si="80"/>
        <v>30695.671232876713</v>
      </c>
      <c r="Q183" s="61">
        <v>16534.430837675169</v>
      </c>
      <c r="R183" s="62">
        <v>25449.49</v>
      </c>
      <c r="S183" s="62">
        <v>27992.25</v>
      </c>
      <c r="T183" s="58">
        <f t="shared" si="81"/>
        <v>23325.390279225056</v>
      </c>
      <c r="V183" s="63">
        <f t="shared" si="82"/>
        <v>2257.4783613780373</v>
      </c>
      <c r="X183" s="9"/>
      <c r="Z183" s="41" t="s">
        <v>237</v>
      </c>
      <c r="AA183" t="s">
        <v>63</v>
      </c>
      <c r="AB183" s="42">
        <v>350</v>
      </c>
      <c r="AC183" s="42">
        <f t="shared" si="83"/>
        <v>350</v>
      </c>
      <c r="AD183" s="43">
        <f t="shared" si="84"/>
        <v>0</v>
      </c>
      <c r="AE183" s="9"/>
      <c r="AF183" s="41" t="s">
        <v>237</v>
      </c>
      <c r="AG183" t="s">
        <v>64</v>
      </c>
      <c r="AH183" s="42">
        <v>31920</v>
      </c>
      <c r="AI183" s="42">
        <v>7646321.0880000005</v>
      </c>
      <c r="AJ183" s="42">
        <f t="shared" si="85"/>
        <v>31920</v>
      </c>
      <c r="AK183" s="43">
        <f t="shared" si="86"/>
        <v>0</v>
      </c>
      <c r="AL183" s="42"/>
      <c r="AM183" s="41" t="s">
        <v>237</v>
      </c>
      <c r="AN183" t="s">
        <v>65</v>
      </c>
      <c r="AO183">
        <v>351</v>
      </c>
      <c r="AP183" s="44">
        <v>52709</v>
      </c>
      <c r="AQ183">
        <f t="shared" si="87"/>
        <v>351</v>
      </c>
      <c r="AR183" s="45">
        <f t="shared" si="88"/>
        <v>0</v>
      </c>
      <c r="AT183" s="41" t="s">
        <v>237</v>
      </c>
      <c r="AU183" s="46">
        <f t="shared" si="89"/>
        <v>31920</v>
      </c>
      <c r="AV183">
        <f t="shared" si="90"/>
        <v>0.9616438356164384</v>
      </c>
      <c r="AW183" s="42">
        <f t="shared" si="91"/>
        <v>30695.67</v>
      </c>
      <c r="AX183" s="42">
        <f t="shared" si="92"/>
        <v>30695.671232876713</v>
      </c>
      <c r="AY183" s="43">
        <f t="shared" si="93"/>
        <v>-1.2328767152212095E-3</v>
      </c>
      <c r="BA183" s="41" t="str">
        <f t="shared" si="94"/>
        <v>06606</v>
      </c>
      <c r="BB183" s="42">
        <f t="shared" si="95"/>
        <v>30695.67</v>
      </c>
      <c r="BC183" s="42">
        <f t="shared" si="96"/>
        <v>2257.9899999999998</v>
      </c>
      <c r="BD183" s="47">
        <f t="shared" si="97"/>
        <v>32953.659999999996</v>
      </c>
      <c r="BF183" s="41" t="s">
        <v>237</v>
      </c>
      <c r="BG183" t="s">
        <v>66</v>
      </c>
      <c r="BH183" s="42">
        <v>2257.48</v>
      </c>
      <c r="BI183" s="42">
        <v>487633.50829999999</v>
      </c>
      <c r="BJ183" s="42">
        <f t="shared" si="98"/>
        <v>2257.4783613780373</v>
      </c>
      <c r="BK183" s="43">
        <f t="shared" si="99"/>
        <v>1.6386219626838283E-3</v>
      </c>
      <c r="BM183" s="41" t="s">
        <v>237</v>
      </c>
      <c r="BN183" t="s">
        <v>67</v>
      </c>
      <c r="BO183" s="42">
        <v>32953.15</v>
      </c>
      <c r="BP183" s="42">
        <v>7118145.79</v>
      </c>
      <c r="BQ183" s="42">
        <f t="shared" si="100"/>
        <v>0</v>
      </c>
      <c r="BR183" s="43">
        <f t="shared" si="101"/>
        <v>32953.15</v>
      </c>
      <c r="BT183" s="48" t="s">
        <v>237</v>
      </c>
      <c r="BU183" s="49">
        <f t="shared" si="102"/>
        <v>30695.67</v>
      </c>
      <c r="BV183" s="50">
        <f t="shared" si="103"/>
        <v>2257.9899999999998</v>
      </c>
      <c r="BW183" s="51">
        <f t="shared" si="104"/>
        <v>2257.4783613780373</v>
      </c>
      <c r="BX183" s="52">
        <f t="shared" si="105"/>
        <v>0.51163862196244736</v>
      </c>
      <c r="BZ183" s="41" t="s">
        <v>237</v>
      </c>
      <c r="CA183" s="42">
        <f t="shared" si="106"/>
        <v>40609.921750657581</v>
      </c>
      <c r="CB183" s="42">
        <f t="shared" si="107"/>
        <v>30695.671232876713</v>
      </c>
      <c r="CC183" s="42">
        <f t="shared" si="108"/>
        <v>23325.390279225056</v>
      </c>
      <c r="CD183" s="42">
        <f t="shared" si="112"/>
        <v>30695.671232876713</v>
      </c>
      <c r="CE183" s="43">
        <f t="shared" si="113"/>
        <v>30695.671232876713</v>
      </c>
      <c r="CG183" s="53">
        <f t="shared" si="109"/>
        <v>30695.671232876713</v>
      </c>
      <c r="CH183" s="11">
        <f t="shared" si="110"/>
        <v>2272.59</v>
      </c>
      <c r="CI183" s="53">
        <f t="shared" si="111"/>
        <v>32968.261232876714</v>
      </c>
    </row>
    <row r="184" spans="1:87" x14ac:dyDescent="0.25">
      <c r="A184">
        <v>171</v>
      </c>
      <c r="B184" s="54">
        <v>192</v>
      </c>
      <c r="C184" t="s">
        <v>238</v>
      </c>
      <c r="D184" s="1"/>
      <c r="E184" s="62">
        <v>303</v>
      </c>
      <c r="F184" s="64">
        <v>70795.759999999995</v>
      </c>
      <c r="G184">
        <v>235</v>
      </c>
      <c r="H184" s="1" t="str">
        <f>VLOOKUP(C184,'[1]Base 2024'!$A$2:$D$1666,3,FALSE)</f>
        <v>Sindicalizado</v>
      </c>
      <c r="I184" s="1" t="str">
        <f>VLOOKUP(C184,'[1]Base 2024'!$A$2:$D$1666,4,FALSE)</f>
        <v>QUERETARO</v>
      </c>
      <c r="J184" t="s">
        <v>74</v>
      </c>
      <c r="K184" s="45" t="s">
        <v>62</v>
      </c>
      <c r="L184" s="57">
        <f t="shared" si="76"/>
        <v>10733.604714770805</v>
      </c>
      <c r="M184" s="9">
        <f t="shared" si="77"/>
        <v>15059.597556286582</v>
      </c>
      <c r="N184" s="58">
        <f t="shared" si="78"/>
        <v>25793.202271057387</v>
      </c>
      <c r="O184" s="59">
        <f t="shared" si="79"/>
        <v>27633.600000000002</v>
      </c>
      <c r="P184" s="60">
        <f t="shared" si="80"/>
        <v>17791.495890410963</v>
      </c>
      <c r="Q184" s="61">
        <v>0</v>
      </c>
      <c r="R184" s="62">
        <v>0</v>
      </c>
      <c r="S184" s="62">
        <v>0</v>
      </c>
      <c r="T184" s="58">
        <f t="shared" si="81"/>
        <v>0</v>
      </c>
      <c r="V184" s="63">
        <f t="shared" si="82"/>
        <v>1308.4554067718614</v>
      </c>
      <c r="X184" s="9"/>
      <c r="Z184" s="41" t="s">
        <v>238</v>
      </c>
      <c r="AA184" t="s">
        <v>63</v>
      </c>
      <c r="AB184" s="42">
        <v>303</v>
      </c>
      <c r="AC184" s="42">
        <f t="shared" si="83"/>
        <v>303</v>
      </c>
      <c r="AD184" s="43">
        <f t="shared" si="84"/>
        <v>0</v>
      </c>
      <c r="AE184" s="9"/>
      <c r="AF184" s="41" t="s">
        <v>238</v>
      </c>
      <c r="AG184" t="s">
        <v>64</v>
      </c>
      <c r="AH184" s="42">
        <v>27633.599999999999</v>
      </c>
      <c r="AI184" s="42">
        <v>7673954.6880000001</v>
      </c>
      <c r="AJ184" s="42">
        <f t="shared" si="85"/>
        <v>27633.600000000002</v>
      </c>
      <c r="AK184" s="43">
        <f t="shared" si="86"/>
        <v>0</v>
      </c>
      <c r="AL184" s="42"/>
      <c r="AM184" s="41" t="s">
        <v>238</v>
      </c>
      <c r="AN184" t="s">
        <v>65</v>
      </c>
      <c r="AO184">
        <v>235</v>
      </c>
      <c r="AP184" s="44">
        <v>52944</v>
      </c>
      <c r="AQ184">
        <f t="shared" si="87"/>
        <v>235</v>
      </c>
      <c r="AR184" s="45">
        <f t="shared" si="88"/>
        <v>0</v>
      </c>
      <c r="AT184" s="41" t="s">
        <v>238</v>
      </c>
      <c r="AU184" s="46">
        <f t="shared" si="89"/>
        <v>27633.599999999999</v>
      </c>
      <c r="AV184">
        <f t="shared" si="90"/>
        <v>0.64383561643835618</v>
      </c>
      <c r="AW184" s="42">
        <f t="shared" si="91"/>
        <v>17791.5</v>
      </c>
      <c r="AX184" s="42">
        <f t="shared" si="92"/>
        <v>17791.495890410963</v>
      </c>
      <c r="AY184" s="43">
        <f t="shared" si="93"/>
        <v>4.1095890373981092E-3</v>
      </c>
      <c r="BA184" s="41" t="str">
        <f t="shared" si="94"/>
        <v>06633</v>
      </c>
      <c r="BB184" s="42">
        <f t="shared" si="95"/>
        <v>17791.5</v>
      </c>
      <c r="BC184" s="42">
        <f t="shared" si="96"/>
        <v>1308.75</v>
      </c>
      <c r="BD184" s="47">
        <f t="shared" si="97"/>
        <v>19100.25</v>
      </c>
      <c r="BF184" s="41" t="s">
        <v>238</v>
      </c>
      <c r="BG184" t="s">
        <v>66</v>
      </c>
      <c r="BH184" s="42">
        <v>1308.46</v>
      </c>
      <c r="BI184" s="42">
        <v>488941.96370000002</v>
      </c>
      <c r="BJ184" s="42">
        <f t="shared" si="98"/>
        <v>1308.4554067718614</v>
      </c>
      <c r="BK184" s="43">
        <f t="shared" si="99"/>
        <v>4.5932281386740215E-3</v>
      </c>
      <c r="BM184" s="41" t="s">
        <v>238</v>
      </c>
      <c r="BN184" t="s">
        <v>67</v>
      </c>
      <c r="BO184" s="42">
        <v>19099.96</v>
      </c>
      <c r="BP184" s="42">
        <v>7137245.75</v>
      </c>
      <c r="BQ184" s="42">
        <f t="shared" si="100"/>
        <v>0</v>
      </c>
      <c r="BR184" s="43">
        <f t="shared" si="101"/>
        <v>19099.96</v>
      </c>
      <c r="BT184" s="48" t="s">
        <v>238</v>
      </c>
      <c r="BU184" s="49">
        <f t="shared" si="102"/>
        <v>17791.5</v>
      </c>
      <c r="BV184" s="50">
        <f t="shared" si="103"/>
        <v>1308.75</v>
      </c>
      <c r="BW184" s="51">
        <f t="shared" si="104"/>
        <v>1308.4554067718614</v>
      </c>
      <c r="BX184" s="52">
        <f t="shared" si="105"/>
        <v>0.29459322813863764</v>
      </c>
      <c r="BZ184" s="41" t="s">
        <v>238</v>
      </c>
      <c r="CA184" s="42">
        <f t="shared" si="106"/>
        <v>25793.202271057387</v>
      </c>
      <c r="CB184" s="42">
        <f t="shared" si="107"/>
        <v>17791.495890410963</v>
      </c>
      <c r="CC184" s="42">
        <f t="shared" si="108"/>
        <v>0</v>
      </c>
      <c r="CD184" s="42">
        <f t="shared" si="112"/>
        <v>17791.495890410963</v>
      </c>
      <c r="CE184" s="43">
        <f t="shared" si="113"/>
        <v>17791.495890410963</v>
      </c>
      <c r="CG184" s="53">
        <f t="shared" si="109"/>
        <v>17791.495890410963</v>
      </c>
      <c r="CH184" s="11">
        <f t="shared" si="110"/>
        <v>1317.21</v>
      </c>
      <c r="CI184" s="53">
        <f t="shared" si="111"/>
        <v>19108.705890410962</v>
      </c>
    </row>
    <row r="185" spans="1:87" x14ac:dyDescent="0.25">
      <c r="A185">
        <v>172</v>
      </c>
      <c r="B185" s="54">
        <v>195</v>
      </c>
      <c r="C185" t="s">
        <v>239</v>
      </c>
      <c r="D185" s="1"/>
      <c r="E185" s="62">
        <v>385</v>
      </c>
      <c r="F185" s="64">
        <v>139700</v>
      </c>
      <c r="G185">
        <v>364</v>
      </c>
      <c r="H185" s="1" t="str">
        <f>VLOOKUP(C185,'[1]Base 2024'!$A$2:$D$1666,3,FALSE)</f>
        <v>Sindicalizado</v>
      </c>
      <c r="I185" s="1" t="str">
        <f>VLOOKUP(C185,'[1]Base 2024'!$A$2:$D$1666,4,FALSE)</f>
        <v>QUERETARO</v>
      </c>
      <c r="J185" t="s">
        <v>74</v>
      </c>
      <c r="K185" s="45" t="s">
        <v>62</v>
      </c>
      <c r="L185" s="57">
        <f t="shared" si="76"/>
        <v>21180.4291479247</v>
      </c>
      <c r="M185" s="9">
        <f t="shared" si="77"/>
        <v>23326.355363780069</v>
      </c>
      <c r="N185" s="58">
        <f t="shared" si="78"/>
        <v>44506.784511704769</v>
      </c>
      <c r="O185" s="59">
        <f t="shared" si="79"/>
        <v>35112</v>
      </c>
      <c r="P185" s="60">
        <f t="shared" si="80"/>
        <v>35015.80273972603</v>
      </c>
      <c r="Q185" s="61">
        <v>16505.886205810486</v>
      </c>
      <c r="R185" s="62">
        <v>27453.87</v>
      </c>
      <c r="S185" s="62">
        <v>33204.959999999999</v>
      </c>
      <c r="T185" s="58">
        <f t="shared" si="81"/>
        <v>25721.572068603495</v>
      </c>
      <c r="V185" s="63">
        <f t="shared" si="82"/>
        <v>2575.1975381645757</v>
      </c>
      <c r="X185" s="9"/>
      <c r="Z185" s="41" t="s">
        <v>239</v>
      </c>
      <c r="AA185" t="s">
        <v>63</v>
      </c>
      <c r="AB185" s="42">
        <v>385</v>
      </c>
      <c r="AC185" s="42">
        <f t="shared" si="83"/>
        <v>385</v>
      </c>
      <c r="AD185" s="43">
        <f t="shared" si="84"/>
        <v>0</v>
      </c>
      <c r="AE185" s="9"/>
      <c r="AF185" s="41" t="s">
        <v>239</v>
      </c>
      <c r="AG185" t="s">
        <v>64</v>
      </c>
      <c r="AH185" s="42">
        <v>35112</v>
      </c>
      <c r="AI185" s="42">
        <v>7709066.6880000001</v>
      </c>
      <c r="AJ185" s="42">
        <f t="shared" si="85"/>
        <v>35112</v>
      </c>
      <c r="AK185" s="43">
        <f t="shared" si="86"/>
        <v>0</v>
      </c>
      <c r="AL185" s="42"/>
      <c r="AM185" s="41" t="s">
        <v>239</v>
      </c>
      <c r="AN185" t="s">
        <v>65</v>
      </c>
      <c r="AO185">
        <v>364</v>
      </c>
      <c r="AP185" s="44">
        <v>53308</v>
      </c>
      <c r="AQ185">
        <f t="shared" si="87"/>
        <v>364</v>
      </c>
      <c r="AR185" s="45">
        <f t="shared" si="88"/>
        <v>0</v>
      </c>
      <c r="AT185" s="41" t="s">
        <v>239</v>
      </c>
      <c r="AU185" s="46">
        <f t="shared" si="89"/>
        <v>35112</v>
      </c>
      <c r="AV185">
        <f t="shared" si="90"/>
        <v>0.99726027397260275</v>
      </c>
      <c r="AW185" s="42">
        <f t="shared" si="91"/>
        <v>35015.800000000003</v>
      </c>
      <c r="AX185" s="42">
        <f t="shared" si="92"/>
        <v>35015.80273972603</v>
      </c>
      <c r="AY185" s="43">
        <f t="shared" si="93"/>
        <v>-2.739726027357392E-3</v>
      </c>
      <c r="BA185" s="41" t="str">
        <f t="shared" si="94"/>
        <v>06643</v>
      </c>
      <c r="BB185" s="42">
        <f t="shared" si="95"/>
        <v>35015.800000000003</v>
      </c>
      <c r="BC185" s="42">
        <f t="shared" si="96"/>
        <v>2575.7800000000002</v>
      </c>
      <c r="BD185" s="47">
        <f t="shared" si="97"/>
        <v>37591.58</v>
      </c>
      <c r="BF185" s="41" t="s">
        <v>239</v>
      </c>
      <c r="BG185" t="s">
        <v>66</v>
      </c>
      <c r="BH185" s="42">
        <v>2575.1999999999998</v>
      </c>
      <c r="BI185" s="42">
        <v>491517.16119999997</v>
      </c>
      <c r="BJ185" s="42">
        <f t="shared" si="98"/>
        <v>2575.1975381645757</v>
      </c>
      <c r="BK185" s="43">
        <f t="shared" si="99"/>
        <v>2.4618354241283669E-3</v>
      </c>
      <c r="BM185" s="41" t="s">
        <v>239</v>
      </c>
      <c r="BN185" t="s">
        <v>67</v>
      </c>
      <c r="BO185" s="42">
        <v>37591</v>
      </c>
      <c r="BP185" s="42">
        <v>7174836.75</v>
      </c>
      <c r="BQ185" s="42">
        <f t="shared" si="100"/>
        <v>0</v>
      </c>
      <c r="BR185" s="43">
        <f t="shared" si="101"/>
        <v>37591</v>
      </c>
      <c r="BT185" s="48" t="s">
        <v>239</v>
      </c>
      <c r="BU185" s="49">
        <f t="shared" si="102"/>
        <v>35015.800000000003</v>
      </c>
      <c r="BV185" s="50">
        <f t="shared" si="103"/>
        <v>2575.7800000000002</v>
      </c>
      <c r="BW185" s="51">
        <f t="shared" si="104"/>
        <v>2575.1975381645757</v>
      </c>
      <c r="BX185" s="52">
        <f t="shared" si="105"/>
        <v>0.58246183542451035</v>
      </c>
      <c r="BZ185" s="41" t="s">
        <v>239</v>
      </c>
      <c r="CA185" s="42">
        <f t="shared" si="106"/>
        <v>44506.784511704769</v>
      </c>
      <c r="CB185" s="42">
        <f t="shared" si="107"/>
        <v>35015.80273972603</v>
      </c>
      <c r="CC185" s="42">
        <f t="shared" si="108"/>
        <v>25721.572068603495</v>
      </c>
      <c r="CD185" s="42">
        <f t="shared" si="112"/>
        <v>35015.80273972603</v>
      </c>
      <c r="CE185" s="43">
        <f t="shared" si="113"/>
        <v>35015.80273972603</v>
      </c>
      <c r="CG185" s="53">
        <f t="shared" si="109"/>
        <v>35015.80273972603</v>
      </c>
      <c r="CH185" s="11">
        <f t="shared" si="110"/>
        <v>2592.4299999999998</v>
      </c>
      <c r="CI185" s="53">
        <f t="shared" si="111"/>
        <v>37608.232739726031</v>
      </c>
    </row>
    <row r="186" spans="1:87" x14ac:dyDescent="0.25">
      <c r="A186">
        <v>173</v>
      </c>
      <c r="B186" s="54">
        <v>211</v>
      </c>
      <c r="C186" t="s">
        <v>240</v>
      </c>
      <c r="D186" s="1"/>
      <c r="E186" s="62">
        <v>365</v>
      </c>
      <c r="F186" s="64">
        <v>129489.2</v>
      </c>
      <c r="G186">
        <v>356</v>
      </c>
      <c r="H186" s="1" t="str">
        <f>VLOOKUP(C186,'[1]Base 2024'!$A$2:$D$1666,3,FALSE)</f>
        <v>Sindicalizado</v>
      </c>
      <c r="I186" s="1" t="str">
        <f>VLOOKUP(C186,'[1]Base 2024'!$A$2:$D$1666,4,FALSE)</f>
        <v>QUERETARO</v>
      </c>
      <c r="J186" t="s">
        <v>74</v>
      </c>
      <c r="K186" s="45" t="s">
        <v>62</v>
      </c>
      <c r="L186" s="57">
        <f t="shared" si="76"/>
        <v>19632.332326567295</v>
      </c>
      <c r="M186" s="9">
        <f t="shared" si="77"/>
        <v>22813.688212927758</v>
      </c>
      <c r="N186" s="58">
        <f t="shared" si="78"/>
        <v>42446.020539495054</v>
      </c>
      <c r="O186" s="59">
        <f t="shared" si="79"/>
        <v>33288</v>
      </c>
      <c r="P186" s="60">
        <f t="shared" si="80"/>
        <v>32467.200000000001</v>
      </c>
      <c r="Q186" s="61">
        <v>17268.686908342468</v>
      </c>
      <c r="R186" s="62">
        <v>27714.71</v>
      </c>
      <c r="S186" s="62">
        <v>31459</v>
      </c>
      <c r="T186" s="58">
        <f t="shared" si="81"/>
        <v>25480.798969447485</v>
      </c>
      <c r="V186" s="63">
        <f t="shared" si="82"/>
        <v>2387.7634373419792</v>
      </c>
      <c r="X186" s="9"/>
      <c r="Z186" s="41" t="s">
        <v>240</v>
      </c>
      <c r="AA186" t="s">
        <v>63</v>
      </c>
      <c r="AB186" s="42">
        <v>365</v>
      </c>
      <c r="AC186" s="42">
        <f t="shared" si="83"/>
        <v>365</v>
      </c>
      <c r="AD186" s="43">
        <f t="shared" si="84"/>
        <v>0</v>
      </c>
      <c r="AE186" s="9"/>
      <c r="AF186" s="41" t="s">
        <v>240</v>
      </c>
      <c r="AG186" t="s">
        <v>64</v>
      </c>
      <c r="AH186" s="42">
        <v>33288</v>
      </c>
      <c r="AI186" s="42">
        <v>7742354.6880000001</v>
      </c>
      <c r="AJ186" s="42">
        <f t="shared" si="85"/>
        <v>33288</v>
      </c>
      <c r="AK186" s="43">
        <f t="shared" si="86"/>
        <v>0</v>
      </c>
      <c r="AL186" s="42"/>
      <c r="AM186" s="41" t="s">
        <v>240</v>
      </c>
      <c r="AN186" t="s">
        <v>65</v>
      </c>
      <c r="AO186">
        <v>356</v>
      </c>
      <c r="AP186" s="44">
        <v>53664</v>
      </c>
      <c r="AQ186">
        <f t="shared" si="87"/>
        <v>356</v>
      </c>
      <c r="AR186" s="45">
        <f t="shared" si="88"/>
        <v>0</v>
      </c>
      <c r="AT186" s="41" t="s">
        <v>240</v>
      </c>
      <c r="AU186" s="46">
        <f t="shared" si="89"/>
        <v>33288</v>
      </c>
      <c r="AV186">
        <f t="shared" si="90"/>
        <v>0.97534246575342465</v>
      </c>
      <c r="AW186" s="42">
        <f t="shared" si="91"/>
        <v>32467.200000000001</v>
      </c>
      <c r="AX186" s="42">
        <f t="shared" si="92"/>
        <v>32467.200000000001</v>
      </c>
      <c r="AY186" s="43">
        <f t="shared" si="93"/>
        <v>0</v>
      </c>
      <c r="BA186" s="41" t="str">
        <f t="shared" si="94"/>
        <v>06670</v>
      </c>
      <c r="BB186" s="42">
        <f t="shared" si="95"/>
        <v>32467.200000000001</v>
      </c>
      <c r="BC186" s="42">
        <f t="shared" si="96"/>
        <v>2388.31</v>
      </c>
      <c r="BD186" s="47">
        <f t="shared" si="97"/>
        <v>34855.51</v>
      </c>
      <c r="BF186" s="41" t="s">
        <v>240</v>
      </c>
      <c r="BG186" t="s">
        <v>66</v>
      </c>
      <c r="BH186" s="42">
        <v>2387.7600000000002</v>
      </c>
      <c r="BI186" s="42">
        <v>493904.92460000003</v>
      </c>
      <c r="BJ186" s="42">
        <f t="shared" si="98"/>
        <v>2387.7634373419792</v>
      </c>
      <c r="BK186" s="43">
        <f t="shared" si="99"/>
        <v>-3.4373419789517357E-3</v>
      </c>
      <c r="BM186" s="41" t="s">
        <v>240</v>
      </c>
      <c r="BN186" t="s">
        <v>67</v>
      </c>
      <c r="BO186" s="42">
        <v>34854.959999999999</v>
      </c>
      <c r="BP186" s="42">
        <v>7209691.71</v>
      </c>
      <c r="BQ186" s="42">
        <f t="shared" si="100"/>
        <v>0</v>
      </c>
      <c r="BR186" s="43">
        <f t="shared" si="101"/>
        <v>34854.959999999999</v>
      </c>
      <c r="BT186" s="48" t="s">
        <v>240</v>
      </c>
      <c r="BU186" s="49">
        <f t="shared" si="102"/>
        <v>32467.200000000001</v>
      </c>
      <c r="BV186" s="50">
        <f t="shared" si="103"/>
        <v>2388.31</v>
      </c>
      <c r="BW186" s="51">
        <f t="shared" si="104"/>
        <v>2387.7634373419792</v>
      </c>
      <c r="BX186" s="52">
        <f t="shared" si="105"/>
        <v>0.54656265802077542</v>
      </c>
      <c r="BZ186" s="41" t="s">
        <v>240</v>
      </c>
      <c r="CA186" s="42">
        <f t="shared" si="106"/>
        <v>42446.020539495054</v>
      </c>
      <c r="CB186" s="42">
        <f t="shared" si="107"/>
        <v>32467.200000000001</v>
      </c>
      <c r="CC186" s="42">
        <f t="shared" si="108"/>
        <v>25480.798969447485</v>
      </c>
      <c r="CD186" s="42">
        <f t="shared" si="112"/>
        <v>32467.200000000001</v>
      </c>
      <c r="CE186" s="43">
        <f t="shared" si="113"/>
        <v>32467.200000000001</v>
      </c>
      <c r="CG186" s="53">
        <f t="shared" si="109"/>
        <v>32467.200000000001</v>
      </c>
      <c r="CH186" s="11">
        <f t="shared" si="110"/>
        <v>2403.7399999999998</v>
      </c>
      <c r="CI186" s="53">
        <f t="shared" si="111"/>
        <v>34870.94</v>
      </c>
    </row>
    <row r="187" spans="1:87" x14ac:dyDescent="0.25">
      <c r="A187">
        <v>174</v>
      </c>
      <c r="B187" s="54">
        <v>212</v>
      </c>
      <c r="C187" t="s">
        <v>241</v>
      </c>
      <c r="D187" s="1"/>
      <c r="E187" s="62">
        <v>320</v>
      </c>
      <c r="F187" s="64">
        <v>95552.36</v>
      </c>
      <c r="G187">
        <v>319</v>
      </c>
      <c r="H187" s="1" t="str">
        <f>VLOOKUP(C187,'[1]Base 2024'!$A$2:$D$1666,3,FALSE)</f>
        <v>Sindicalizado</v>
      </c>
      <c r="I187" s="1" t="str">
        <f>VLOOKUP(C187,'[1]Base 2024'!$A$2:$D$1666,4,FALSE)</f>
        <v>QUERETARO</v>
      </c>
      <c r="J187" t="s">
        <v>74</v>
      </c>
      <c r="K187" s="45" t="s">
        <v>62</v>
      </c>
      <c r="L187" s="57">
        <f t="shared" si="76"/>
        <v>14487.04359983532</v>
      </c>
      <c r="M187" s="9">
        <f t="shared" si="77"/>
        <v>20442.602640235829</v>
      </c>
      <c r="N187" s="58">
        <f t="shared" si="78"/>
        <v>34929.646240071146</v>
      </c>
      <c r="O187" s="59">
        <f t="shared" si="79"/>
        <v>29184</v>
      </c>
      <c r="P187" s="60">
        <f t="shared" si="80"/>
        <v>25506.016438356164</v>
      </c>
      <c r="Q187" s="61">
        <v>0</v>
      </c>
      <c r="R187" s="62">
        <v>0</v>
      </c>
      <c r="S187" s="62">
        <v>0</v>
      </c>
      <c r="T187" s="58">
        <f t="shared" si="81"/>
        <v>0</v>
      </c>
      <c r="V187" s="63">
        <f t="shared" si="82"/>
        <v>1875.8110796049657</v>
      </c>
      <c r="X187" s="9"/>
      <c r="Z187" s="41" t="s">
        <v>241</v>
      </c>
      <c r="AA187" t="s">
        <v>63</v>
      </c>
      <c r="AB187" s="42">
        <v>320</v>
      </c>
      <c r="AC187" s="42">
        <f t="shared" si="83"/>
        <v>320</v>
      </c>
      <c r="AD187" s="43">
        <f t="shared" si="84"/>
        <v>0</v>
      </c>
      <c r="AE187" s="9"/>
      <c r="AF187" s="41" t="s">
        <v>241</v>
      </c>
      <c r="AG187" t="s">
        <v>64</v>
      </c>
      <c r="AH187" s="42">
        <v>29184</v>
      </c>
      <c r="AI187" s="42">
        <v>7771538.6880000001</v>
      </c>
      <c r="AJ187" s="42">
        <f t="shared" si="85"/>
        <v>29184</v>
      </c>
      <c r="AK187" s="43">
        <f t="shared" si="86"/>
        <v>0</v>
      </c>
      <c r="AL187" s="42"/>
      <c r="AM187" s="41" t="s">
        <v>241</v>
      </c>
      <c r="AN187" t="s">
        <v>65</v>
      </c>
      <c r="AO187">
        <v>319</v>
      </c>
      <c r="AP187" s="44">
        <v>53983</v>
      </c>
      <c r="AQ187">
        <f t="shared" si="87"/>
        <v>319</v>
      </c>
      <c r="AR187" s="45">
        <f t="shared" si="88"/>
        <v>0</v>
      </c>
      <c r="AT187" s="41" t="s">
        <v>241</v>
      </c>
      <c r="AU187" s="46">
        <f t="shared" si="89"/>
        <v>29184</v>
      </c>
      <c r="AV187">
        <f t="shared" si="90"/>
        <v>0.87397260273972599</v>
      </c>
      <c r="AW187" s="42">
        <f t="shared" si="91"/>
        <v>25506.02</v>
      </c>
      <c r="AX187" s="42">
        <f t="shared" si="92"/>
        <v>25506.016438356164</v>
      </c>
      <c r="AY187" s="43">
        <f t="shared" si="93"/>
        <v>3.5616438362922054E-3</v>
      </c>
      <c r="BA187" s="41" t="str">
        <f t="shared" si="94"/>
        <v>06671</v>
      </c>
      <c r="BB187" s="42">
        <f t="shared" si="95"/>
        <v>25506.02</v>
      </c>
      <c r="BC187" s="42">
        <f t="shared" si="96"/>
        <v>1876.24</v>
      </c>
      <c r="BD187" s="47">
        <f t="shared" si="97"/>
        <v>27382.260000000002</v>
      </c>
      <c r="BF187" s="41" t="s">
        <v>241</v>
      </c>
      <c r="BG187" t="s">
        <v>66</v>
      </c>
      <c r="BH187" s="42">
        <v>1875.81</v>
      </c>
      <c r="BI187" s="42">
        <v>495780.73570000002</v>
      </c>
      <c r="BJ187" s="42">
        <f t="shared" si="98"/>
        <v>1875.8110796049657</v>
      </c>
      <c r="BK187" s="43">
        <f t="shared" si="99"/>
        <v>-1.0796049657528783E-3</v>
      </c>
      <c r="BM187" s="41" t="s">
        <v>241</v>
      </c>
      <c r="BN187" t="s">
        <v>67</v>
      </c>
      <c r="BO187" s="42">
        <v>27381.83</v>
      </c>
      <c r="BP187" s="42">
        <v>7237073.54</v>
      </c>
      <c r="BQ187" s="42">
        <f t="shared" si="100"/>
        <v>0</v>
      </c>
      <c r="BR187" s="43">
        <f t="shared" si="101"/>
        <v>27381.83</v>
      </c>
      <c r="BT187" s="48" t="s">
        <v>241</v>
      </c>
      <c r="BU187" s="49">
        <f t="shared" si="102"/>
        <v>25506.02</v>
      </c>
      <c r="BV187" s="50">
        <f t="shared" si="103"/>
        <v>1876.24</v>
      </c>
      <c r="BW187" s="51">
        <f t="shared" si="104"/>
        <v>1875.8110796049657</v>
      </c>
      <c r="BX187" s="52">
        <f t="shared" si="105"/>
        <v>0.42892039503431079</v>
      </c>
      <c r="BZ187" s="41" t="s">
        <v>241</v>
      </c>
      <c r="CA187" s="42">
        <f t="shared" si="106"/>
        <v>34929.646240071146</v>
      </c>
      <c r="CB187" s="42">
        <f t="shared" si="107"/>
        <v>25506.016438356164</v>
      </c>
      <c r="CC187" s="42">
        <f t="shared" si="108"/>
        <v>0</v>
      </c>
      <c r="CD187" s="42">
        <f t="shared" si="112"/>
        <v>25506.016438356164</v>
      </c>
      <c r="CE187" s="43">
        <f t="shared" si="113"/>
        <v>25506.016438356164</v>
      </c>
      <c r="CG187" s="53">
        <f t="shared" si="109"/>
        <v>25506.016438356164</v>
      </c>
      <c r="CH187" s="11">
        <f t="shared" si="110"/>
        <v>1888.36</v>
      </c>
      <c r="CI187" s="53">
        <f t="shared" si="111"/>
        <v>27394.376438356165</v>
      </c>
    </row>
    <row r="188" spans="1:87" x14ac:dyDescent="0.25">
      <c r="A188">
        <v>175</v>
      </c>
      <c r="B188" s="54">
        <v>222</v>
      </c>
      <c r="C188" t="s">
        <v>242</v>
      </c>
      <c r="D188" s="1"/>
      <c r="E188" s="62">
        <v>430</v>
      </c>
      <c r="F188" s="64">
        <v>152056.6</v>
      </c>
      <c r="G188">
        <v>355</v>
      </c>
      <c r="H188" s="1" t="str">
        <f>VLOOKUP(C188,'[1]Base 2024'!$A$2:$D$1666,3,FALSE)</f>
        <v>Sindicalizado</v>
      </c>
      <c r="I188" s="1" t="str">
        <f>VLOOKUP(C188,'[1]Base 2024'!$A$2:$D$1666,4,FALSE)</f>
        <v>QUERETARO</v>
      </c>
      <c r="J188" t="s">
        <v>74</v>
      </c>
      <c r="K188" s="45" t="s">
        <v>62</v>
      </c>
      <c r="L188" s="57">
        <f t="shared" si="76"/>
        <v>23053.858573903559</v>
      </c>
      <c r="M188" s="9">
        <f t="shared" si="77"/>
        <v>22749.604819071221</v>
      </c>
      <c r="N188" s="58">
        <f t="shared" si="78"/>
        <v>45803.46339297478</v>
      </c>
      <c r="O188" s="59">
        <f t="shared" si="79"/>
        <v>39216</v>
      </c>
      <c r="P188" s="60">
        <f t="shared" si="80"/>
        <v>38141.589041095889</v>
      </c>
      <c r="Q188" s="61">
        <v>17804.184584337414</v>
      </c>
      <c r="R188" s="62">
        <v>28919.99</v>
      </c>
      <c r="S188" s="62">
        <v>35555.89</v>
      </c>
      <c r="T188" s="58">
        <f t="shared" si="81"/>
        <v>27426.688194779137</v>
      </c>
      <c r="V188" s="63">
        <f t="shared" si="82"/>
        <v>2805.0799500558187</v>
      </c>
      <c r="X188" s="9"/>
      <c r="Z188" s="41" t="s">
        <v>242</v>
      </c>
      <c r="AA188" t="s">
        <v>63</v>
      </c>
      <c r="AB188" s="42">
        <v>430</v>
      </c>
      <c r="AC188" s="42">
        <f t="shared" si="83"/>
        <v>430</v>
      </c>
      <c r="AD188" s="43">
        <f t="shared" si="84"/>
        <v>0</v>
      </c>
      <c r="AE188" s="9"/>
      <c r="AF188" s="41" t="s">
        <v>242</v>
      </c>
      <c r="AG188" t="s">
        <v>64</v>
      </c>
      <c r="AH188" s="42">
        <v>39216</v>
      </c>
      <c r="AI188" s="42">
        <v>7810754.6880000001</v>
      </c>
      <c r="AJ188" s="42">
        <f t="shared" si="85"/>
        <v>39216</v>
      </c>
      <c r="AK188" s="43">
        <f t="shared" si="86"/>
        <v>0</v>
      </c>
      <c r="AL188" s="42"/>
      <c r="AM188" s="41" t="s">
        <v>242</v>
      </c>
      <c r="AN188" t="s">
        <v>65</v>
      </c>
      <c r="AO188">
        <v>355</v>
      </c>
      <c r="AP188" s="44">
        <v>54338</v>
      </c>
      <c r="AQ188">
        <f t="shared" si="87"/>
        <v>355</v>
      </c>
      <c r="AR188" s="45">
        <f t="shared" si="88"/>
        <v>0</v>
      </c>
      <c r="AT188" s="41" t="s">
        <v>242</v>
      </c>
      <c r="AU188" s="46">
        <f t="shared" si="89"/>
        <v>39216</v>
      </c>
      <c r="AV188">
        <f t="shared" si="90"/>
        <v>0.9726027397260274</v>
      </c>
      <c r="AW188" s="42">
        <f t="shared" si="91"/>
        <v>38141.589999999997</v>
      </c>
      <c r="AX188" s="42">
        <f t="shared" si="92"/>
        <v>38141.589041095889</v>
      </c>
      <c r="AY188" s="43">
        <f t="shared" si="93"/>
        <v>9.5890410739229992E-4</v>
      </c>
      <c r="BA188" s="41" t="str">
        <f t="shared" si="94"/>
        <v>06681</v>
      </c>
      <c r="BB188" s="42">
        <f t="shared" si="95"/>
        <v>38141.589999999997</v>
      </c>
      <c r="BC188" s="42">
        <f t="shared" si="96"/>
        <v>2805.72</v>
      </c>
      <c r="BD188" s="47">
        <f t="shared" si="97"/>
        <v>40947.31</v>
      </c>
      <c r="BF188" s="41" t="s">
        <v>242</v>
      </c>
      <c r="BG188" t="s">
        <v>66</v>
      </c>
      <c r="BH188" s="42">
        <v>2805.08</v>
      </c>
      <c r="BI188" s="42">
        <v>498585.81569999998</v>
      </c>
      <c r="BJ188" s="42">
        <f t="shared" si="98"/>
        <v>2805.0799500558187</v>
      </c>
      <c r="BK188" s="43">
        <f t="shared" si="99"/>
        <v>4.994418122805655E-5</v>
      </c>
      <c r="BM188" s="41" t="s">
        <v>242</v>
      </c>
      <c r="BN188" t="s">
        <v>67</v>
      </c>
      <c r="BO188" s="42">
        <v>40946.67</v>
      </c>
      <c r="BP188" s="42">
        <v>7278020.21</v>
      </c>
      <c r="BQ188" s="42">
        <f t="shared" si="100"/>
        <v>0</v>
      </c>
      <c r="BR188" s="43">
        <f t="shared" si="101"/>
        <v>40946.67</v>
      </c>
      <c r="BT188" s="48" t="s">
        <v>242</v>
      </c>
      <c r="BU188" s="49">
        <f t="shared" si="102"/>
        <v>38141.589999999997</v>
      </c>
      <c r="BV188" s="50">
        <f t="shared" si="103"/>
        <v>2805.72</v>
      </c>
      <c r="BW188" s="51">
        <f t="shared" si="104"/>
        <v>2805.0799500558187</v>
      </c>
      <c r="BX188" s="52">
        <f t="shared" si="105"/>
        <v>0.64004994418110073</v>
      </c>
      <c r="BZ188" s="41" t="s">
        <v>242</v>
      </c>
      <c r="CA188" s="42">
        <f t="shared" si="106"/>
        <v>45803.46339297478</v>
      </c>
      <c r="CB188" s="42">
        <f t="shared" si="107"/>
        <v>38141.589041095889</v>
      </c>
      <c r="CC188" s="42">
        <f t="shared" si="108"/>
        <v>27426.688194779137</v>
      </c>
      <c r="CD188" s="42">
        <f t="shared" si="112"/>
        <v>38141.589041095889</v>
      </c>
      <c r="CE188" s="43">
        <f t="shared" si="113"/>
        <v>38141.589041095889</v>
      </c>
      <c r="CG188" s="53">
        <f t="shared" si="109"/>
        <v>38141.589041095889</v>
      </c>
      <c r="CH188" s="11">
        <f t="shared" si="110"/>
        <v>2823.85</v>
      </c>
      <c r="CI188" s="53">
        <f t="shared" si="111"/>
        <v>40965.439041095888</v>
      </c>
    </row>
    <row r="189" spans="1:87" x14ac:dyDescent="0.25">
      <c r="A189">
        <v>176</v>
      </c>
      <c r="B189" s="54">
        <v>365</v>
      </c>
      <c r="C189" t="s">
        <v>243</v>
      </c>
      <c r="D189" s="1"/>
      <c r="E189" s="62">
        <v>400</v>
      </c>
      <c r="F189" s="64">
        <v>46000</v>
      </c>
      <c r="G189">
        <v>115</v>
      </c>
      <c r="H189" s="1" t="str">
        <f>VLOOKUP(C189,'[1]Base 2024'!$A$2:$D$1666,3,FALSE)</f>
        <v>Sindicalizado</v>
      </c>
      <c r="I189" s="1" t="str">
        <f>VLOOKUP(C189,'[1]Base 2024'!$A$2:$D$1666,4,FALSE)</f>
        <v>QUERETARO</v>
      </c>
      <c r="J189" t="s">
        <v>74</v>
      </c>
      <c r="K189" s="45" t="s">
        <v>77</v>
      </c>
      <c r="L189" s="57">
        <f t="shared" si="76"/>
        <v>6974.2286385435664</v>
      </c>
      <c r="M189" s="9">
        <f t="shared" si="77"/>
        <v>7369.5902935019449</v>
      </c>
      <c r="N189" s="58">
        <f t="shared" si="78"/>
        <v>14343.818932045511</v>
      </c>
      <c r="O189" s="59">
        <f t="shared" si="79"/>
        <v>36480</v>
      </c>
      <c r="P189" s="60">
        <f t="shared" si="80"/>
        <v>11493.698630136987</v>
      </c>
      <c r="Q189" s="61">
        <v>16090.01182060063</v>
      </c>
      <c r="R189" s="62">
        <v>26035.9</v>
      </c>
      <c r="S189" s="62">
        <v>31221.52</v>
      </c>
      <c r="T189" s="58">
        <f t="shared" si="81"/>
        <v>24449.143940200211</v>
      </c>
      <c r="V189" s="63">
        <f t="shared" si="82"/>
        <v>845.29104292543514</v>
      </c>
      <c r="X189" s="9"/>
      <c r="Z189" s="41" t="s">
        <v>243</v>
      </c>
      <c r="AA189" t="s">
        <v>63</v>
      </c>
      <c r="AB189" s="42">
        <v>400</v>
      </c>
      <c r="AC189" s="42">
        <f t="shared" si="83"/>
        <v>400</v>
      </c>
      <c r="AD189" s="43">
        <f t="shared" si="84"/>
        <v>0</v>
      </c>
      <c r="AE189" s="9"/>
      <c r="AF189" s="41" t="s">
        <v>243</v>
      </c>
      <c r="AG189" t="s">
        <v>64</v>
      </c>
      <c r="AH189" s="42">
        <v>36480</v>
      </c>
      <c r="AI189" s="42">
        <v>7847234.6880000001</v>
      </c>
      <c r="AJ189" s="42">
        <f t="shared" si="85"/>
        <v>36480</v>
      </c>
      <c r="AK189" s="43">
        <f t="shared" si="86"/>
        <v>0</v>
      </c>
      <c r="AL189" s="42"/>
      <c r="AM189" s="41" t="s">
        <v>243</v>
      </c>
      <c r="AN189" t="s">
        <v>65</v>
      </c>
      <c r="AO189">
        <v>115</v>
      </c>
      <c r="AP189" s="44">
        <v>54453</v>
      </c>
      <c r="AQ189">
        <f t="shared" si="87"/>
        <v>115</v>
      </c>
      <c r="AR189" s="45">
        <f t="shared" si="88"/>
        <v>0</v>
      </c>
      <c r="AT189" s="41" t="s">
        <v>243</v>
      </c>
      <c r="AU189" s="46">
        <f t="shared" si="89"/>
        <v>36480</v>
      </c>
      <c r="AV189">
        <f t="shared" si="90"/>
        <v>0.31506849315068491</v>
      </c>
      <c r="AW189" s="42">
        <f t="shared" si="91"/>
        <v>11493.7</v>
      </c>
      <c r="AX189" s="42">
        <f t="shared" si="92"/>
        <v>11493.698630136987</v>
      </c>
      <c r="AY189" s="43">
        <f t="shared" si="93"/>
        <v>1.369863013678696E-3</v>
      </c>
      <c r="BA189" s="41" t="str">
        <f t="shared" si="94"/>
        <v>06827</v>
      </c>
      <c r="BB189" s="42">
        <f t="shared" si="95"/>
        <v>11493.7</v>
      </c>
      <c r="BC189" s="42">
        <f t="shared" si="96"/>
        <v>845.48</v>
      </c>
      <c r="BD189" s="47">
        <f t="shared" si="97"/>
        <v>12339.18</v>
      </c>
      <c r="BF189" s="41" t="s">
        <v>243</v>
      </c>
      <c r="BG189" t="s">
        <v>66</v>
      </c>
      <c r="BH189" s="42">
        <v>845.29</v>
      </c>
      <c r="BI189" s="42">
        <v>499431.1067</v>
      </c>
      <c r="BJ189" s="42">
        <f t="shared" si="98"/>
        <v>845.29104292543514</v>
      </c>
      <c r="BK189" s="43">
        <f t="shared" si="99"/>
        <v>-1.0429254351720374E-3</v>
      </c>
      <c r="BM189" s="41" t="s">
        <v>243</v>
      </c>
      <c r="BN189" t="s">
        <v>67</v>
      </c>
      <c r="BO189" s="42">
        <v>12338.99</v>
      </c>
      <c r="BP189" s="42">
        <v>7290359.2000000002</v>
      </c>
      <c r="BQ189" s="42">
        <f t="shared" si="100"/>
        <v>0</v>
      </c>
      <c r="BR189" s="43">
        <f t="shared" si="101"/>
        <v>12338.99</v>
      </c>
      <c r="BT189" s="48" t="s">
        <v>243</v>
      </c>
      <c r="BU189" s="49">
        <f t="shared" si="102"/>
        <v>11493.7</v>
      </c>
      <c r="BV189" s="50">
        <f t="shared" si="103"/>
        <v>845.48</v>
      </c>
      <c r="BW189" s="51">
        <f t="shared" si="104"/>
        <v>845.29104292543514</v>
      </c>
      <c r="BX189" s="52">
        <f t="shared" si="105"/>
        <v>0.18895707456488253</v>
      </c>
      <c r="BZ189" s="41" t="s">
        <v>243</v>
      </c>
      <c r="CA189" s="42">
        <f t="shared" si="106"/>
        <v>14343.818932045511</v>
      </c>
      <c r="CB189" s="42">
        <f t="shared" si="107"/>
        <v>11493.698630136987</v>
      </c>
      <c r="CC189" s="42">
        <f t="shared" si="108"/>
        <v>24449.143940200211</v>
      </c>
      <c r="CD189" s="42">
        <f t="shared" si="112"/>
        <v>24449.143940200211</v>
      </c>
      <c r="CE189" s="43">
        <f t="shared" si="113"/>
        <v>14343.818932045511</v>
      </c>
      <c r="CG189" s="53">
        <f t="shared" si="109"/>
        <v>14343.818932045511</v>
      </c>
      <c r="CH189" s="11">
        <f t="shared" si="110"/>
        <v>1061.96</v>
      </c>
      <c r="CI189" s="53">
        <f t="shared" si="111"/>
        <v>15405.778932045512</v>
      </c>
    </row>
    <row r="190" spans="1:87" x14ac:dyDescent="0.25">
      <c r="A190">
        <v>177</v>
      </c>
      <c r="B190" s="54">
        <v>388</v>
      </c>
      <c r="C190" t="s">
        <v>244</v>
      </c>
      <c r="D190" s="1"/>
      <c r="E190" s="62">
        <v>360</v>
      </c>
      <c r="F190" s="64">
        <v>130635</v>
      </c>
      <c r="G190">
        <v>364</v>
      </c>
      <c r="H190" s="1" t="str">
        <f>VLOOKUP(C190,'[1]Base 2024'!$A$2:$D$1666,3,FALSE)</f>
        <v>Sindicalizado</v>
      </c>
      <c r="I190" s="1" t="str">
        <f>VLOOKUP(C190,'[1]Base 2024'!$A$2:$D$1666,4,FALSE)</f>
        <v>QUERETARO</v>
      </c>
      <c r="J190" t="s">
        <v>74</v>
      </c>
      <c r="K190" s="45" t="s">
        <v>62</v>
      </c>
      <c r="L190" s="57">
        <f t="shared" si="76"/>
        <v>19806.05126513345</v>
      </c>
      <c r="M190" s="9">
        <f t="shared" si="77"/>
        <v>23326.355363780069</v>
      </c>
      <c r="N190" s="58">
        <f t="shared" si="78"/>
        <v>43132.406628913523</v>
      </c>
      <c r="O190" s="59">
        <f t="shared" si="79"/>
        <v>32832</v>
      </c>
      <c r="P190" s="60">
        <f t="shared" si="80"/>
        <v>32742.049315068492</v>
      </c>
      <c r="Q190" s="61">
        <v>16192.705777292667</v>
      </c>
      <c r="R190" s="62">
        <v>25546.66</v>
      </c>
      <c r="S190" s="62">
        <v>31307.54</v>
      </c>
      <c r="T190" s="58">
        <f t="shared" si="81"/>
        <v>24348.968592430891</v>
      </c>
      <c r="V190" s="63">
        <f t="shared" si="82"/>
        <v>2407.9769188032396</v>
      </c>
      <c r="X190" s="9"/>
      <c r="Z190" s="41" t="s">
        <v>244</v>
      </c>
      <c r="AA190" t="s">
        <v>63</v>
      </c>
      <c r="AB190" s="42">
        <v>360</v>
      </c>
      <c r="AC190" s="42">
        <f t="shared" si="83"/>
        <v>360</v>
      </c>
      <c r="AD190" s="43">
        <f t="shared" si="84"/>
        <v>0</v>
      </c>
      <c r="AE190" s="9"/>
      <c r="AF190" s="41" t="s">
        <v>244</v>
      </c>
      <c r="AG190" t="s">
        <v>64</v>
      </c>
      <c r="AH190" s="42">
        <v>32832</v>
      </c>
      <c r="AI190" s="42">
        <v>7880066.6880000001</v>
      </c>
      <c r="AJ190" s="42">
        <f t="shared" si="85"/>
        <v>32832</v>
      </c>
      <c r="AK190" s="43">
        <f t="shared" si="86"/>
        <v>0</v>
      </c>
      <c r="AL190" s="42"/>
      <c r="AM190" s="41" t="s">
        <v>244</v>
      </c>
      <c r="AN190" t="s">
        <v>65</v>
      </c>
      <c r="AO190">
        <v>364</v>
      </c>
      <c r="AP190" s="44">
        <v>54817</v>
      </c>
      <c r="AQ190">
        <f t="shared" si="87"/>
        <v>364</v>
      </c>
      <c r="AR190" s="45">
        <f t="shared" si="88"/>
        <v>0</v>
      </c>
      <c r="AT190" s="41" t="s">
        <v>244</v>
      </c>
      <c r="AU190" s="46">
        <f t="shared" si="89"/>
        <v>32832</v>
      </c>
      <c r="AV190">
        <f t="shared" si="90"/>
        <v>0.99726027397260275</v>
      </c>
      <c r="AW190" s="42">
        <f t="shared" si="91"/>
        <v>32742.05</v>
      </c>
      <c r="AX190" s="42">
        <f t="shared" si="92"/>
        <v>32742.049315068492</v>
      </c>
      <c r="AY190" s="43">
        <f t="shared" si="93"/>
        <v>6.84931506839348E-4</v>
      </c>
      <c r="BA190" s="41" t="str">
        <f t="shared" si="94"/>
        <v>06851</v>
      </c>
      <c r="BB190" s="42">
        <f t="shared" si="95"/>
        <v>32742.05</v>
      </c>
      <c r="BC190" s="42">
        <f t="shared" si="96"/>
        <v>2408.52</v>
      </c>
      <c r="BD190" s="47">
        <f t="shared" si="97"/>
        <v>35150.57</v>
      </c>
      <c r="BF190" s="41" t="s">
        <v>244</v>
      </c>
      <c r="BG190" t="s">
        <v>66</v>
      </c>
      <c r="BH190" s="42">
        <v>2407.98</v>
      </c>
      <c r="BI190" s="42">
        <v>501839.08360000001</v>
      </c>
      <c r="BJ190" s="42">
        <f t="shared" si="98"/>
        <v>2407.9769188032396</v>
      </c>
      <c r="BK190" s="43">
        <f t="shared" si="99"/>
        <v>3.0811967603767698E-3</v>
      </c>
      <c r="BM190" s="41" t="s">
        <v>244</v>
      </c>
      <c r="BN190" t="s">
        <v>67</v>
      </c>
      <c r="BO190" s="42">
        <v>35150.03</v>
      </c>
      <c r="BP190" s="42">
        <v>7325509.2300000004</v>
      </c>
      <c r="BQ190" s="42">
        <f t="shared" si="100"/>
        <v>0</v>
      </c>
      <c r="BR190" s="43">
        <f t="shared" si="101"/>
        <v>35150.03</v>
      </c>
      <c r="BT190" s="48" t="s">
        <v>244</v>
      </c>
      <c r="BU190" s="49">
        <f t="shared" si="102"/>
        <v>32742.05</v>
      </c>
      <c r="BV190" s="50">
        <f t="shared" si="103"/>
        <v>2408.52</v>
      </c>
      <c r="BW190" s="51">
        <f t="shared" si="104"/>
        <v>2407.9769188032396</v>
      </c>
      <c r="BX190" s="52">
        <f t="shared" si="105"/>
        <v>0.54308119676034039</v>
      </c>
      <c r="BZ190" s="41" t="s">
        <v>244</v>
      </c>
      <c r="CA190" s="42">
        <f t="shared" si="106"/>
        <v>43132.406628913523</v>
      </c>
      <c r="CB190" s="42">
        <f t="shared" si="107"/>
        <v>32742.049315068492</v>
      </c>
      <c r="CC190" s="42">
        <f t="shared" si="108"/>
        <v>24348.968592430891</v>
      </c>
      <c r="CD190" s="42">
        <f t="shared" si="112"/>
        <v>32742.049315068492</v>
      </c>
      <c r="CE190" s="43">
        <f t="shared" si="113"/>
        <v>32742.049315068492</v>
      </c>
      <c r="CG190" s="53">
        <f t="shared" si="109"/>
        <v>32742.049315068492</v>
      </c>
      <c r="CH190" s="11">
        <f t="shared" si="110"/>
        <v>2424.09</v>
      </c>
      <c r="CI190" s="53">
        <f t="shared" si="111"/>
        <v>35166.139315068489</v>
      </c>
    </row>
    <row r="191" spans="1:87" x14ac:dyDescent="0.25">
      <c r="A191">
        <v>178</v>
      </c>
      <c r="B191" s="54">
        <v>389</v>
      </c>
      <c r="C191" t="s">
        <v>245</v>
      </c>
      <c r="D191" s="1"/>
      <c r="E191" s="62">
        <v>430</v>
      </c>
      <c r="F191" s="64">
        <v>155540.20000000001</v>
      </c>
      <c r="G191">
        <v>363</v>
      </c>
      <c r="H191" s="1" t="str">
        <f>VLOOKUP(C191,'[1]Base 2024'!$A$2:$D$1666,3,FALSE)</f>
        <v>Sindicalizado</v>
      </c>
      <c r="I191" s="1" t="str">
        <f>VLOOKUP(C191,'[1]Base 2024'!$A$2:$D$1666,4,FALSE)</f>
        <v>QUERETARO</v>
      </c>
      <c r="J191" t="s">
        <v>74</v>
      </c>
      <c r="K191" s="45" t="s">
        <v>62</v>
      </c>
      <c r="L191" s="57">
        <f t="shared" si="76"/>
        <v>23582.019940973783</v>
      </c>
      <c r="M191" s="9">
        <f t="shared" si="77"/>
        <v>23262.271969923531</v>
      </c>
      <c r="N191" s="58">
        <f t="shared" si="78"/>
        <v>46844.291910897315</v>
      </c>
      <c r="O191" s="59">
        <f t="shared" si="79"/>
        <v>39216</v>
      </c>
      <c r="P191" s="60">
        <f t="shared" si="80"/>
        <v>39001.117808219176</v>
      </c>
      <c r="Q191" s="61">
        <v>16943.028319378544</v>
      </c>
      <c r="R191" s="62">
        <v>27876.959999999999</v>
      </c>
      <c r="S191" s="62">
        <v>34924.300000000003</v>
      </c>
      <c r="T191" s="58">
        <f t="shared" si="81"/>
        <v>26581.429439792846</v>
      </c>
      <c r="V191" s="63">
        <f t="shared" si="82"/>
        <v>2868.2930193528514</v>
      </c>
      <c r="X191" s="9"/>
      <c r="Z191" s="41" t="s">
        <v>245</v>
      </c>
      <c r="AA191" t="s">
        <v>63</v>
      </c>
      <c r="AB191" s="42">
        <v>430</v>
      </c>
      <c r="AC191" s="42">
        <f t="shared" si="83"/>
        <v>430</v>
      </c>
      <c r="AD191" s="43">
        <f t="shared" si="84"/>
        <v>0</v>
      </c>
      <c r="AE191" s="9"/>
      <c r="AF191" s="41" t="s">
        <v>245</v>
      </c>
      <c r="AG191" t="s">
        <v>64</v>
      </c>
      <c r="AH191" s="42">
        <v>39216</v>
      </c>
      <c r="AI191" s="42">
        <v>7919282.6880000001</v>
      </c>
      <c r="AJ191" s="42">
        <f t="shared" si="85"/>
        <v>39216</v>
      </c>
      <c r="AK191" s="43">
        <f t="shared" si="86"/>
        <v>0</v>
      </c>
      <c r="AL191" s="42"/>
      <c r="AM191" s="41" t="s">
        <v>245</v>
      </c>
      <c r="AN191" t="s">
        <v>65</v>
      </c>
      <c r="AO191">
        <v>363</v>
      </c>
      <c r="AP191" s="44">
        <v>55180</v>
      </c>
      <c r="AQ191">
        <f t="shared" si="87"/>
        <v>363</v>
      </c>
      <c r="AR191" s="45">
        <f t="shared" si="88"/>
        <v>0</v>
      </c>
      <c r="AT191" s="41" t="s">
        <v>245</v>
      </c>
      <c r="AU191" s="46">
        <f t="shared" si="89"/>
        <v>39216</v>
      </c>
      <c r="AV191">
        <f t="shared" si="90"/>
        <v>0.9945205479452055</v>
      </c>
      <c r="AW191" s="42">
        <f t="shared" si="91"/>
        <v>39001.120000000003</v>
      </c>
      <c r="AX191" s="42">
        <f t="shared" si="92"/>
        <v>39001.117808219176</v>
      </c>
      <c r="AY191" s="43">
        <f t="shared" si="93"/>
        <v>2.1917808262514882E-3</v>
      </c>
      <c r="BA191" s="41" t="str">
        <f t="shared" si="94"/>
        <v>06852</v>
      </c>
      <c r="BB191" s="42">
        <f t="shared" si="95"/>
        <v>39001.120000000003</v>
      </c>
      <c r="BC191" s="42">
        <f t="shared" si="96"/>
        <v>2868.95</v>
      </c>
      <c r="BD191" s="47">
        <f t="shared" si="97"/>
        <v>41870.07</v>
      </c>
      <c r="BF191" s="41" t="s">
        <v>245</v>
      </c>
      <c r="BG191" t="s">
        <v>66</v>
      </c>
      <c r="BH191" s="42">
        <v>2868.29</v>
      </c>
      <c r="BI191" s="42">
        <v>504707.37660000002</v>
      </c>
      <c r="BJ191" s="42">
        <f t="shared" si="98"/>
        <v>2868.2930193528514</v>
      </c>
      <c r="BK191" s="43">
        <f t="shared" si="99"/>
        <v>-3.0193528514246282E-3</v>
      </c>
      <c r="BM191" s="41" t="s">
        <v>245</v>
      </c>
      <c r="BN191" t="s">
        <v>67</v>
      </c>
      <c r="BO191" s="42">
        <v>41869.410000000003</v>
      </c>
      <c r="BP191" s="42">
        <v>7367378.6399999997</v>
      </c>
      <c r="BQ191" s="42">
        <f t="shared" si="100"/>
        <v>0</v>
      </c>
      <c r="BR191" s="43">
        <f t="shared" si="101"/>
        <v>41869.410000000003</v>
      </c>
      <c r="BT191" s="48" t="s">
        <v>245</v>
      </c>
      <c r="BU191" s="49">
        <f t="shared" si="102"/>
        <v>39001.120000000003</v>
      </c>
      <c r="BV191" s="50">
        <f t="shared" si="103"/>
        <v>2868.95</v>
      </c>
      <c r="BW191" s="51">
        <f t="shared" si="104"/>
        <v>2868.2930193528514</v>
      </c>
      <c r="BX191" s="52">
        <f t="shared" si="105"/>
        <v>0.65698064714842985</v>
      </c>
      <c r="BZ191" s="41" t="s">
        <v>245</v>
      </c>
      <c r="CA191" s="42">
        <f t="shared" si="106"/>
        <v>46844.291910897315</v>
      </c>
      <c r="CB191" s="42">
        <f t="shared" si="107"/>
        <v>39001.117808219176</v>
      </c>
      <c r="CC191" s="42">
        <f t="shared" si="108"/>
        <v>26581.429439792846</v>
      </c>
      <c r="CD191" s="42">
        <f t="shared" si="112"/>
        <v>39001.117808219176</v>
      </c>
      <c r="CE191" s="43">
        <f t="shared" si="113"/>
        <v>39001.117808219176</v>
      </c>
      <c r="CG191" s="53">
        <f t="shared" si="109"/>
        <v>39001.117808219176</v>
      </c>
      <c r="CH191" s="11">
        <f t="shared" si="110"/>
        <v>2887.49</v>
      </c>
      <c r="CI191" s="53">
        <f t="shared" si="111"/>
        <v>41888.607808219174</v>
      </c>
    </row>
    <row r="192" spans="1:87" x14ac:dyDescent="0.25">
      <c r="A192">
        <v>179</v>
      </c>
      <c r="B192" s="54">
        <v>398</v>
      </c>
      <c r="C192" t="s">
        <v>246</v>
      </c>
      <c r="D192" s="1"/>
      <c r="E192" s="62">
        <v>390</v>
      </c>
      <c r="F192" s="64">
        <v>115986</v>
      </c>
      <c r="G192">
        <v>297</v>
      </c>
      <c r="H192" s="1" t="str">
        <f>VLOOKUP(C192,'[1]Base 2024'!$A$2:$D$1666,3,FALSE)</f>
        <v>Sindicalizado</v>
      </c>
      <c r="I192" s="1" t="str">
        <f>VLOOKUP(C192,'[1]Base 2024'!$A$2:$D$1666,4,FALSE)</f>
        <v>QUERETARO</v>
      </c>
      <c r="J192" t="s">
        <v>74</v>
      </c>
      <c r="K192" s="45" t="s">
        <v>77</v>
      </c>
      <c r="L192" s="57">
        <f t="shared" si="76"/>
        <v>17585.062671089436</v>
      </c>
      <c r="M192" s="9">
        <f t="shared" si="77"/>
        <v>19032.76797539198</v>
      </c>
      <c r="N192" s="58">
        <f t="shared" si="78"/>
        <v>36617.830646481416</v>
      </c>
      <c r="O192" s="59">
        <f t="shared" si="79"/>
        <v>35568</v>
      </c>
      <c r="P192" s="60">
        <f t="shared" si="80"/>
        <v>28941.63287671233</v>
      </c>
      <c r="Q192" s="61">
        <v>16844.614269985461</v>
      </c>
      <c r="R192" s="62">
        <v>26865.08</v>
      </c>
      <c r="S192" s="62">
        <v>30103.4</v>
      </c>
      <c r="T192" s="58">
        <f t="shared" si="81"/>
        <v>24604.36475666182</v>
      </c>
      <c r="V192" s="63">
        <f t="shared" si="82"/>
        <v>2128.4795978707211</v>
      </c>
      <c r="X192" s="9"/>
      <c r="Z192" s="41" t="s">
        <v>246</v>
      </c>
      <c r="AA192" t="s">
        <v>63</v>
      </c>
      <c r="AB192" s="42">
        <v>390</v>
      </c>
      <c r="AC192" s="42">
        <f t="shared" si="83"/>
        <v>390</v>
      </c>
      <c r="AD192" s="43">
        <f t="shared" si="84"/>
        <v>0</v>
      </c>
      <c r="AE192" s="9"/>
      <c r="AF192" s="41" t="s">
        <v>246</v>
      </c>
      <c r="AG192" t="s">
        <v>64</v>
      </c>
      <c r="AH192" s="42">
        <v>35568</v>
      </c>
      <c r="AI192" s="42">
        <v>7954850.6880000001</v>
      </c>
      <c r="AJ192" s="42">
        <f t="shared" si="85"/>
        <v>35568</v>
      </c>
      <c r="AK192" s="43">
        <f t="shared" si="86"/>
        <v>0</v>
      </c>
      <c r="AL192" s="42"/>
      <c r="AM192" s="41" t="s">
        <v>246</v>
      </c>
      <c r="AN192" t="s">
        <v>65</v>
      </c>
      <c r="AO192">
        <v>297</v>
      </c>
      <c r="AP192" s="44">
        <v>55477</v>
      </c>
      <c r="AQ192">
        <f t="shared" si="87"/>
        <v>297</v>
      </c>
      <c r="AR192" s="45">
        <f t="shared" si="88"/>
        <v>0</v>
      </c>
      <c r="AT192" s="41" t="s">
        <v>246</v>
      </c>
      <c r="AU192" s="46">
        <f t="shared" si="89"/>
        <v>35568</v>
      </c>
      <c r="AV192">
        <f t="shared" si="90"/>
        <v>0.81369863013698629</v>
      </c>
      <c r="AW192" s="42">
        <f t="shared" si="91"/>
        <v>28941.63</v>
      </c>
      <c r="AX192" s="42">
        <f t="shared" si="92"/>
        <v>28941.63287671233</v>
      </c>
      <c r="AY192" s="43">
        <f t="shared" si="93"/>
        <v>-2.8767123294528574E-3</v>
      </c>
      <c r="BA192" s="41" t="str">
        <f t="shared" si="94"/>
        <v>06861</v>
      </c>
      <c r="BB192" s="42">
        <f t="shared" si="95"/>
        <v>28941.63</v>
      </c>
      <c r="BC192" s="42">
        <f t="shared" si="96"/>
        <v>2128.96</v>
      </c>
      <c r="BD192" s="47">
        <f t="shared" si="97"/>
        <v>31070.59</v>
      </c>
      <c r="BF192" s="41" t="s">
        <v>246</v>
      </c>
      <c r="BG192" t="s">
        <v>66</v>
      </c>
      <c r="BH192" s="42">
        <v>2128.48</v>
      </c>
      <c r="BI192" s="42">
        <v>506835.85619999998</v>
      </c>
      <c r="BJ192" s="42">
        <f t="shared" si="98"/>
        <v>2128.4795978707211</v>
      </c>
      <c r="BK192" s="43">
        <f t="shared" si="99"/>
        <v>4.0212927888205741E-4</v>
      </c>
      <c r="BM192" s="41" t="s">
        <v>246</v>
      </c>
      <c r="BN192" t="s">
        <v>67</v>
      </c>
      <c r="BO192" s="42">
        <v>31070.11</v>
      </c>
      <c r="BP192" s="42">
        <v>7398448.75</v>
      </c>
      <c r="BQ192" s="42">
        <f t="shared" si="100"/>
        <v>0</v>
      </c>
      <c r="BR192" s="43">
        <f t="shared" si="101"/>
        <v>31070.11</v>
      </c>
      <c r="BT192" s="48" t="s">
        <v>246</v>
      </c>
      <c r="BU192" s="49">
        <f t="shared" si="102"/>
        <v>28941.63</v>
      </c>
      <c r="BV192" s="50">
        <f t="shared" si="103"/>
        <v>2128.96</v>
      </c>
      <c r="BW192" s="51">
        <f t="shared" si="104"/>
        <v>2128.4795978707211</v>
      </c>
      <c r="BX192" s="52">
        <f t="shared" si="105"/>
        <v>0.48040212927890025</v>
      </c>
      <c r="BZ192" s="41" t="s">
        <v>246</v>
      </c>
      <c r="CA192" s="42">
        <f t="shared" si="106"/>
        <v>36617.830646481416</v>
      </c>
      <c r="CB192" s="42">
        <f t="shared" si="107"/>
        <v>28941.63287671233</v>
      </c>
      <c r="CC192" s="42">
        <f t="shared" si="108"/>
        <v>24604.36475666182</v>
      </c>
      <c r="CD192" s="42">
        <f t="shared" si="112"/>
        <v>28941.63287671233</v>
      </c>
      <c r="CE192" s="43">
        <f t="shared" si="113"/>
        <v>28941.63287671233</v>
      </c>
      <c r="CG192" s="53">
        <f t="shared" si="109"/>
        <v>28941.63287671233</v>
      </c>
      <c r="CH192" s="11">
        <f t="shared" si="110"/>
        <v>2142.7199999999998</v>
      </c>
      <c r="CI192" s="53">
        <f t="shared" si="111"/>
        <v>31084.352876712332</v>
      </c>
    </row>
    <row r="193" spans="1:87" x14ac:dyDescent="0.25">
      <c r="A193">
        <v>180</v>
      </c>
      <c r="B193" s="54">
        <v>413</v>
      </c>
      <c r="C193" t="s">
        <v>247</v>
      </c>
      <c r="D193" s="1"/>
      <c r="E193" s="62">
        <v>374</v>
      </c>
      <c r="F193" s="64">
        <v>135287.16</v>
      </c>
      <c r="G193">
        <v>363</v>
      </c>
      <c r="H193" s="1" t="str">
        <f>VLOOKUP(C193,'[1]Base 2024'!$A$2:$D$1666,3,FALSE)</f>
        <v>Sindicalizado</v>
      </c>
      <c r="I193" s="1" t="str">
        <f>VLOOKUP(C193,'[1]Base 2024'!$A$2:$D$1666,4,FALSE)</f>
        <v>QUERETARO</v>
      </c>
      <c r="J193" t="s">
        <v>74</v>
      </c>
      <c r="K193" s="45" t="s">
        <v>62</v>
      </c>
      <c r="L193" s="57">
        <f t="shared" si="76"/>
        <v>20511.382297809254</v>
      </c>
      <c r="M193" s="9">
        <f t="shared" si="77"/>
        <v>23262.271969923531</v>
      </c>
      <c r="N193" s="58">
        <f t="shared" si="78"/>
        <v>43773.654267732782</v>
      </c>
      <c r="O193" s="59">
        <f t="shared" si="79"/>
        <v>34108.800000000003</v>
      </c>
      <c r="P193" s="60">
        <f t="shared" si="80"/>
        <v>33921.902465753425</v>
      </c>
      <c r="Q193" s="61">
        <v>16789.655724913056</v>
      </c>
      <c r="R193" s="62">
        <v>26482.49</v>
      </c>
      <c r="S193" s="62">
        <v>32167.63</v>
      </c>
      <c r="T193" s="58">
        <f t="shared" si="81"/>
        <v>25146.591908304355</v>
      </c>
      <c r="V193" s="63">
        <f t="shared" si="82"/>
        <v>2494.7478819487592</v>
      </c>
      <c r="X193" s="9"/>
      <c r="Z193" s="41" t="s">
        <v>247</v>
      </c>
      <c r="AA193" t="s">
        <v>63</v>
      </c>
      <c r="AB193" s="42">
        <v>374</v>
      </c>
      <c r="AC193" s="42">
        <f t="shared" si="83"/>
        <v>374</v>
      </c>
      <c r="AD193" s="43">
        <f t="shared" si="84"/>
        <v>0</v>
      </c>
      <c r="AE193" s="9"/>
      <c r="AF193" s="41" t="s">
        <v>247</v>
      </c>
      <c r="AG193" t="s">
        <v>64</v>
      </c>
      <c r="AH193" s="42">
        <v>34108.800000000003</v>
      </c>
      <c r="AI193" s="42">
        <v>7988959.4879999999</v>
      </c>
      <c r="AJ193" s="42">
        <f t="shared" si="85"/>
        <v>34108.800000000003</v>
      </c>
      <c r="AK193" s="43">
        <f t="shared" si="86"/>
        <v>0</v>
      </c>
      <c r="AL193" s="42"/>
      <c r="AM193" s="41" t="s">
        <v>247</v>
      </c>
      <c r="AN193" t="s">
        <v>65</v>
      </c>
      <c r="AO193">
        <v>363</v>
      </c>
      <c r="AP193" s="44">
        <v>55840</v>
      </c>
      <c r="AQ193">
        <f t="shared" si="87"/>
        <v>363</v>
      </c>
      <c r="AR193" s="45">
        <f t="shared" si="88"/>
        <v>0</v>
      </c>
      <c r="AT193" s="41" t="s">
        <v>247</v>
      </c>
      <c r="AU193" s="46">
        <f t="shared" si="89"/>
        <v>34108.800000000003</v>
      </c>
      <c r="AV193">
        <f t="shared" si="90"/>
        <v>0.9945205479452055</v>
      </c>
      <c r="AW193" s="42">
        <f t="shared" si="91"/>
        <v>33921.9</v>
      </c>
      <c r="AX193" s="42">
        <f t="shared" si="92"/>
        <v>33921.902465753425</v>
      </c>
      <c r="AY193" s="43">
        <f t="shared" si="93"/>
        <v>-2.4657534231664613E-3</v>
      </c>
      <c r="BA193" s="41" t="str">
        <f t="shared" si="94"/>
        <v>06876</v>
      </c>
      <c r="BB193" s="42">
        <f t="shared" si="95"/>
        <v>33921.9</v>
      </c>
      <c r="BC193" s="42">
        <f t="shared" si="96"/>
        <v>2495.31</v>
      </c>
      <c r="BD193" s="47">
        <f t="shared" si="97"/>
        <v>36417.21</v>
      </c>
      <c r="BF193" s="41" t="s">
        <v>247</v>
      </c>
      <c r="BG193" t="s">
        <v>66</v>
      </c>
      <c r="BH193" s="42">
        <v>2494.75</v>
      </c>
      <c r="BI193" s="42">
        <v>509330.6041</v>
      </c>
      <c r="BJ193" s="42">
        <f t="shared" si="98"/>
        <v>2494.7478819487592</v>
      </c>
      <c r="BK193" s="43">
        <f t="shared" si="99"/>
        <v>2.1180512408136565E-3</v>
      </c>
      <c r="BM193" s="41" t="s">
        <v>247</v>
      </c>
      <c r="BN193" t="s">
        <v>67</v>
      </c>
      <c r="BO193" s="42">
        <v>36416.65</v>
      </c>
      <c r="BP193" s="42">
        <v>7434865.4000000004</v>
      </c>
      <c r="BQ193" s="42">
        <f t="shared" si="100"/>
        <v>0</v>
      </c>
      <c r="BR193" s="43">
        <f t="shared" si="101"/>
        <v>36416.65</v>
      </c>
      <c r="BT193" s="48" t="s">
        <v>247</v>
      </c>
      <c r="BU193" s="49">
        <f t="shared" si="102"/>
        <v>33921.9</v>
      </c>
      <c r="BV193" s="50">
        <f t="shared" si="103"/>
        <v>2495.31</v>
      </c>
      <c r="BW193" s="51">
        <f t="shared" si="104"/>
        <v>2494.7478819487592</v>
      </c>
      <c r="BX193" s="52">
        <f t="shared" si="105"/>
        <v>0.56211805124075909</v>
      </c>
      <c r="BZ193" s="41" t="s">
        <v>247</v>
      </c>
      <c r="CA193" s="42">
        <f t="shared" si="106"/>
        <v>43773.654267732782</v>
      </c>
      <c r="CB193" s="42">
        <f t="shared" si="107"/>
        <v>33921.902465753425</v>
      </c>
      <c r="CC193" s="42">
        <f t="shared" si="108"/>
        <v>25146.591908304355</v>
      </c>
      <c r="CD193" s="42">
        <f t="shared" si="112"/>
        <v>33921.902465753425</v>
      </c>
      <c r="CE193" s="43">
        <f t="shared" si="113"/>
        <v>33921.902465753425</v>
      </c>
      <c r="CG193" s="53">
        <f t="shared" si="109"/>
        <v>33921.902465753425</v>
      </c>
      <c r="CH193" s="11">
        <f t="shared" si="110"/>
        <v>2511.44</v>
      </c>
      <c r="CI193" s="53">
        <f t="shared" si="111"/>
        <v>36433.342465753427</v>
      </c>
    </row>
    <row r="194" spans="1:87" x14ac:dyDescent="0.25">
      <c r="A194">
        <v>181</v>
      </c>
      <c r="B194" s="54">
        <v>442</v>
      </c>
      <c r="C194" t="s">
        <v>248</v>
      </c>
      <c r="D194" s="1"/>
      <c r="E194" s="62">
        <v>390</v>
      </c>
      <c r="F194" s="64">
        <v>141067.6</v>
      </c>
      <c r="G194">
        <v>363</v>
      </c>
      <c r="H194" s="1" t="str">
        <f>VLOOKUP(C194,'[1]Base 2024'!$A$2:$D$1666,3,FALSE)</f>
        <v>Sindicalizado</v>
      </c>
      <c r="I194" s="1" t="str">
        <f>VLOOKUP(C194,'[1]Base 2024'!$A$2:$D$1666,4,FALSE)</f>
        <v>QUERETARO</v>
      </c>
      <c r="J194" t="s">
        <v>74</v>
      </c>
      <c r="K194" s="45" t="s">
        <v>62</v>
      </c>
      <c r="L194" s="57">
        <f t="shared" si="76"/>
        <v>21387.77599762192</v>
      </c>
      <c r="M194" s="9">
        <f t="shared" si="77"/>
        <v>23262.271969923531</v>
      </c>
      <c r="N194" s="58">
        <f t="shared" si="78"/>
        <v>44650.047967545455</v>
      </c>
      <c r="O194" s="59">
        <f t="shared" si="79"/>
        <v>35568</v>
      </c>
      <c r="P194" s="60">
        <f t="shared" si="80"/>
        <v>35373.106849315067</v>
      </c>
      <c r="Q194" s="61">
        <v>0</v>
      </c>
      <c r="R194" s="62">
        <v>10508.18</v>
      </c>
      <c r="S194" s="62">
        <v>32566.400000000001</v>
      </c>
      <c r="T194" s="58">
        <f t="shared" si="81"/>
        <v>14358.193333333335</v>
      </c>
      <c r="V194" s="63">
        <f t="shared" si="82"/>
        <v>2601.4750640642142</v>
      </c>
      <c r="X194" s="9"/>
      <c r="Z194" s="41" t="s">
        <v>248</v>
      </c>
      <c r="AA194" t="s">
        <v>63</v>
      </c>
      <c r="AB194" s="42">
        <v>390</v>
      </c>
      <c r="AC194" s="42">
        <f t="shared" si="83"/>
        <v>390</v>
      </c>
      <c r="AD194" s="43">
        <f t="shared" si="84"/>
        <v>0</v>
      </c>
      <c r="AE194" s="9"/>
      <c r="AF194" s="41" t="s">
        <v>248</v>
      </c>
      <c r="AG194" t="s">
        <v>64</v>
      </c>
      <c r="AH194" s="42">
        <v>35568</v>
      </c>
      <c r="AI194" s="42">
        <v>8024527.4879999999</v>
      </c>
      <c r="AJ194" s="42">
        <f t="shared" si="85"/>
        <v>35568</v>
      </c>
      <c r="AK194" s="43">
        <f t="shared" si="86"/>
        <v>0</v>
      </c>
      <c r="AL194" s="42"/>
      <c r="AM194" s="41" t="s">
        <v>248</v>
      </c>
      <c r="AN194" t="s">
        <v>65</v>
      </c>
      <c r="AO194">
        <v>363</v>
      </c>
      <c r="AP194" s="44">
        <v>56203</v>
      </c>
      <c r="AQ194">
        <f t="shared" si="87"/>
        <v>363</v>
      </c>
      <c r="AR194" s="45">
        <f t="shared" si="88"/>
        <v>0</v>
      </c>
      <c r="AT194" s="41" t="s">
        <v>248</v>
      </c>
      <c r="AU194" s="46">
        <f t="shared" si="89"/>
        <v>35568</v>
      </c>
      <c r="AV194">
        <f t="shared" si="90"/>
        <v>0.9945205479452055</v>
      </c>
      <c r="AW194" s="42">
        <f t="shared" si="91"/>
        <v>35373.11</v>
      </c>
      <c r="AX194" s="42">
        <f t="shared" si="92"/>
        <v>35373.106849315067</v>
      </c>
      <c r="AY194" s="43">
        <f t="shared" si="93"/>
        <v>3.1506849336437881E-3</v>
      </c>
      <c r="BA194" s="41" t="str">
        <f t="shared" si="94"/>
        <v>06905</v>
      </c>
      <c r="BB194" s="42">
        <f t="shared" si="95"/>
        <v>35373.11</v>
      </c>
      <c r="BC194" s="42">
        <f t="shared" si="96"/>
        <v>2602.0700000000002</v>
      </c>
      <c r="BD194" s="47">
        <f t="shared" si="97"/>
        <v>37975.18</v>
      </c>
      <c r="BF194" s="41" t="s">
        <v>248</v>
      </c>
      <c r="BG194" t="s">
        <v>66</v>
      </c>
      <c r="BH194" s="42">
        <v>2601.48</v>
      </c>
      <c r="BI194" s="42">
        <v>511932.07919999998</v>
      </c>
      <c r="BJ194" s="42">
        <f t="shared" si="98"/>
        <v>2601.4750640642142</v>
      </c>
      <c r="BK194" s="43">
        <f t="shared" si="99"/>
        <v>4.9359357858520525E-3</v>
      </c>
      <c r="BM194" s="41" t="s">
        <v>248</v>
      </c>
      <c r="BN194" t="s">
        <v>67</v>
      </c>
      <c r="BO194" s="42">
        <v>37974.589999999997</v>
      </c>
      <c r="BP194" s="42">
        <v>7472839.9900000002</v>
      </c>
      <c r="BQ194" s="42">
        <f t="shared" si="100"/>
        <v>0</v>
      </c>
      <c r="BR194" s="43">
        <f t="shared" si="101"/>
        <v>37974.589999999997</v>
      </c>
      <c r="BT194" s="48" t="s">
        <v>248</v>
      </c>
      <c r="BU194" s="49">
        <f t="shared" si="102"/>
        <v>35373.11</v>
      </c>
      <c r="BV194" s="50">
        <f t="shared" si="103"/>
        <v>2602.0700000000002</v>
      </c>
      <c r="BW194" s="51">
        <f t="shared" si="104"/>
        <v>2601.4750640642142</v>
      </c>
      <c r="BX194" s="52">
        <f t="shared" si="105"/>
        <v>0.59493593578599757</v>
      </c>
      <c r="BZ194" s="41" t="s">
        <v>248</v>
      </c>
      <c r="CA194" s="42">
        <f t="shared" si="106"/>
        <v>44650.047967545455</v>
      </c>
      <c r="CB194" s="42">
        <f t="shared" si="107"/>
        <v>35373.106849315067</v>
      </c>
      <c r="CC194" s="42">
        <f t="shared" si="108"/>
        <v>14358.193333333335</v>
      </c>
      <c r="CD194" s="42">
        <f t="shared" si="112"/>
        <v>35373.106849315067</v>
      </c>
      <c r="CE194" s="43">
        <f t="shared" si="113"/>
        <v>35373.106849315067</v>
      </c>
      <c r="CG194" s="53">
        <f t="shared" si="109"/>
        <v>35373.106849315067</v>
      </c>
      <c r="CH194" s="11">
        <f t="shared" si="110"/>
        <v>2618.89</v>
      </c>
      <c r="CI194" s="53">
        <f t="shared" si="111"/>
        <v>37991.996849315066</v>
      </c>
    </row>
    <row r="195" spans="1:87" x14ac:dyDescent="0.25">
      <c r="A195">
        <v>182</v>
      </c>
      <c r="B195" s="54">
        <v>463</v>
      </c>
      <c r="C195" t="s">
        <v>249</v>
      </c>
      <c r="D195" s="1"/>
      <c r="E195" s="62">
        <v>308</v>
      </c>
      <c r="F195" s="64">
        <v>103500.32</v>
      </c>
      <c r="G195">
        <v>336</v>
      </c>
      <c r="H195" s="1" t="str">
        <f>VLOOKUP(C195,'[1]Base 2024'!$A$2:$D$1666,3,FALSE)</f>
        <v>Sindicalizado</v>
      </c>
      <c r="I195" s="1" t="str">
        <f>VLOOKUP(C195,'[1]Base 2024'!$A$2:$D$1666,4,FALSE)</f>
        <v>QUERETARO</v>
      </c>
      <c r="J195" t="s">
        <v>74</v>
      </c>
      <c r="K195" s="45" t="s">
        <v>77</v>
      </c>
      <c r="L195" s="57">
        <f t="shared" si="76"/>
        <v>15692.062953096163</v>
      </c>
      <c r="M195" s="9">
        <f t="shared" si="77"/>
        <v>21532.020335796988</v>
      </c>
      <c r="N195" s="58">
        <f t="shared" si="78"/>
        <v>37224.083288893147</v>
      </c>
      <c r="O195" s="59">
        <f t="shared" si="79"/>
        <v>28089.600000000002</v>
      </c>
      <c r="P195" s="60">
        <f t="shared" si="80"/>
        <v>25857.82356164384</v>
      </c>
      <c r="Q195" s="61">
        <v>15650.646617697897</v>
      </c>
      <c r="R195" s="62">
        <v>24986.55</v>
      </c>
      <c r="S195" s="62">
        <v>26345.03</v>
      </c>
      <c r="T195" s="58">
        <f t="shared" si="81"/>
        <v>22327.408872565964</v>
      </c>
      <c r="V195" s="63">
        <f t="shared" si="82"/>
        <v>1901.684335875379</v>
      </c>
      <c r="X195" s="9"/>
      <c r="Z195" s="41" t="s">
        <v>249</v>
      </c>
      <c r="AA195" t="s">
        <v>63</v>
      </c>
      <c r="AB195" s="42">
        <v>308</v>
      </c>
      <c r="AC195" s="42">
        <f t="shared" si="83"/>
        <v>308</v>
      </c>
      <c r="AD195" s="43">
        <f t="shared" si="84"/>
        <v>0</v>
      </c>
      <c r="AE195" s="9"/>
      <c r="AF195" s="41" t="s">
        <v>249</v>
      </c>
      <c r="AG195" t="s">
        <v>64</v>
      </c>
      <c r="AH195" s="42">
        <v>28089.599999999999</v>
      </c>
      <c r="AI195" s="42">
        <v>8052617.0880000005</v>
      </c>
      <c r="AJ195" s="42">
        <f t="shared" si="85"/>
        <v>28089.600000000002</v>
      </c>
      <c r="AK195" s="43">
        <f t="shared" si="86"/>
        <v>0</v>
      </c>
      <c r="AL195" s="42"/>
      <c r="AM195" s="41" t="s">
        <v>249</v>
      </c>
      <c r="AN195" t="s">
        <v>65</v>
      </c>
      <c r="AO195">
        <v>336</v>
      </c>
      <c r="AP195" s="44">
        <v>56539</v>
      </c>
      <c r="AQ195">
        <f t="shared" si="87"/>
        <v>336</v>
      </c>
      <c r="AR195" s="45">
        <f t="shared" si="88"/>
        <v>0</v>
      </c>
      <c r="AT195" s="41" t="s">
        <v>249</v>
      </c>
      <c r="AU195" s="46">
        <f t="shared" si="89"/>
        <v>28089.599999999999</v>
      </c>
      <c r="AV195">
        <f t="shared" si="90"/>
        <v>0.92054794520547945</v>
      </c>
      <c r="AW195" s="42">
        <f t="shared" si="91"/>
        <v>25857.82</v>
      </c>
      <c r="AX195" s="42">
        <f t="shared" si="92"/>
        <v>25857.82356164384</v>
      </c>
      <c r="AY195" s="43">
        <f t="shared" si="93"/>
        <v>-3.5616438399301842E-3</v>
      </c>
      <c r="BA195" s="41" t="str">
        <f t="shared" si="94"/>
        <v>06926</v>
      </c>
      <c r="BB195" s="42">
        <f t="shared" si="95"/>
        <v>25857.82</v>
      </c>
      <c r="BC195" s="42">
        <f t="shared" si="96"/>
        <v>1902.12</v>
      </c>
      <c r="BD195" s="47">
        <f t="shared" si="97"/>
        <v>27759.94</v>
      </c>
      <c r="BF195" s="41" t="s">
        <v>249</v>
      </c>
      <c r="BG195" t="s">
        <v>66</v>
      </c>
      <c r="BH195" s="42">
        <v>1901.68</v>
      </c>
      <c r="BI195" s="42">
        <v>513833.7635</v>
      </c>
      <c r="BJ195" s="42">
        <f t="shared" si="98"/>
        <v>1901.684335875379</v>
      </c>
      <c r="BK195" s="43">
        <f t="shared" si="99"/>
        <v>-4.3358753789561888E-3</v>
      </c>
      <c r="BM195" s="41" t="s">
        <v>249</v>
      </c>
      <c r="BN195" t="s">
        <v>67</v>
      </c>
      <c r="BO195" s="42">
        <v>27759.5</v>
      </c>
      <c r="BP195" s="42">
        <v>7500599.4900000002</v>
      </c>
      <c r="BQ195" s="42">
        <f t="shared" si="100"/>
        <v>0</v>
      </c>
      <c r="BR195" s="43">
        <f t="shared" si="101"/>
        <v>27759.5</v>
      </c>
      <c r="BT195" s="48" t="s">
        <v>249</v>
      </c>
      <c r="BU195" s="49">
        <f t="shared" si="102"/>
        <v>25857.82</v>
      </c>
      <c r="BV195" s="50">
        <f t="shared" si="103"/>
        <v>1902.12</v>
      </c>
      <c r="BW195" s="51">
        <f t="shared" si="104"/>
        <v>1901.684335875379</v>
      </c>
      <c r="BX195" s="52">
        <f t="shared" si="105"/>
        <v>0.43566412462087101</v>
      </c>
      <c r="BZ195" s="41" t="s">
        <v>249</v>
      </c>
      <c r="CA195" s="42">
        <f t="shared" si="106"/>
        <v>37224.083288893147</v>
      </c>
      <c r="CB195" s="42">
        <f t="shared" si="107"/>
        <v>25857.82356164384</v>
      </c>
      <c r="CC195" s="42">
        <f t="shared" si="108"/>
        <v>22327.408872565964</v>
      </c>
      <c r="CD195" s="42">
        <f t="shared" si="112"/>
        <v>25857.82356164384</v>
      </c>
      <c r="CE195" s="43">
        <f t="shared" si="113"/>
        <v>25857.82356164384</v>
      </c>
      <c r="CG195" s="53">
        <f t="shared" si="109"/>
        <v>25857.82356164384</v>
      </c>
      <c r="CH195" s="11">
        <f t="shared" si="110"/>
        <v>1914.41</v>
      </c>
      <c r="CI195" s="53">
        <f t="shared" si="111"/>
        <v>27772.233561643839</v>
      </c>
    </row>
    <row r="196" spans="1:87" x14ac:dyDescent="0.25">
      <c r="A196">
        <v>183</v>
      </c>
      <c r="B196" s="54">
        <v>466</v>
      </c>
      <c r="C196" t="s">
        <v>250</v>
      </c>
      <c r="D196" s="1"/>
      <c r="E196" s="62">
        <v>400</v>
      </c>
      <c r="F196" s="64">
        <v>138816</v>
      </c>
      <c r="G196">
        <v>363</v>
      </c>
      <c r="H196" s="1" t="str">
        <f>VLOOKUP(C196,'[1]Base 2024'!$A$2:$D$1666,3,FALSE)</f>
        <v>Sindicalizado</v>
      </c>
      <c r="I196" s="1" t="str">
        <f>VLOOKUP(C196,'[1]Base 2024'!$A$2:$D$1666,4,FALSE)</f>
        <v>QUERETARO</v>
      </c>
      <c r="J196" t="s">
        <v>74</v>
      </c>
      <c r="K196" s="45" t="s">
        <v>62</v>
      </c>
      <c r="L196" s="57">
        <f t="shared" si="76"/>
        <v>21046.402667131821</v>
      </c>
      <c r="M196" s="9">
        <f t="shared" si="77"/>
        <v>23262.271969923531</v>
      </c>
      <c r="N196" s="58">
        <f t="shared" si="78"/>
        <v>44308.674637055352</v>
      </c>
      <c r="O196" s="59">
        <f t="shared" si="79"/>
        <v>36480</v>
      </c>
      <c r="P196" s="60">
        <f t="shared" si="80"/>
        <v>36280.109589041094</v>
      </c>
      <c r="Q196" s="61">
        <v>16529.032793745602</v>
      </c>
      <c r="R196" s="62">
        <v>26561.11</v>
      </c>
      <c r="S196" s="62">
        <v>30358.81</v>
      </c>
      <c r="T196" s="58">
        <f t="shared" si="81"/>
        <v>24482.984264581868</v>
      </c>
      <c r="V196" s="63">
        <f t="shared" si="82"/>
        <v>2668.1795528863731</v>
      </c>
      <c r="X196" s="9"/>
      <c r="Z196" s="41" t="s">
        <v>250</v>
      </c>
      <c r="AA196" t="s">
        <v>63</v>
      </c>
      <c r="AB196" s="42">
        <v>400</v>
      </c>
      <c r="AC196" s="42">
        <f t="shared" si="83"/>
        <v>400</v>
      </c>
      <c r="AD196" s="43">
        <f t="shared" si="84"/>
        <v>0</v>
      </c>
      <c r="AE196" s="9"/>
      <c r="AF196" s="41" t="s">
        <v>250</v>
      </c>
      <c r="AG196" t="s">
        <v>64</v>
      </c>
      <c r="AH196" s="42">
        <v>36480</v>
      </c>
      <c r="AI196" s="42">
        <v>8089097.0880000005</v>
      </c>
      <c r="AJ196" s="42">
        <f t="shared" si="85"/>
        <v>36480</v>
      </c>
      <c r="AK196" s="43">
        <f t="shared" si="86"/>
        <v>0</v>
      </c>
      <c r="AL196" s="42"/>
      <c r="AM196" s="41" t="s">
        <v>250</v>
      </c>
      <c r="AN196" t="s">
        <v>65</v>
      </c>
      <c r="AO196">
        <v>363</v>
      </c>
      <c r="AP196" s="44">
        <v>56902</v>
      </c>
      <c r="AQ196">
        <f t="shared" si="87"/>
        <v>363</v>
      </c>
      <c r="AR196" s="45">
        <f t="shared" si="88"/>
        <v>0</v>
      </c>
      <c r="AT196" s="41" t="s">
        <v>250</v>
      </c>
      <c r="AU196" s="46">
        <f t="shared" si="89"/>
        <v>36480</v>
      </c>
      <c r="AV196">
        <f t="shared" si="90"/>
        <v>0.9945205479452055</v>
      </c>
      <c r="AW196" s="42">
        <f t="shared" si="91"/>
        <v>36280.11</v>
      </c>
      <c r="AX196" s="42">
        <f t="shared" si="92"/>
        <v>36280.109589041094</v>
      </c>
      <c r="AY196" s="43">
        <f t="shared" si="93"/>
        <v>4.1095890628639609E-4</v>
      </c>
      <c r="BA196" s="41" t="str">
        <f t="shared" si="94"/>
        <v>06929</v>
      </c>
      <c r="BB196" s="42">
        <f t="shared" si="95"/>
        <v>36280.11</v>
      </c>
      <c r="BC196" s="42">
        <f t="shared" si="96"/>
        <v>2668.79</v>
      </c>
      <c r="BD196" s="47">
        <f t="shared" si="97"/>
        <v>38948.9</v>
      </c>
      <c r="BF196" s="41" t="s">
        <v>250</v>
      </c>
      <c r="BG196" t="s">
        <v>66</v>
      </c>
      <c r="BH196" s="42">
        <v>2668.18</v>
      </c>
      <c r="BI196" s="42">
        <v>516501.94309999997</v>
      </c>
      <c r="BJ196" s="42">
        <f t="shared" si="98"/>
        <v>2668.1795528863731</v>
      </c>
      <c r="BK196" s="43">
        <f t="shared" si="99"/>
        <v>4.4711362670568633E-4</v>
      </c>
      <c r="BM196" s="41" t="s">
        <v>250</v>
      </c>
      <c r="BN196" t="s">
        <v>67</v>
      </c>
      <c r="BO196" s="42">
        <v>38948.29</v>
      </c>
      <c r="BP196" s="42">
        <v>7539547.7800000003</v>
      </c>
      <c r="BQ196" s="42">
        <f t="shared" si="100"/>
        <v>0</v>
      </c>
      <c r="BR196" s="43">
        <f t="shared" si="101"/>
        <v>38948.29</v>
      </c>
      <c r="BT196" s="48" t="s">
        <v>250</v>
      </c>
      <c r="BU196" s="49">
        <f t="shared" si="102"/>
        <v>36280.11</v>
      </c>
      <c r="BV196" s="50">
        <f t="shared" si="103"/>
        <v>2668.79</v>
      </c>
      <c r="BW196" s="51">
        <f t="shared" si="104"/>
        <v>2668.1795528863731</v>
      </c>
      <c r="BX196" s="52">
        <f t="shared" si="105"/>
        <v>0.61044711362683302</v>
      </c>
      <c r="BZ196" s="41" t="s">
        <v>250</v>
      </c>
      <c r="CA196" s="42">
        <f t="shared" si="106"/>
        <v>44308.674637055352</v>
      </c>
      <c r="CB196" s="42">
        <f t="shared" si="107"/>
        <v>36280.109589041094</v>
      </c>
      <c r="CC196" s="42">
        <f t="shared" si="108"/>
        <v>24482.984264581868</v>
      </c>
      <c r="CD196" s="42">
        <f t="shared" si="112"/>
        <v>36280.109589041094</v>
      </c>
      <c r="CE196" s="43">
        <f t="shared" si="113"/>
        <v>36280.109589041094</v>
      </c>
      <c r="CG196" s="53">
        <f t="shared" si="109"/>
        <v>36280.109589041094</v>
      </c>
      <c r="CH196" s="11">
        <f t="shared" si="110"/>
        <v>2686.04</v>
      </c>
      <c r="CI196" s="53">
        <f t="shared" si="111"/>
        <v>38966.149589041095</v>
      </c>
    </row>
    <row r="197" spans="1:87" x14ac:dyDescent="0.25">
      <c r="A197">
        <v>184</v>
      </c>
      <c r="B197" s="54">
        <v>475</v>
      </c>
      <c r="C197" t="s">
        <v>251</v>
      </c>
      <c r="D197" s="1"/>
      <c r="E197" s="62">
        <v>430</v>
      </c>
      <c r="F197" s="64">
        <v>156039</v>
      </c>
      <c r="G197">
        <v>364</v>
      </c>
      <c r="H197" s="1" t="str">
        <f>VLOOKUP(C197,'[1]Base 2024'!$A$2:$D$1666,3,FALSE)</f>
        <v>Sindicalizado</v>
      </c>
      <c r="I197" s="1" t="str">
        <f>VLOOKUP(C197,'[1]Base 2024'!$A$2:$D$1666,4,FALSE)</f>
        <v>QUERETARO</v>
      </c>
      <c r="J197" t="s">
        <v>74</v>
      </c>
      <c r="K197" s="45" t="s">
        <v>62</v>
      </c>
      <c r="L197" s="57">
        <f t="shared" si="76"/>
        <v>23657.644837602162</v>
      </c>
      <c r="M197" s="9">
        <f t="shared" si="77"/>
        <v>23326.355363780069</v>
      </c>
      <c r="N197" s="58">
        <f t="shared" si="78"/>
        <v>46984.00020138223</v>
      </c>
      <c r="O197" s="59">
        <f t="shared" si="79"/>
        <v>39216</v>
      </c>
      <c r="P197" s="60">
        <f t="shared" si="80"/>
        <v>39108.558904109588</v>
      </c>
      <c r="Q197" s="61">
        <v>17449.890131123117</v>
      </c>
      <c r="R197" s="62">
        <v>28834.080000000002</v>
      </c>
      <c r="S197" s="62">
        <v>36051.089999999997</v>
      </c>
      <c r="T197" s="58">
        <f t="shared" si="81"/>
        <v>27445.020043707704</v>
      </c>
      <c r="V197" s="63">
        <f t="shared" si="82"/>
        <v>2876.1946530149808</v>
      </c>
      <c r="X197" s="9"/>
      <c r="Z197" s="41" t="s">
        <v>251</v>
      </c>
      <c r="AA197" t="s">
        <v>63</v>
      </c>
      <c r="AB197" s="42">
        <v>430</v>
      </c>
      <c r="AC197" s="42">
        <f t="shared" si="83"/>
        <v>430</v>
      </c>
      <c r="AD197" s="43">
        <f t="shared" si="84"/>
        <v>0</v>
      </c>
      <c r="AE197" s="9"/>
      <c r="AF197" s="41" t="s">
        <v>251</v>
      </c>
      <c r="AG197" t="s">
        <v>64</v>
      </c>
      <c r="AH197" s="42">
        <v>39216</v>
      </c>
      <c r="AI197" s="42">
        <v>8128313.0880000005</v>
      </c>
      <c r="AJ197" s="42">
        <f t="shared" si="85"/>
        <v>39216</v>
      </c>
      <c r="AK197" s="43">
        <f t="shared" si="86"/>
        <v>0</v>
      </c>
      <c r="AL197" s="42"/>
      <c r="AM197" s="41" t="s">
        <v>251</v>
      </c>
      <c r="AN197" t="s">
        <v>65</v>
      </c>
      <c r="AO197">
        <v>364</v>
      </c>
      <c r="AP197" s="44">
        <v>57266</v>
      </c>
      <c r="AQ197">
        <f t="shared" si="87"/>
        <v>364</v>
      </c>
      <c r="AR197" s="45">
        <f t="shared" si="88"/>
        <v>0</v>
      </c>
      <c r="AT197" s="41" t="s">
        <v>251</v>
      </c>
      <c r="AU197" s="46">
        <f t="shared" si="89"/>
        <v>39216</v>
      </c>
      <c r="AV197">
        <f t="shared" si="90"/>
        <v>0.99726027397260275</v>
      </c>
      <c r="AW197" s="42">
        <f t="shared" si="91"/>
        <v>39108.559999999998</v>
      </c>
      <c r="AX197" s="42">
        <f t="shared" si="92"/>
        <v>39108.558904109588</v>
      </c>
      <c r="AY197" s="43">
        <f t="shared" si="93"/>
        <v>1.0958904094877653E-3</v>
      </c>
      <c r="BA197" s="41" t="str">
        <f t="shared" si="94"/>
        <v>06938</v>
      </c>
      <c r="BB197" s="42">
        <f t="shared" si="95"/>
        <v>39108.559999999998</v>
      </c>
      <c r="BC197" s="42">
        <f t="shared" si="96"/>
        <v>2876.85</v>
      </c>
      <c r="BD197" s="47">
        <f t="shared" si="97"/>
        <v>41985.409999999996</v>
      </c>
      <c r="BF197" s="41" t="s">
        <v>251</v>
      </c>
      <c r="BG197" t="s">
        <v>66</v>
      </c>
      <c r="BH197" s="42">
        <v>2876.19</v>
      </c>
      <c r="BI197" s="42">
        <v>519378.13780000003</v>
      </c>
      <c r="BJ197" s="42">
        <f t="shared" si="98"/>
        <v>2876.1946530149808</v>
      </c>
      <c r="BK197" s="43">
        <f t="shared" si="99"/>
        <v>-4.6530149807040289E-3</v>
      </c>
      <c r="BM197" s="41" t="s">
        <v>251</v>
      </c>
      <c r="BN197" t="s">
        <v>67</v>
      </c>
      <c r="BO197" s="42">
        <v>41984.76</v>
      </c>
      <c r="BP197" s="42">
        <v>7581532.54</v>
      </c>
      <c r="BQ197" s="42">
        <f t="shared" si="100"/>
        <v>0</v>
      </c>
      <c r="BR197" s="43">
        <f t="shared" si="101"/>
        <v>41984.76</v>
      </c>
      <c r="BT197" s="48" t="s">
        <v>251</v>
      </c>
      <c r="BU197" s="49">
        <f t="shared" si="102"/>
        <v>39108.559999999998</v>
      </c>
      <c r="BV197" s="50">
        <f t="shared" si="103"/>
        <v>2876.85</v>
      </c>
      <c r="BW197" s="51">
        <f t="shared" si="104"/>
        <v>2876.1946530149808</v>
      </c>
      <c r="BX197" s="52">
        <f t="shared" si="105"/>
        <v>0.65534698501915045</v>
      </c>
      <c r="BZ197" s="41" t="s">
        <v>251</v>
      </c>
      <c r="CA197" s="42">
        <f t="shared" si="106"/>
        <v>46984.00020138223</v>
      </c>
      <c r="CB197" s="42">
        <f t="shared" si="107"/>
        <v>39108.558904109588</v>
      </c>
      <c r="CC197" s="42">
        <f t="shared" si="108"/>
        <v>27445.020043707704</v>
      </c>
      <c r="CD197" s="42">
        <f t="shared" si="112"/>
        <v>39108.558904109588</v>
      </c>
      <c r="CE197" s="43">
        <f t="shared" si="113"/>
        <v>39108.558904109588</v>
      </c>
      <c r="CG197" s="53">
        <f t="shared" si="109"/>
        <v>39108.558904109588</v>
      </c>
      <c r="CH197" s="11">
        <f t="shared" si="110"/>
        <v>2895.44</v>
      </c>
      <c r="CI197" s="53">
        <f t="shared" si="111"/>
        <v>42003.998904109591</v>
      </c>
    </row>
    <row r="198" spans="1:87" x14ac:dyDescent="0.25">
      <c r="A198">
        <v>185</v>
      </c>
      <c r="B198" s="54">
        <v>491</v>
      </c>
      <c r="C198" t="s">
        <v>252</v>
      </c>
      <c r="D198" s="1"/>
      <c r="E198" s="62">
        <v>430</v>
      </c>
      <c r="F198" s="64">
        <v>156047</v>
      </c>
      <c r="G198">
        <v>364</v>
      </c>
      <c r="H198" s="1" t="str">
        <f>VLOOKUP(C198,'[1]Base 2024'!$A$2:$D$1666,3,FALSE)</f>
        <v>Sindicalizado</v>
      </c>
      <c r="I198" s="1" t="str">
        <f>VLOOKUP(C198,'[1]Base 2024'!$A$2:$D$1666,4,FALSE)</f>
        <v>QUERETARO</v>
      </c>
      <c r="J198" t="s">
        <v>74</v>
      </c>
      <c r="K198" s="45" t="s">
        <v>62</v>
      </c>
      <c r="L198" s="57">
        <f t="shared" si="76"/>
        <v>23658.857746930607</v>
      </c>
      <c r="M198" s="9">
        <f t="shared" si="77"/>
        <v>23326.355363780069</v>
      </c>
      <c r="N198" s="58">
        <f t="shared" si="78"/>
        <v>46985.213110710676</v>
      </c>
      <c r="O198" s="59">
        <f t="shared" si="79"/>
        <v>39216</v>
      </c>
      <c r="P198" s="60">
        <f t="shared" si="80"/>
        <v>39108.558904109588</v>
      </c>
      <c r="Q198" s="61">
        <v>17861.308893462392</v>
      </c>
      <c r="R198" s="62">
        <v>28277.16</v>
      </c>
      <c r="S198" s="62">
        <v>36051.089999999997</v>
      </c>
      <c r="T198" s="58">
        <f t="shared" si="81"/>
        <v>27396.519631154126</v>
      </c>
      <c r="V198" s="63">
        <f t="shared" si="82"/>
        <v>2876.1946530149808</v>
      </c>
      <c r="X198" s="9"/>
      <c r="Z198" s="41" t="s">
        <v>252</v>
      </c>
      <c r="AA198" t="s">
        <v>63</v>
      </c>
      <c r="AB198" s="42">
        <v>430</v>
      </c>
      <c r="AC198" s="42">
        <f t="shared" si="83"/>
        <v>430</v>
      </c>
      <c r="AD198" s="43">
        <f t="shared" si="84"/>
        <v>0</v>
      </c>
      <c r="AE198" s="9"/>
      <c r="AF198" s="41" t="s">
        <v>252</v>
      </c>
      <c r="AG198" t="s">
        <v>64</v>
      </c>
      <c r="AH198" s="42">
        <v>39216</v>
      </c>
      <c r="AI198" s="42">
        <v>8167529.0880000005</v>
      </c>
      <c r="AJ198" s="42">
        <f t="shared" si="85"/>
        <v>39216</v>
      </c>
      <c r="AK198" s="43">
        <f t="shared" si="86"/>
        <v>0</v>
      </c>
      <c r="AL198" s="42"/>
      <c r="AM198" s="41" t="s">
        <v>252</v>
      </c>
      <c r="AN198" t="s">
        <v>65</v>
      </c>
      <c r="AO198">
        <v>364</v>
      </c>
      <c r="AP198" s="44">
        <v>57630</v>
      </c>
      <c r="AQ198">
        <f t="shared" si="87"/>
        <v>364</v>
      </c>
      <c r="AR198" s="45">
        <f t="shared" si="88"/>
        <v>0</v>
      </c>
      <c r="AT198" s="41" t="s">
        <v>252</v>
      </c>
      <c r="AU198" s="46">
        <f t="shared" si="89"/>
        <v>39216</v>
      </c>
      <c r="AV198">
        <f t="shared" si="90"/>
        <v>0.99726027397260275</v>
      </c>
      <c r="AW198" s="42">
        <f t="shared" si="91"/>
        <v>39108.559999999998</v>
      </c>
      <c r="AX198" s="42">
        <f t="shared" si="92"/>
        <v>39108.558904109588</v>
      </c>
      <c r="AY198" s="43">
        <f t="shared" si="93"/>
        <v>1.0958904094877653E-3</v>
      </c>
      <c r="BA198" s="41" t="str">
        <f t="shared" si="94"/>
        <v>06954</v>
      </c>
      <c r="BB198" s="42">
        <f t="shared" si="95"/>
        <v>39108.559999999998</v>
      </c>
      <c r="BC198" s="42">
        <f t="shared" si="96"/>
        <v>2876.85</v>
      </c>
      <c r="BD198" s="47">
        <f t="shared" si="97"/>
        <v>41985.409999999996</v>
      </c>
      <c r="BF198" s="41" t="s">
        <v>252</v>
      </c>
      <c r="BG198" t="s">
        <v>66</v>
      </c>
      <c r="BH198" s="42">
        <v>2876.19</v>
      </c>
      <c r="BI198" s="42">
        <v>522254.33250000002</v>
      </c>
      <c r="BJ198" s="42">
        <f t="shared" si="98"/>
        <v>2876.1946530149808</v>
      </c>
      <c r="BK198" s="43">
        <f t="shared" si="99"/>
        <v>-4.6530149807040289E-3</v>
      </c>
      <c r="BM198" s="41" t="s">
        <v>252</v>
      </c>
      <c r="BN198" t="s">
        <v>67</v>
      </c>
      <c r="BO198" s="42">
        <v>41984.76</v>
      </c>
      <c r="BP198" s="42">
        <v>7623517.2999999998</v>
      </c>
      <c r="BQ198" s="42">
        <f t="shared" si="100"/>
        <v>0</v>
      </c>
      <c r="BR198" s="43">
        <f t="shared" si="101"/>
        <v>41984.76</v>
      </c>
      <c r="BT198" s="48" t="s">
        <v>252</v>
      </c>
      <c r="BU198" s="49">
        <f t="shared" si="102"/>
        <v>39108.559999999998</v>
      </c>
      <c r="BV198" s="50">
        <f t="shared" si="103"/>
        <v>2876.85</v>
      </c>
      <c r="BW198" s="51">
        <f t="shared" si="104"/>
        <v>2876.1946530149808</v>
      </c>
      <c r="BX198" s="52">
        <f t="shared" si="105"/>
        <v>0.65534698501915045</v>
      </c>
      <c r="BZ198" s="41" t="s">
        <v>252</v>
      </c>
      <c r="CA198" s="42">
        <f t="shared" si="106"/>
        <v>46985.213110710676</v>
      </c>
      <c r="CB198" s="42">
        <f t="shared" si="107"/>
        <v>39108.558904109588</v>
      </c>
      <c r="CC198" s="42">
        <f t="shared" si="108"/>
        <v>27396.519631154126</v>
      </c>
      <c r="CD198" s="42">
        <f t="shared" si="112"/>
        <v>39108.558904109588</v>
      </c>
      <c r="CE198" s="43">
        <f t="shared" si="113"/>
        <v>39108.558904109588</v>
      </c>
      <c r="CG198" s="53">
        <f t="shared" si="109"/>
        <v>39108.558904109588</v>
      </c>
      <c r="CH198" s="11">
        <f t="shared" si="110"/>
        <v>2895.44</v>
      </c>
      <c r="CI198" s="53">
        <f t="shared" si="111"/>
        <v>42003.998904109591</v>
      </c>
    </row>
    <row r="199" spans="1:87" x14ac:dyDescent="0.25">
      <c r="A199">
        <v>186</v>
      </c>
      <c r="B199" s="54">
        <v>1656</v>
      </c>
      <c r="C199" t="s">
        <v>253</v>
      </c>
      <c r="D199" s="1"/>
      <c r="E199" s="55">
        <v>600</v>
      </c>
      <c r="F199" s="56">
        <v>190728</v>
      </c>
      <c r="G199">
        <v>359</v>
      </c>
      <c r="H199" s="1" t="str">
        <f>VLOOKUP(C199,'[1]Base 2024'!$A$2:$D$1666,3,FALSE)</f>
        <v>Empleado</v>
      </c>
      <c r="I199" s="1" t="str">
        <f>VLOOKUP(C199,'[1]Base 2024'!$A$2:$D$1666,4,FALSE)</f>
        <v>QUERETARO</v>
      </c>
      <c r="J199" t="s">
        <v>61</v>
      </c>
      <c r="K199" s="45" t="s">
        <v>62</v>
      </c>
      <c r="L199" s="57">
        <f t="shared" si="76"/>
        <v>28916.971299394289</v>
      </c>
      <c r="M199" s="9">
        <f t="shared" si="77"/>
        <v>23005.938394497374</v>
      </c>
      <c r="N199" s="58">
        <f t="shared" si="78"/>
        <v>51922.909693891663</v>
      </c>
      <c r="O199" s="59">
        <f t="shared" si="79"/>
        <v>54720</v>
      </c>
      <c r="P199" s="60">
        <f t="shared" si="80"/>
        <v>53820.493150684932</v>
      </c>
      <c r="Q199" s="61">
        <v>17378.734481195414</v>
      </c>
      <c r="R199" s="62">
        <v>29897.84</v>
      </c>
      <c r="S199" s="62">
        <v>39955.42</v>
      </c>
      <c r="T199" s="58">
        <f t="shared" si="81"/>
        <v>29077.331493731803</v>
      </c>
      <c r="V199" s="63">
        <f t="shared" si="82"/>
        <v>3958.1671879595374</v>
      </c>
      <c r="X199" s="9"/>
      <c r="Z199" s="41" t="s">
        <v>253</v>
      </c>
      <c r="AA199" t="s">
        <v>63</v>
      </c>
      <c r="AB199" s="42">
        <v>600</v>
      </c>
      <c r="AC199" s="42">
        <f t="shared" si="83"/>
        <v>600</v>
      </c>
      <c r="AD199" s="43">
        <f t="shared" si="84"/>
        <v>0</v>
      </c>
      <c r="AE199" s="9"/>
      <c r="AF199" s="41" t="s">
        <v>253</v>
      </c>
      <c r="AG199" t="s">
        <v>64</v>
      </c>
      <c r="AH199" s="42">
        <v>54720</v>
      </c>
      <c r="AI199" s="42">
        <v>8222249.0880000005</v>
      </c>
      <c r="AJ199" s="42">
        <f t="shared" si="85"/>
        <v>54720</v>
      </c>
      <c r="AK199" s="43">
        <f t="shared" si="86"/>
        <v>0</v>
      </c>
      <c r="AL199" s="42"/>
      <c r="AM199" s="41" t="s">
        <v>253</v>
      </c>
      <c r="AN199" t="s">
        <v>65</v>
      </c>
      <c r="AO199">
        <v>359</v>
      </c>
      <c r="AP199" s="44">
        <v>57989</v>
      </c>
      <c r="AQ199">
        <f t="shared" si="87"/>
        <v>359</v>
      </c>
      <c r="AR199" s="45">
        <f t="shared" si="88"/>
        <v>0</v>
      </c>
      <c r="AT199" s="41" t="s">
        <v>253</v>
      </c>
      <c r="AU199" s="46">
        <f t="shared" si="89"/>
        <v>54720</v>
      </c>
      <c r="AV199">
        <f t="shared" si="90"/>
        <v>0.98356164383561639</v>
      </c>
      <c r="AW199" s="42">
        <f t="shared" si="91"/>
        <v>53820.49</v>
      </c>
      <c r="AX199" s="42">
        <f t="shared" si="92"/>
        <v>53820.493150684932</v>
      </c>
      <c r="AY199" s="43">
        <f t="shared" si="93"/>
        <v>-3.1506849336437881E-3</v>
      </c>
      <c r="BA199" s="41" t="str">
        <f t="shared" si="94"/>
        <v>07051</v>
      </c>
      <c r="BB199" s="42">
        <f t="shared" si="95"/>
        <v>53820.49</v>
      </c>
      <c r="BC199" s="42">
        <f t="shared" si="96"/>
        <v>3959.07</v>
      </c>
      <c r="BD199" s="47">
        <f t="shared" si="97"/>
        <v>57779.56</v>
      </c>
      <c r="BF199" s="41" t="s">
        <v>253</v>
      </c>
      <c r="BG199" t="s">
        <v>66</v>
      </c>
      <c r="BH199" s="42">
        <v>3958.17</v>
      </c>
      <c r="BI199" s="42">
        <v>526212.49970000004</v>
      </c>
      <c r="BJ199" s="42">
        <f t="shared" si="98"/>
        <v>3958.1671879595374</v>
      </c>
      <c r="BK199" s="43">
        <f t="shared" si="99"/>
        <v>2.8120404626861273E-3</v>
      </c>
      <c r="BM199" s="41" t="s">
        <v>253</v>
      </c>
      <c r="BN199" t="s">
        <v>67</v>
      </c>
      <c r="BO199" s="42">
        <v>57778.66</v>
      </c>
      <c r="BP199" s="42">
        <v>7681295.96</v>
      </c>
      <c r="BQ199" s="42">
        <f t="shared" si="100"/>
        <v>0</v>
      </c>
      <c r="BR199" s="43">
        <f t="shared" si="101"/>
        <v>57778.66</v>
      </c>
      <c r="BT199" s="48" t="s">
        <v>253</v>
      </c>
      <c r="BU199" s="49">
        <f t="shared" si="102"/>
        <v>53820.49</v>
      </c>
      <c r="BV199" s="50">
        <f t="shared" si="103"/>
        <v>3959.07</v>
      </c>
      <c r="BW199" s="51">
        <f t="shared" si="104"/>
        <v>3958.1671879595374</v>
      </c>
      <c r="BX199" s="52">
        <f t="shared" si="105"/>
        <v>0.90281204046277708</v>
      </c>
      <c r="BZ199" s="41" t="s">
        <v>253</v>
      </c>
      <c r="CA199" s="42">
        <f t="shared" si="106"/>
        <v>51922.909693891663</v>
      </c>
      <c r="CB199" s="42">
        <f t="shared" si="107"/>
        <v>53820.493150684932</v>
      </c>
      <c r="CC199" s="42">
        <f t="shared" si="108"/>
        <v>29077.331493731803</v>
      </c>
      <c r="CD199" s="42">
        <f t="shared" si="112"/>
        <v>53820.493150684932</v>
      </c>
      <c r="CE199" s="43">
        <f t="shared" si="113"/>
        <v>51922.909693891663</v>
      </c>
      <c r="CG199" s="53">
        <f t="shared" si="109"/>
        <v>51922.909693891663</v>
      </c>
      <c r="CH199" s="11">
        <f t="shared" si="110"/>
        <v>3844.17</v>
      </c>
      <c r="CI199" s="53">
        <f t="shared" si="111"/>
        <v>55767.079693891661</v>
      </c>
    </row>
    <row r="200" spans="1:87" x14ac:dyDescent="0.25">
      <c r="A200">
        <v>187</v>
      </c>
      <c r="B200" s="54">
        <v>600</v>
      </c>
      <c r="C200" t="s">
        <v>254</v>
      </c>
      <c r="D200" s="1"/>
      <c r="E200" s="62">
        <v>350</v>
      </c>
      <c r="F200" s="64">
        <v>114829</v>
      </c>
      <c r="G200">
        <v>337</v>
      </c>
      <c r="H200" s="1" t="str">
        <f>VLOOKUP(C200,'[1]Base 2024'!$A$2:$D$1666,3,FALSE)</f>
        <v>Sindicalizado</v>
      </c>
      <c r="I200" s="1" t="str">
        <f>VLOOKUP(C200,'[1]Base 2024'!$A$2:$D$1666,4,FALSE)</f>
        <v>QUERETARO</v>
      </c>
      <c r="J200" t="s">
        <v>74</v>
      </c>
      <c r="K200" s="45" t="s">
        <v>62</v>
      </c>
      <c r="L200" s="57">
        <f t="shared" si="76"/>
        <v>17409.645659463458</v>
      </c>
      <c r="M200" s="9">
        <f t="shared" si="77"/>
        <v>21596.103729653525</v>
      </c>
      <c r="N200" s="58">
        <f t="shared" si="78"/>
        <v>39005.749389116987</v>
      </c>
      <c r="O200" s="59">
        <f t="shared" si="79"/>
        <v>31920</v>
      </c>
      <c r="P200" s="60">
        <f t="shared" si="80"/>
        <v>29471.342465753423</v>
      </c>
      <c r="Q200" s="61">
        <v>15433.872452997559</v>
      </c>
      <c r="R200" s="62">
        <v>24864.95</v>
      </c>
      <c r="S200" s="62">
        <v>26897.58</v>
      </c>
      <c r="T200" s="58">
        <f t="shared" si="81"/>
        <v>22398.800817665851</v>
      </c>
      <c r="V200" s="63">
        <f t="shared" si="82"/>
        <v>2167.4364894142404</v>
      </c>
      <c r="X200" s="9"/>
      <c r="Z200" s="41" t="s">
        <v>254</v>
      </c>
      <c r="AA200" t="s">
        <v>63</v>
      </c>
      <c r="AB200" s="42">
        <v>350</v>
      </c>
      <c r="AC200" s="42">
        <f t="shared" si="83"/>
        <v>350</v>
      </c>
      <c r="AD200" s="43">
        <f t="shared" si="84"/>
        <v>0</v>
      </c>
      <c r="AE200" s="9"/>
      <c r="AF200" s="41" t="s">
        <v>254</v>
      </c>
      <c r="AG200" t="s">
        <v>64</v>
      </c>
      <c r="AH200" s="42">
        <v>31920</v>
      </c>
      <c r="AI200" s="42">
        <v>8254169.0880000005</v>
      </c>
      <c r="AJ200" s="42">
        <f t="shared" si="85"/>
        <v>31920</v>
      </c>
      <c r="AK200" s="43">
        <f t="shared" si="86"/>
        <v>0</v>
      </c>
      <c r="AL200" s="42"/>
      <c r="AM200" s="41" t="s">
        <v>254</v>
      </c>
      <c r="AN200" t="s">
        <v>65</v>
      </c>
      <c r="AO200">
        <v>337</v>
      </c>
      <c r="AP200" s="44">
        <v>58326</v>
      </c>
      <c r="AQ200">
        <f t="shared" si="87"/>
        <v>337</v>
      </c>
      <c r="AR200" s="45">
        <f t="shared" si="88"/>
        <v>0</v>
      </c>
      <c r="AT200" s="41" t="s">
        <v>254</v>
      </c>
      <c r="AU200" s="46">
        <f t="shared" si="89"/>
        <v>31920</v>
      </c>
      <c r="AV200">
        <f t="shared" si="90"/>
        <v>0.92328767123287669</v>
      </c>
      <c r="AW200" s="42">
        <f t="shared" si="91"/>
        <v>29471.34</v>
      </c>
      <c r="AX200" s="42">
        <f t="shared" si="92"/>
        <v>29471.342465753423</v>
      </c>
      <c r="AY200" s="43">
        <f t="shared" si="93"/>
        <v>-2.4657534231664613E-3</v>
      </c>
      <c r="BA200" s="41" t="str">
        <f t="shared" si="94"/>
        <v>07064</v>
      </c>
      <c r="BB200" s="42">
        <f t="shared" si="95"/>
        <v>29471.34</v>
      </c>
      <c r="BC200" s="42">
        <f t="shared" si="96"/>
        <v>2167.9299999999998</v>
      </c>
      <c r="BD200" s="47">
        <f t="shared" si="97"/>
        <v>31639.27</v>
      </c>
      <c r="BF200" s="41" t="s">
        <v>254</v>
      </c>
      <c r="BG200" t="s">
        <v>66</v>
      </c>
      <c r="BH200" s="42">
        <v>2167.44</v>
      </c>
      <c r="BI200" s="42">
        <v>528379.9362</v>
      </c>
      <c r="BJ200" s="42">
        <f t="shared" si="98"/>
        <v>2167.4364894142404</v>
      </c>
      <c r="BK200" s="43">
        <f t="shared" si="99"/>
        <v>3.5105857596136048E-3</v>
      </c>
      <c r="BM200" s="41" t="s">
        <v>254</v>
      </c>
      <c r="BN200" t="s">
        <v>67</v>
      </c>
      <c r="BO200" s="42">
        <v>31638.78</v>
      </c>
      <c r="BP200" s="42">
        <v>7712934.7400000002</v>
      </c>
      <c r="BQ200" s="42">
        <f t="shared" si="100"/>
        <v>0</v>
      </c>
      <c r="BR200" s="43">
        <f t="shared" si="101"/>
        <v>31638.78</v>
      </c>
      <c r="BT200" s="48" t="s">
        <v>254</v>
      </c>
      <c r="BU200" s="49">
        <f t="shared" si="102"/>
        <v>29471.34</v>
      </c>
      <c r="BV200" s="50">
        <f t="shared" si="103"/>
        <v>2167.9299999999998</v>
      </c>
      <c r="BW200" s="51">
        <f t="shared" si="104"/>
        <v>2167.4364894142404</v>
      </c>
      <c r="BX200" s="52">
        <f t="shared" si="105"/>
        <v>0.49351058575939533</v>
      </c>
      <c r="BZ200" s="41" t="s">
        <v>254</v>
      </c>
      <c r="CA200" s="42">
        <f t="shared" si="106"/>
        <v>39005.749389116987</v>
      </c>
      <c r="CB200" s="42">
        <f t="shared" si="107"/>
        <v>29471.342465753423</v>
      </c>
      <c r="CC200" s="42">
        <f t="shared" si="108"/>
        <v>22398.800817665851</v>
      </c>
      <c r="CD200" s="42">
        <f t="shared" si="112"/>
        <v>29471.342465753423</v>
      </c>
      <c r="CE200" s="43">
        <f t="shared" si="113"/>
        <v>29471.342465753423</v>
      </c>
      <c r="CG200" s="53">
        <f t="shared" si="109"/>
        <v>29471.342465753423</v>
      </c>
      <c r="CH200" s="11">
        <f t="shared" si="110"/>
        <v>2181.94</v>
      </c>
      <c r="CI200" s="53">
        <f t="shared" si="111"/>
        <v>31653.282465753422</v>
      </c>
    </row>
    <row r="201" spans="1:87" x14ac:dyDescent="0.25">
      <c r="A201">
        <v>188</v>
      </c>
      <c r="B201" s="54">
        <v>648</v>
      </c>
      <c r="C201" t="s">
        <v>255</v>
      </c>
      <c r="D201" s="1"/>
      <c r="E201" s="62">
        <v>350</v>
      </c>
      <c r="F201" s="64">
        <v>122687.67999999999</v>
      </c>
      <c r="G201">
        <v>362</v>
      </c>
      <c r="H201" s="1" t="str">
        <f>VLOOKUP(C201,'[1]Base 2024'!$A$2:$D$1666,3,FALSE)</f>
        <v>Sindicalizado</v>
      </c>
      <c r="I201" s="1" t="str">
        <f>VLOOKUP(C201,'[1]Base 2024'!$A$2:$D$1666,4,FALSE)</f>
        <v>QUERETARO</v>
      </c>
      <c r="J201" t="s">
        <v>74</v>
      </c>
      <c r="K201" s="45" t="s">
        <v>62</v>
      </c>
      <c r="L201" s="57">
        <f t="shared" si="76"/>
        <v>18601.128944618882</v>
      </c>
      <c r="M201" s="9">
        <f t="shared" si="77"/>
        <v>23198.18857606699</v>
      </c>
      <c r="N201" s="58">
        <f t="shared" si="78"/>
        <v>41799.317520685872</v>
      </c>
      <c r="O201" s="59">
        <f t="shared" si="79"/>
        <v>31920</v>
      </c>
      <c r="P201" s="60">
        <f t="shared" si="80"/>
        <v>31657.64383561644</v>
      </c>
      <c r="Q201" s="61">
        <v>15999.324726764891</v>
      </c>
      <c r="R201" s="62">
        <v>25773.33</v>
      </c>
      <c r="S201" s="62">
        <v>27757.68</v>
      </c>
      <c r="T201" s="58">
        <f t="shared" si="81"/>
        <v>23176.778242254964</v>
      </c>
      <c r="V201" s="63">
        <f t="shared" si="82"/>
        <v>2328.2255464924488</v>
      </c>
      <c r="X201" s="9"/>
      <c r="Z201" s="41" t="s">
        <v>255</v>
      </c>
      <c r="AA201" t="s">
        <v>63</v>
      </c>
      <c r="AB201" s="42">
        <v>350</v>
      </c>
      <c r="AC201" s="42">
        <f t="shared" si="83"/>
        <v>350</v>
      </c>
      <c r="AD201" s="43">
        <f t="shared" si="84"/>
        <v>0</v>
      </c>
      <c r="AE201" s="9"/>
      <c r="AF201" s="41" t="s">
        <v>255</v>
      </c>
      <c r="AG201" t="s">
        <v>64</v>
      </c>
      <c r="AH201" s="42">
        <v>31920</v>
      </c>
      <c r="AI201" s="42">
        <v>8286089.0880000005</v>
      </c>
      <c r="AJ201" s="42">
        <f t="shared" si="85"/>
        <v>31920</v>
      </c>
      <c r="AK201" s="43">
        <f t="shared" si="86"/>
        <v>0</v>
      </c>
      <c r="AL201" s="42"/>
      <c r="AM201" s="41" t="s">
        <v>255</v>
      </c>
      <c r="AN201" t="s">
        <v>65</v>
      </c>
      <c r="AO201">
        <v>362</v>
      </c>
      <c r="AP201" s="44">
        <v>58688</v>
      </c>
      <c r="AQ201">
        <f t="shared" si="87"/>
        <v>362</v>
      </c>
      <c r="AR201" s="45">
        <f t="shared" si="88"/>
        <v>0</v>
      </c>
      <c r="AT201" s="41" t="s">
        <v>255</v>
      </c>
      <c r="AU201" s="46">
        <f t="shared" si="89"/>
        <v>31920</v>
      </c>
      <c r="AV201">
        <f t="shared" si="90"/>
        <v>0.99178082191780825</v>
      </c>
      <c r="AW201" s="42">
        <f t="shared" si="91"/>
        <v>31657.64</v>
      </c>
      <c r="AX201" s="42">
        <f t="shared" si="92"/>
        <v>31657.64383561644</v>
      </c>
      <c r="AY201" s="43">
        <f t="shared" si="93"/>
        <v>-3.8356164404831361E-3</v>
      </c>
      <c r="BA201" s="41" t="str">
        <f t="shared" si="94"/>
        <v>07112</v>
      </c>
      <c r="BB201" s="42">
        <f t="shared" si="95"/>
        <v>31657.64</v>
      </c>
      <c r="BC201" s="42">
        <f t="shared" si="96"/>
        <v>2328.75</v>
      </c>
      <c r="BD201" s="47">
        <f t="shared" si="97"/>
        <v>33986.39</v>
      </c>
      <c r="BF201" s="41" t="s">
        <v>255</v>
      </c>
      <c r="BG201" t="s">
        <v>66</v>
      </c>
      <c r="BH201" s="42">
        <v>2328.23</v>
      </c>
      <c r="BI201" s="42">
        <v>530708.16170000006</v>
      </c>
      <c r="BJ201" s="42">
        <f t="shared" si="98"/>
        <v>2328.2255464924488</v>
      </c>
      <c r="BK201" s="43">
        <f t="shared" si="99"/>
        <v>4.4535075512612821E-3</v>
      </c>
      <c r="BM201" s="41" t="s">
        <v>255</v>
      </c>
      <c r="BN201" t="s">
        <v>67</v>
      </c>
      <c r="BO201" s="42">
        <v>33985.870000000003</v>
      </c>
      <c r="BP201" s="42">
        <v>7746920.6100000003</v>
      </c>
      <c r="BQ201" s="42">
        <f t="shared" si="100"/>
        <v>0</v>
      </c>
      <c r="BR201" s="43">
        <f t="shared" si="101"/>
        <v>33985.870000000003</v>
      </c>
      <c r="BT201" s="48" t="s">
        <v>255</v>
      </c>
      <c r="BU201" s="49">
        <f t="shared" si="102"/>
        <v>31657.64</v>
      </c>
      <c r="BV201" s="50">
        <f t="shared" si="103"/>
        <v>2328.75</v>
      </c>
      <c r="BW201" s="51">
        <f t="shared" si="104"/>
        <v>2328.2255464924488</v>
      </c>
      <c r="BX201" s="52">
        <f t="shared" si="105"/>
        <v>0.52445350755124309</v>
      </c>
      <c r="BZ201" s="41" t="s">
        <v>255</v>
      </c>
      <c r="CA201" s="42">
        <f t="shared" si="106"/>
        <v>41799.317520685872</v>
      </c>
      <c r="CB201" s="42">
        <f t="shared" si="107"/>
        <v>31657.64383561644</v>
      </c>
      <c r="CC201" s="42">
        <f t="shared" si="108"/>
        <v>23176.778242254964</v>
      </c>
      <c r="CD201" s="42">
        <f t="shared" si="112"/>
        <v>31657.64383561644</v>
      </c>
      <c r="CE201" s="43">
        <f t="shared" si="113"/>
        <v>31657.64383561644</v>
      </c>
      <c r="CG201" s="53">
        <f t="shared" si="109"/>
        <v>31657.64383561644</v>
      </c>
      <c r="CH201" s="11">
        <f t="shared" si="110"/>
        <v>2343.81</v>
      </c>
      <c r="CI201" s="53">
        <f t="shared" si="111"/>
        <v>34001.453835616441</v>
      </c>
    </row>
    <row r="202" spans="1:87" x14ac:dyDescent="0.25">
      <c r="A202">
        <v>189</v>
      </c>
      <c r="B202" s="54">
        <v>649</v>
      </c>
      <c r="C202" t="s">
        <v>256</v>
      </c>
      <c r="D202" s="1"/>
      <c r="E202" s="62">
        <v>350</v>
      </c>
      <c r="F202" s="64">
        <v>113713.68</v>
      </c>
      <c r="G202">
        <v>336</v>
      </c>
      <c r="H202" s="1" t="str">
        <f>VLOOKUP(C202,'[1]Base 2024'!$A$2:$D$1666,3,FALSE)</f>
        <v>Sindicalizado</v>
      </c>
      <c r="I202" s="1" t="str">
        <f>VLOOKUP(C202,'[1]Base 2024'!$A$2:$D$1666,4,FALSE)</f>
        <v>QUERETARO</v>
      </c>
      <c r="J202" t="s">
        <v>74</v>
      </c>
      <c r="K202" s="45" t="s">
        <v>62</v>
      </c>
      <c r="L202" s="57">
        <f t="shared" si="76"/>
        <v>17240.547905438667</v>
      </c>
      <c r="M202" s="9">
        <f t="shared" si="77"/>
        <v>21532.020335796988</v>
      </c>
      <c r="N202" s="58">
        <f t="shared" si="78"/>
        <v>38772.568241235655</v>
      </c>
      <c r="O202" s="59">
        <f t="shared" si="79"/>
        <v>31920</v>
      </c>
      <c r="P202" s="60">
        <f t="shared" si="80"/>
        <v>29383.890410958906</v>
      </c>
      <c r="Q202" s="61">
        <v>15957.093378880614</v>
      </c>
      <c r="R202" s="62">
        <v>25878.400000000001</v>
      </c>
      <c r="S202" s="62">
        <v>27914.06</v>
      </c>
      <c r="T202" s="58">
        <f t="shared" si="81"/>
        <v>23249.851126293539</v>
      </c>
      <c r="V202" s="63">
        <f t="shared" si="82"/>
        <v>2161.0049271311123</v>
      </c>
      <c r="X202" s="9"/>
      <c r="Z202" s="41" t="s">
        <v>256</v>
      </c>
      <c r="AA202" t="s">
        <v>63</v>
      </c>
      <c r="AB202" s="42">
        <v>350</v>
      </c>
      <c r="AC202" s="42">
        <f t="shared" si="83"/>
        <v>350</v>
      </c>
      <c r="AD202" s="43">
        <f t="shared" si="84"/>
        <v>0</v>
      </c>
      <c r="AE202" s="9"/>
      <c r="AF202" s="41" t="s">
        <v>256</v>
      </c>
      <c r="AG202" t="s">
        <v>64</v>
      </c>
      <c r="AH202" s="42">
        <v>31920</v>
      </c>
      <c r="AI202" s="42">
        <v>8318009.0880000005</v>
      </c>
      <c r="AJ202" s="42">
        <f t="shared" si="85"/>
        <v>31920</v>
      </c>
      <c r="AK202" s="43">
        <f t="shared" si="86"/>
        <v>0</v>
      </c>
      <c r="AL202" s="42"/>
      <c r="AM202" s="41" t="s">
        <v>256</v>
      </c>
      <c r="AN202" t="s">
        <v>65</v>
      </c>
      <c r="AO202">
        <v>336</v>
      </c>
      <c r="AP202" s="44">
        <v>59024</v>
      </c>
      <c r="AQ202">
        <f t="shared" si="87"/>
        <v>336</v>
      </c>
      <c r="AR202" s="45">
        <f t="shared" si="88"/>
        <v>0</v>
      </c>
      <c r="AT202" s="41" t="s">
        <v>256</v>
      </c>
      <c r="AU202" s="46">
        <f t="shared" si="89"/>
        <v>31920</v>
      </c>
      <c r="AV202">
        <f t="shared" si="90"/>
        <v>0.92054794520547945</v>
      </c>
      <c r="AW202" s="42">
        <f t="shared" si="91"/>
        <v>29383.89</v>
      </c>
      <c r="AX202" s="42">
        <f t="shared" si="92"/>
        <v>29383.890410958906</v>
      </c>
      <c r="AY202" s="43">
        <f t="shared" si="93"/>
        <v>-4.1095890628639609E-4</v>
      </c>
      <c r="BA202" s="41" t="str">
        <f t="shared" si="94"/>
        <v>07113</v>
      </c>
      <c r="BB202" s="42">
        <f t="shared" si="95"/>
        <v>29383.89</v>
      </c>
      <c r="BC202" s="42">
        <f t="shared" si="96"/>
        <v>2161.5</v>
      </c>
      <c r="BD202" s="47">
        <f t="shared" si="97"/>
        <v>31545.39</v>
      </c>
      <c r="BF202" s="41" t="s">
        <v>256</v>
      </c>
      <c r="BG202" t="s">
        <v>66</v>
      </c>
      <c r="BH202" s="42">
        <v>2161</v>
      </c>
      <c r="BI202" s="42">
        <v>532869.1666</v>
      </c>
      <c r="BJ202" s="42">
        <f t="shared" si="98"/>
        <v>2161.0049271311123</v>
      </c>
      <c r="BK202" s="43">
        <f t="shared" si="99"/>
        <v>-4.9271311122538464E-3</v>
      </c>
      <c r="BM202" s="41" t="s">
        <v>256</v>
      </c>
      <c r="BN202" t="s">
        <v>67</v>
      </c>
      <c r="BO202" s="42">
        <v>31544.9</v>
      </c>
      <c r="BP202" s="42">
        <v>7778465.5099999998</v>
      </c>
      <c r="BQ202" s="42">
        <f t="shared" si="100"/>
        <v>0</v>
      </c>
      <c r="BR202" s="43">
        <f t="shared" si="101"/>
        <v>31544.9</v>
      </c>
      <c r="BT202" s="48" t="s">
        <v>256</v>
      </c>
      <c r="BU202" s="49">
        <f t="shared" si="102"/>
        <v>29383.89</v>
      </c>
      <c r="BV202" s="50">
        <f t="shared" si="103"/>
        <v>2161.5</v>
      </c>
      <c r="BW202" s="51">
        <f t="shared" si="104"/>
        <v>2161.0049271311123</v>
      </c>
      <c r="BX202" s="52">
        <f t="shared" si="105"/>
        <v>0.49507286888774615</v>
      </c>
      <c r="BZ202" s="41" t="s">
        <v>256</v>
      </c>
      <c r="CA202" s="42">
        <f t="shared" si="106"/>
        <v>38772.568241235655</v>
      </c>
      <c r="CB202" s="42">
        <f t="shared" si="107"/>
        <v>29383.890410958906</v>
      </c>
      <c r="CC202" s="42">
        <f t="shared" si="108"/>
        <v>23249.851126293539</v>
      </c>
      <c r="CD202" s="42">
        <f t="shared" si="112"/>
        <v>29383.890410958906</v>
      </c>
      <c r="CE202" s="43">
        <f t="shared" si="113"/>
        <v>29383.890410958906</v>
      </c>
      <c r="CG202" s="53">
        <f t="shared" si="109"/>
        <v>29383.890410958906</v>
      </c>
      <c r="CH202" s="11">
        <f t="shared" si="110"/>
        <v>2175.4699999999998</v>
      </c>
      <c r="CI202" s="53">
        <f t="shared" si="111"/>
        <v>31559.360410958907</v>
      </c>
    </row>
    <row r="203" spans="1:87" x14ac:dyDescent="0.25">
      <c r="A203">
        <v>190</v>
      </c>
      <c r="B203" s="54">
        <v>657</v>
      </c>
      <c r="C203" t="s">
        <v>257</v>
      </c>
      <c r="D203" s="1"/>
      <c r="E203" s="62">
        <v>380</v>
      </c>
      <c r="F203" s="64">
        <v>68466.399999999994</v>
      </c>
      <c r="G203">
        <v>191</v>
      </c>
      <c r="H203" s="1" t="str">
        <f>VLOOKUP(C203,'[1]Base 2024'!$A$2:$D$1666,3,FALSE)</f>
        <v>Sindicalizado</v>
      </c>
      <c r="I203" s="1" t="str">
        <f>VLOOKUP(C203,'[1]Base 2024'!$A$2:$D$1666,4,FALSE)</f>
        <v>QUERETARO</v>
      </c>
      <c r="J203" t="s">
        <v>74</v>
      </c>
      <c r="K203" s="45" t="s">
        <v>77</v>
      </c>
      <c r="L203" s="57">
        <f t="shared" si="76"/>
        <v>10380.441905608242</v>
      </c>
      <c r="M203" s="9">
        <f t="shared" si="77"/>
        <v>12239.928226598882</v>
      </c>
      <c r="N203" s="58">
        <f t="shared" si="78"/>
        <v>22620.370132207125</v>
      </c>
      <c r="O203" s="59">
        <f t="shared" si="79"/>
        <v>34656</v>
      </c>
      <c r="P203" s="60">
        <f t="shared" si="80"/>
        <v>18135.057534246575</v>
      </c>
      <c r="Q203" s="61">
        <v>16093.547871444745</v>
      </c>
      <c r="R203" s="62">
        <v>25527.29</v>
      </c>
      <c r="S203" s="62">
        <v>29391.86</v>
      </c>
      <c r="T203" s="58">
        <f t="shared" si="81"/>
        <v>23670.899290481582</v>
      </c>
      <c r="V203" s="63">
        <f t="shared" si="82"/>
        <v>1333.7222585984364</v>
      </c>
      <c r="X203" s="9"/>
      <c r="Z203" s="41" t="s">
        <v>257</v>
      </c>
      <c r="AA203" t="s">
        <v>63</v>
      </c>
      <c r="AB203" s="42">
        <v>380</v>
      </c>
      <c r="AC203" s="42">
        <f t="shared" si="83"/>
        <v>380</v>
      </c>
      <c r="AD203" s="43">
        <f t="shared" si="84"/>
        <v>0</v>
      </c>
      <c r="AE203" s="9"/>
      <c r="AF203" s="41" t="s">
        <v>257</v>
      </c>
      <c r="AG203" t="s">
        <v>64</v>
      </c>
      <c r="AH203" s="42">
        <v>34656</v>
      </c>
      <c r="AI203" s="42">
        <v>8352665.0880000005</v>
      </c>
      <c r="AJ203" s="42">
        <f t="shared" si="85"/>
        <v>34656</v>
      </c>
      <c r="AK203" s="43">
        <f t="shared" si="86"/>
        <v>0</v>
      </c>
      <c r="AL203" s="42"/>
      <c r="AM203" s="41" t="s">
        <v>257</v>
      </c>
      <c r="AN203" t="s">
        <v>65</v>
      </c>
      <c r="AO203">
        <v>191</v>
      </c>
      <c r="AP203" s="44">
        <v>59215</v>
      </c>
      <c r="AQ203">
        <f t="shared" si="87"/>
        <v>191</v>
      </c>
      <c r="AR203" s="45">
        <f t="shared" si="88"/>
        <v>0</v>
      </c>
      <c r="AT203" s="41" t="s">
        <v>257</v>
      </c>
      <c r="AU203" s="46">
        <f t="shared" si="89"/>
        <v>34656</v>
      </c>
      <c r="AV203">
        <f t="shared" si="90"/>
        <v>0.52328767123287667</v>
      </c>
      <c r="AW203" s="42">
        <f t="shared" si="91"/>
        <v>18135.060000000001</v>
      </c>
      <c r="AX203" s="42">
        <f t="shared" si="92"/>
        <v>18135.057534246575</v>
      </c>
      <c r="AY203" s="43">
        <f t="shared" si="93"/>
        <v>2.4657534268044401E-3</v>
      </c>
      <c r="BA203" s="41" t="str">
        <f t="shared" si="94"/>
        <v>07121</v>
      </c>
      <c r="BB203" s="42">
        <f t="shared" si="95"/>
        <v>18135.060000000001</v>
      </c>
      <c r="BC203" s="42">
        <f t="shared" si="96"/>
        <v>1334.03</v>
      </c>
      <c r="BD203" s="47">
        <f t="shared" si="97"/>
        <v>19469.09</v>
      </c>
      <c r="BF203" s="41" t="s">
        <v>257</v>
      </c>
      <c r="BG203" t="s">
        <v>66</v>
      </c>
      <c r="BH203" s="42">
        <v>1333.72</v>
      </c>
      <c r="BI203" s="42">
        <v>534202.88890000002</v>
      </c>
      <c r="BJ203" s="42">
        <f t="shared" si="98"/>
        <v>1333.7222585984364</v>
      </c>
      <c r="BK203" s="43">
        <f t="shared" si="99"/>
        <v>-2.2585984363558964E-3</v>
      </c>
      <c r="BM203" s="41" t="s">
        <v>257</v>
      </c>
      <c r="BN203" t="s">
        <v>67</v>
      </c>
      <c r="BO203" s="42">
        <v>19468.78</v>
      </c>
      <c r="BP203" s="42">
        <v>7797934.29</v>
      </c>
      <c r="BQ203" s="42">
        <f t="shared" si="100"/>
        <v>0</v>
      </c>
      <c r="BR203" s="43">
        <f t="shared" si="101"/>
        <v>19468.78</v>
      </c>
      <c r="BT203" s="48" t="s">
        <v>257</v>
      </c>
      <c r="BU203" s="49">
        <f t="shared" si="102"/>
        <v>18135.060000000001</v>
      </c>
      <c r="BV203" s="50">
        <f t="shared" si="103"/>
        <v>1334.03</v>
      </c>
      <c r="BW203" s="51">
        <f t="shared" si="104"/>
        <v>1333.7222585984364</v>
      </c>
      <c r="BX203" s="52">
        <f t="shared" si="105"/>
        <v>0.30774140156358953</v>
      </c>
      <c r="BZ203" s="41" t="s">
        <v>257</v>
      </c>
      <c r="CA203" s="42">
        <f t="shared" si="106"/>
        <v>22620.370132207125</v>
      </c>
      <c r="CB203" s="42">
        <f t="shared" si="107"/>
        <v>18135.057534246575</v>
      </c>
      <c r="CC203" s="42">
        <f t="shared" si="108"/>
        <v>23670.899290481582</v>
      </c>
      <c r="CD203" s="42">
        <f t="shared" si="112"/>
        <v>23670.899290481582</v>
      </c>
      <c r="CE203" s="43">
        <f t="shared" si="113"/>
        <v>22620.370132207125</v>
      </c>
      <c r="CG203" s="53">
        <f t="shared" si="109"/>
        <v>22620.370132207125</v>
      </c>
      <c r="CH203" s="11">
        <f t="shared" si="110"/>
        <v>1674.72</v>
      </c>
      <c r="CI203" s="53">
        <f t="shared" si="111"/>
        <v>24295.090132207126</v>
      </c>
    </row>
    <row r="204" spans="1:87" x14ac:dyDescent="0.25">
      <c r="A204">
        <v>191</v>
      </c>
      <c r="B204" s="54">
        <v>694</v>
      </c>
      <c r="C204" t="s">
        <v>258</v>
      </c>
      <c r="D204" s="1"/>
      <c r="E204" s="62">
        <v>360</v>
      </c>
      <c r="F204" s="64">
        <v>52444.800000000003</v>
      </c>
      <c r="G204">
        <v>146</v>
      </c>
      <c r="H204" s="1" t="str">
        <f>VLOOKUP(C204,'[1]Base 2024'!$A$2:$D$1666,3,FALSE)</f>
        <v>Sindicalizado</v>
      </c>
      <c r="I204" s="1" t="str">
        <f>VLOOKUP(C204,'[1]Base 2024'!$A$2:$D$1666,4,FALSE)</f>
        <v>QUERETARO</v>
      </c>
      <c r="J204" t="s">
        <v>74</v>
      </c>
      <c r="K204" s="45" t="s">
        <v>77</v>
      </c>
      <c r="L204" s="57">
        <f t="shared" si="76"/>
        <v>7951.3483935367312</v>
      </c>
      <c r="M204" s="9">
        <f t="shared" si="77"/>
        <v>9356.1755030546428</v>
      </c>
      <c r="N204" s="58">
        <f t="shared" si="78"/>
        <v>17307.523896591374</v>
      </c>
      <c r="O204" s="59">
        <f t="shared" si="79"/>
        <v>32832</v>
      </c>
      <c r="P204" s="60">
        <f t="shared" si="80"/>
        <v>13132.8</v>
      </c>
      <c r="Q204" s="61">
        <v>16314.04176022876</v>
      </c>
      <c r="R204" s="62">
        <v>26229.52</v>
      </c>
      <c r="S204" s="62">
        <v>30275.42</v>
      </c>
      <c r="T204" s="58">
        <f t="shared" si="81"/>
        <v>24272.993920076249</v>
      </c>
      <c r="V204" s="63">
        <f t="shared" si="82"/>
        <v>965.83689600349703</v>
      </c>
      <c r="X204" s="9"/>
      <c r="Z204" s="41" t="s">
        <v>258</v>
      </c>
      <c r="AA204" t="s">
        <v>63</v>
      </c>
      <c r="AB204" s="42">
        <v>360</v>
      </c>
      <c r="AC204" s="42">
        <f t="shared" si="83"/>
        <v>360</v>
      </c>
      <c r="AD204" s="43">
        <f t="shared" si="84"/>
        <v>0</v>
      </c>
      <c r="AE204" s="9"/>
      <c r="AF204" s="41" t="s">
        <v>258</v>
      </c>
      <c r="AG204" t="s">
        <v>64</v>
      </c>
      <c r="AH204" s="42">
        <v>32832</v>
      </c>
      <c r="AI204" s="42">
        <v>8385497.0880000005</v>
      </c>
      <c r="AJ204" s="42">
        <f t="shared" si="85"/>
        <v>32832</v>
      </c>
      <c r="AK204" s="43">
        <f t="shared" si="86"/>
        <v>0</v>
      </c>
      <c r="AL204" s="42"/>
      <c r="AM204" s="41" t="s">
        <v>258</v>
      </c>
      <c r="AN204" t="s">
        <v>65</v>
      </c>
      <c r="AO204">
        <v>146</v>
      </c>
      <c r="AP204" s="44">
        <v>59361</v>
      </c>
      <c r="AQ204">
        <f t="shared" si="87"/>
        <v>146</v>
      </c>
      <c r="AR204" s="45">
        <f t="shared" si="88"/>
        <v>0</v>
      </c>
      <c r="AT204" s="41" t="s">
        <v>258</v>
      </c>
      <c r="AU204" s="46">
        <f t="shared" si="89"/>
        <v>32832</v>
      </c>
      <c r="AV204">
        <f t="shared" si="90"/>
        <v>0.4</v>
      </c>
      <c r="AW204" s="42">
        <f t="shared" si="91"/>
        <v>13132.8</v>
      </c>
      <c r="AX204" s="42">
        <f t="shared" si="92"/>
        <v>13132.8</v>
      </c>
      <c r="AY204" s="43">
        <f t="shared" si="93"/>
        <v>0</v>
      </c>
      <c r="BA204" s="41" t="str">
        <f t="shared" si="94"/>
        <v>07158</v>
      </c>
      <c r="BB204" s="42">
        <f t="shared" si="95"/>
        <v>13132.8</v>
      </c>
      <c r="BC204" s="42">
        <f t="shared" si="96"/>
        <v>966.06</v>
      </c>
      <c r="BD204" s="47">
        <f t="shared" si="97"/>
        <v>14098.859999999999</v>
      </c>
      <c r="BF204" s="41" t="s">
        <v>258</v>
      </c>
      <c r="BG204" t="s">
        <v>66</v>
      </c>
      <c r="BH204" s="42">
        <v>965.84</v>
      </c>
      <c r="BI204" s="42">
        <v>535168.72580000001</v>
      </c>
      <c r="BJ204" s="42">
        <f t="shared" si="98"/>
        <v>965.83689600349703</v>
      </c>
      <c r="BK204" s="43">
        <f t="shared" si="99"/>
        <v>3.1039965030004169E-3</v>
      </c>
      <c r="BM204" s="41" t="s">
        <v>258</v>
      </c>
      <c r="BN204" t="s">
        <v>67</v>
      </c>
      <c r="BO204" s="42">
        <v>14098.64</v>
      </c>
      <c r="BP204" s="42">
        <v>7812032.9299999997</v>
      </c>
      <c r="BQ204" s="42">
        <f t="shared" si="100"/>
        <v>0</v>
      </c>
      <c r="BR204" s="43">
        <f t="shared" si="101"/>
        <v>14098.64</v>
      </c>
      <c r="BT204" s="48" t="s">
        <v>258</v>
      </c>
      <c r="BU204" s="49">
        <f t="shared" si="102"/>
        <v>13132.8</v>
      </c>
      <c r="BV204" s="50">
        <f t="shared" si="103"/>
        <v>966.06</v>
      </c>
      <c r="BW204" s="51">
        <f t="shared" si="104"/>
        <v>965.83689600349703</v>
      </c>
      <c r="BX204" s="52">
        <f t="shared" si="105"/>
        <v>0.22310399650291401</v>
      </c>
      <c r="BZ204" s="41" t="s">
        <v>258</v>
      </c>
      <c r="CA204" s="42">
        <f t="shared" si="106"/>
        <v>17307.523896591374</v>
      </c>
      <c r="CB204" s="42">
        <f t="shared" si="107"/>
        <v>13132.8</v>
      </c>
      <c r="CC204" s="42">
        <f t="shared" si="108"/>
        <v>24272.993920076249</v>
      </c>
      <c r="CD204" s="42">
        <f t="shared" si="112"/>
        <v>24272.993920076249</v>
      </c>
      <c r="CE204" s="43">
        <f t="shared" si="113"/>
        <v>17307.523896591374</v>
      </c>
      <c r="CG204" s="53">
        <f t="shared" si="109"/>
        <v>17307.523896591374</v>
      </c>
      <c r="CH204" s="11">
        <f t="shared" si="110"/>
        <v>1281.3800000000001</v>
      </c>
      <c r="CI204" s="53">
        <f t="shared" si="111"/>
        <v>18588.903896591375</v>
      </c>
    </row>
    <row r="205" spans="1:87" x14ac:dyDescent="0.25">
      <c r="A205">
        <v>192</v>
      </c>
      <c r="B205" s="54">
        <v>704</v>
      </c>
      <c r="C205" t="s">
        <v>259</v>
      </c>
      <c r="D205" s="1"/>
      <c r="E205" s="62">
        <v>360</v>
      </c>
      <c r="F205" s="64">
        <v>99953.600000000006</v>
      </c>
      <c r="G205">
        <v>278</v>
      </c>
      <c r="H205" s="1" t="str">
        <f>VLOOKUP(C205,'[1]Base 2024'!$A$2:$D$1666,3,FALSE)</f>
        <v>Sindicalizado</v>
      </c>
      <c r="I205" s="1" t="str">
        <f>VLOOKUP(C205,'[1]Base 2024'!$A$2:$D$1666,4,FALSE)</f>
        <v>QUERETARO</v>
      </c>
      <c r="J205" t="s">
        <v>74</v>
      </c>
      <c r="K205" s="45" t="s">
        <v>77</v>
      </c>
      <c r="L205" s="57">
        <f t="shared" si="76"/>
        <v>15154.331731424527</v>
      </c>
      <c r="M205" s="9">
        <f t="shared" si="77"/>
        <v>17815.183492117743</v>
      </c>
      <c r="N205" s="58">
        <f t="shared" si="78"/>
        <v>32969.515223542272</v>
      </c>
      <c r="O205" s="59">
        <f t="shared" si="79"/>
        <v>32832</v>
      </c>
      <c r="P205" s="60">
        <f t="shared" si="80"/>
        <v>25006.290410958904</v>
      </c>
      <c r="Q205" s="61">
        <v>15999.324726764891</v>
      </c>
      <c r="R205" s="62">
        <v>25504.92</v>
      </c>
      <c r="S205" s="62">
        <v>29691.599999999999</v>
      </c>
      <c r="T205" s="58">
        <f t="shared" si="81"/>
        <v>23731.948242254963</v>
      </c>
      <c r="V205" s="63">
        <f t="shared" si="82"/>
        <v>1839.0592951299468</v>
      </c>
      <c r="X205" s="9"/>
      <c r="Z205" s="41" t="s">
        <v>259</v>
      </c>
      <c r="AA205" t="s">
        <v>63</v>
      </c>
      <c r="AB205" s="42">
        <v>360</v>
      </c>
      <c r="AC205" s="42">
        <f t="shared" si="83"/>
        <v>360</v>
      </c>
      <c r="AD205" s="43">
        <f t="shared" si="84"/>
        <v>0</v>
      </c>
      <c r="AE205" s="9"/>
      <c r="AF205" s="41" t="s">
        <v>259</v>
      </c>
      <c r="AG205" t="s">
        <v>64</v>
      </c>
      <c r="AH205" s="42">
        <v>32832</v>
      </c>
      <c r="AI205" s="42">
        <v>8418329.0879999995</v>
      </c>
      <c r="AJ205" s="42">
        <f t="shared" si="85"/>
        <v>32832</v>
      </c>
      <c r="AK205" s="43">
        <f t="shared" si="86"/>
        <v>0</v>
      </c>
      <c r="AL205" s="42"/>
      <c r="AM205" s="41" t="s">
        <v>259</v>
      </c>
      <c r="AN205" t="s">
        <v>65</v>
      </c>
      <c r="AO205">
        <v>278</v>
      </c>
      <c r="AP205" s="44">
        <v>59639</v>
      </c>
      <c r="AQ205">
        <f t="shared" si="87"/>
        <v>278</v>
      </c>
      <c r="AR205" s="45">
        <f t="shared" si="88"/>
        <v>0</v>
      </c>
      <c r="AT205" s="41" t="s">
        <v>259</v>
      </c>
      <c r="AU205" s="46">
        <f t="shared" si="89"/>
        <v>32832</v>
      </c>
      <c r="AV205">
        <f t="shared" si="90"/>
        <v>0.76164383561643834</v>
      </c>
      <c r="AW205" s="42">
        <f t="shared" si="91"/>
        <v>25006.29</v>
      </c>
      <c r="AX205" s="42">
        <f t="shared" si="92"/>
        <v>25006.290410958904</v>
      </c>
      <c r="AY205" s="43">
        <f t="shared" si="93"/>
        <v>-4.1095890264841728E-4</v>
      </c>
      <c r="BA205" s="41" t="str">
        <f t="shared" si="94"/>
        <v>07168</v>
      </c>
      <c r="BB205" s="42">
        <f t="shared" si="95"/>
        <v>25006.29</v>
      </c>
      <c r="BC205" s="42">
        <f t="shared" si="96"/>
        <v>1839.48</v>
      </c>
      <c r="BD205" s="47">
        <f t="shared" si="97"/>
        <v>26845.77</v>
      </c>
      <c r="BF205" s="41" t="s">
        <v>259</v>
      </c>
      <c r="BG205" t="s">
        <v>66</v>
      </c>
      <c r="BH205" s="42">
        <v>1839.06</v>
      </c>
      <c r="BI205" s="42">
        <v>537007.78509999998</v>
      </c>
      <c r="BJ205" s="42">
        <f t="shared" si="98"/>
        <v>1839.0592951299468</v>
      </c>
      <c r="BK205" s="43">
        <f t="shared" si="99"/>
        <v>7.0487005314134876E-4</v>
      </c>
      <c r="BM205" s="41" t="s">
        <v>259</v>
      </c>
      <c r="BN205" t="s">
        <v>67</v>
      </c>
      <c r="BO205" s="42">
        <v>26845.35</v>
      </c>
      <c r="BP205" s="42">
        <v>7838878.2800000003</v>
      </c>
      <c r="BQ205" s="42">
        <f t="shared" si="100"/>
        <v>0</v>
      </c>
      <c r="BR205" s="43">
        <f t="shared" si="101"/>
        <v>26845.35</v>
      </c>
      <c r="BT205" s="48" t="s">
        <v>259</v>
      </c>
      <c r="BU205" s="49">
        <f t="shared" si="102"/>
        <v>25006.29</v>
      </c>
      <c r="BV205" s="50">
        <f t="shared" si="103"/>
        <v>1839.48</v>
      </c>
      <c r="BW205" s="51">
        <f t="shared" si="104"/>
        <v>1839.0592951299468</v>
      </c>
      <c r="BX205" s="52">
        <f t="shared" si="105"/>
        <v>0.42070487005321411</v>
      </c>
      <c r="BZ205" s="41" t="s">
        <v>259</v>
      </c>
      <c r="CA205" s="42">
        <f t="shared" si="106"/>
        <v>32969.515223542272</v>
      </c>
      <c r="CB205" s="42">
        <f t="shared" si="107"/>
        <v>25006.290410958904</v>
      </c>
      <c r="CC205" s="42">
        <f t="shared" si="108"/>
        <v>23731.948242254963</v>
      </c>
      <c r="CD205" s="42">
        <f t="shared" si="112"/>
        <v>25006.290410958904</v>
      </c>
      <c r="CE205" s="43">
        <f t="shared" si="113"/>
        <v>25006.290410958904</v>
      </c>
      <c r="CG205" s="53">
        <f t="shared" si="109"/>
        <v>25006.290410958904</v>
      </c>
      <c r="CH205" s="11">
        <f t="shared" si="110"/>
        <v>1851.37</v>
      </c>
      <c r="CI205" s="53">
        <f t="shared" si="111"/>
        <v>26857.660410958903</v>
      </c>
    </row>
    <row r="206" spans="1:87" x14ac:dyDescent="0.25">
      <c r="A206">
        <v>193</v>
      </c>
      <c r="B206" s="54">
        <v>720</v>
      </c>
      <c r="C206" t="s">
        <v>260</v>
      </c>
      <c r="D206" s="1"/>
      <c r="E206" s="62">
        <v>430</v>
      </c>
      <c r="F206" s="64">
        <v>146786</v>
      </c>
      <c r="G206">
        <v>364</v>
      </c>
      <c r="H206" s="1" t="str">
        <f>VLOOKUP(C206,'[1]Base 2024'!$A$2:$D$1666,3,FALSE)</f>
        <v>Sindicalizado</v>
      </c>
      <c r="I206" s="1" t="str">
        <f>VLOOKUP(C206,'[1]Base 2024'!$A$2:$D$1666,4,FALSE)</f>
        <v>QUERETARO</v>
      </c>
      <c r="J206" t="s">
        <v>74</v>
      </c>
      <c r="K206" s="45" t="s">
        <v>62</v>
      </c>
      <c r="L206" s="57">
        <f t="shared" si="76"/>
        <v>22254.763585592518</v>
      </c>
      <c r="M206" s="9">
        <f t="shared" si="77"/>
        <v>23326.355363780069</v>
      </c>
      <c r="N206" s="58">
        <f t="shared" si="78"/>
        <v>45581.118949372583</v>
      </c>
      <c r="O206" s="59">
        <f t="shared" si="79"/>
        <v>39216</v>
      </c>
      <c r="P206" s="60">
        <f t="shared" si="80"/>
        <v>39108.558904109588</v>
      </c>
      <c r="Q206" s="61">
        <v>15952.696741946078</v>
      </c>
      <c r="R206" s="62">
        <v>25467.200000000001</v>
      </c>
      <c r="S206" s="62">
        <v>31221.52</v>
      </c>
      <c r="T206" s="58">
        <f t="shared" si="81"/>
        <v>24213.805580648695</v>
      </c>
      <c r="V206" s="63">
        <f t="shared" si="82"/>
        <v>2876.1946530149808</v>
      </c>
      <c r="X206" s="9"/>
      <c r="Z206" s="41" t="s">
        <v>260</v>
      </c>
      <c r="AA206" t="s">
        <v>63</v>
      </c>
      <c r="AB206" s="42">
        <v>430</v>
      </c>
      <c r="AC206" s="42">
        <f t="shared" si="83"/>
        <v>430</v>
      </c>
      <c r="AD206" s="43">
        <f t="shared" si="84"/>
        <v>0</v>
      </c>
      <c r="AE206" s="9"/>
      <c r="AF206" s="41" t="s">
        <v>260</v>
      </c>
      <c r="AG206" t="s">
        <v>64</v>
      </c>
      <c r="AH206" s="42">
        <v>39216</v>
      </c>
      <c r="AI206" s="42">
        <v>8457545.0879999995</v>
      </c>
      <c r="AJ206" s="42">
        <f t="shared" si="85"/>
        <v>39216</v>
      </c>
      <c r="AK206" s="43">
        <f t="shared" si="86"/>
        <v>0</v>
      </c>
      <c r="AL206" s="42"/>
      <c r="AM206" s="41" t="s">
        <v>260</v>
      </c>
      <c r="AN206" t="s">
        <v>65</v>
      </c>
      <c r="AO206">
        <v>364</v>
      </c>
      <c r="AP206" s="44">
        <v>60003</v>
      </c>
      <c r="AQ206">
        <f t="shared" si="87"/>
        <v>364</v>
      </c>
      <c r="AR206" s="45">
        <f t="shared" si="88"/>
        <v>0</v>
      </c>
      <c r="AT206" s="41" t="s">
        <v>260</v>
      </c>
      <c r="AU206" s="46">
        <f t="shared" si="89"/>
        <v>39216</v>
      </c>
      <c r="AV206">
        <f t="shared" si="90"/>
        <v>0.99726027397260275</v>
      </c>
      <c r="AW206" s="42">
        <f t="shared" si="91"/>
        <v>39108.559999999998</v>
      </c>
      <c r="AX206" s="42">
        <f t="shared" si="92"/>
        <v>39108.558904109588</v>
      </c>
      <c r="AY206" s="43">
        <f t="shared" si="93"/>
        <v>1.0958904094877653E-3</v>
      </c>
      <c r="BA206" s="41" t="str">
        <f t="shared" si="94"/>
        <v>07185</v>
      </c>
      <c r="BB206" s="42">
        <f t="shared" si="95"/>
        <v>39108.559999999998</v>
      </c>
      <c r="BC206" s="42">
        <f t="shared" si="96"/>
        <v>2876.85</v>
      </c>
      <c r="BD206" s="47">
        <f t="shared" si="97"/>
        <v>41985.409999999996</v>
      </c>
      <c r="BF206" s="41" t="s">
        <v>260</v>
      </c>
      <c r="BG206" t="s">
        <v>66</v>
      </c>
      <c r="BH206" s="42">
        <v>2876.19</v>
      </c>
      <c r="BI206" s="42">
        <v>539883.97979999997</v>
      </c>
      <c r="BJ206" s="42">
        <f t="shared" si="98"/>
        <v>2876.1946530149808</v>
      </c>
      <c r="BK206" s="43">
        <f t="shared" si="99"/>
        <v>-4.6530149807040289E-3</v>
      </c>
      <c r="BM206" s="41" t="s">
        <v>260</v>
      </c>
      <c r="BN206" t="s">
        <v>67</v>
      </c>
      <c r="BO206" s="42">
        <v>41984.76</v>
      </c>
      <c r="BP206" s="42">
        <v>7880863.04</v>
      </c>
      <c r="BQ206" s="42">
        <f t="shared" si="100"/>
        <v>0</v>
      </c>
      <c r="BR206" s="43">
        <f t="shared" si="101"/>
        <v>41984.76</v>
      </c>
      <c r="BT206" s="48" t="s">
        <v>260</v>
      </c>
      <c r="BU206" s="49">
        <f t="shared" si="102"/>
        <v>39108.559999999998</v>
      </c>
      <c r="BV206" s="50">
        <f t="shared" si="103"/>
        <v>2876.85</v>
      </c>
      <c r="BW206" s="51">
        <f t="shared" si="104"/>
        <v>2876.1946530149808</v>
      </c>
      <c r="BX206" s="52">
        <f t="shared" si="105"/>
        <v>0.65534698501915045</v>
      </c>
      <c r="BZ206" s="41" t="s">
        <v>260</v>
      </c>
      <c r="CA206" s="42">
        <f t="shared" si="106"/>
        <v>45581.118949372583</v>
      </c>
      <c r="CB206" s="42">
        <f t="shared" si="107"/>
        <v>39108.558904109588</v>
      </c>
      <c r="CC206" s="42">
        <f t="shared" si="108"/>
        <v>24213.805580648695</v>
      </c>
      <c r="CD206" s="42">
        <f t="shared" si="112"/>
        <v>39108.558904109588</v>
      </c>
      <c r="CE206" s="43">
        <f t="shared" si="113"/>
        <v>39108.558904109588</v>
      </c>
      <c r="CG206" s="53">
        <f t="shared" si="109"/>
        <v>39108.558904109588</v>
      </c>
      <c r="CH206" s="11">
        <f t="shared" si="110"/>
        <v>2895.44</v>
      </c>
      <c r="CI206" s="53">
        <f t="shared" si="111"/>
        <v>42003.998904109591</v>
      </c>
    </row>
    <row r="207" spans="1:87" x14ac:dyDescent="0.25">
      <c r="A207">
        <v>194</v>
      </c>
      <c r="B207" s="54">
        <v>737</v>
      </c>
      <c r="C207" t="s">
        <v>261</v>
      </c>
      <c r="D207" s="1"/>
      <c r="E207" s="62">
        <v>308</v>
      </c>
      <c r="F207" s="64">
        <v>109272.04</v>
      </c>
      <c r="G207">
        <v>356</v>
      </c>
      <c r="H207" s="1" t="str">
        <f>VLOOKUP(C207,'[1]Base 2024'!$A$2:$D$1666,3,FALSE)</f>
        <v>Sindicalizado</v>
      </c>
      <c r="I207" s="1" t="str">
        <f>VLOOKUP(C207,'[1]Base 2024'!$A$2:$D$1666,4,FALSE)</f>
        <v>QUERETARO</v>
      </c>
      <c r="J207" t="s">
        <v>74</v>
      </c>
      <c r="K207" s="45" t="s">
        <v>62</v>
      </c>
      <c r="L207" s="57">
        <f t="shared" ref="L207:L270" si="114">F207*$E$9</f>
        <v>16567.134581740826</v>
      </c>
      <c r="M207" s="9">
        <f t="shared" ref="M207:M270" si="115">G207*$E$10</f>
        <v>22813.688212927758</v>
      </c>
      <c r="N207" s="58">
        <f t="shared" ref="N207:N270" si="116">L207+M207</f>
        <v>39380.82279466858</v>
      </c>
      <c r="O207" s="59">
        <f t="shared" ref="O207:O270" si="117">E207*91.2</f>
        <v>28089.600000000002</v>
      </c>
      <c r="P207" s="60">
        <f t="shared" ref="P207:P270" si="118">(O207*G207)/365</f>
        <v>27396.979726027403</v>
      </c>
      <c r="Q207" s="61">
        <v>15445.905265289508</v>
      </c>
      <c r="R207" s="62">
        <v>24839.88</v>
      </c>
      <c r="S207" s="62">
        <v>26592.63</v>
      </c>
      <c r="T207" s="58">
        <f t="shared" ref="T207:T270" si="119">(Q207+R207+S207)/3</f>
        <v>22292.805088429839</v>
      </c>
      <c r="V207" s="63">
        <f t="shared" ref="V207:V270" si="120">(P207/$P$359)*$V$361</f>
        <v>2014.8798320584376</v>
      </c>
      <c r="X207" s="9"/>
      <c r="Z207" s="41" t="s">
        <v>261</v>
      </c>
      <c r="AA207" t="s">
        <v>63</v>
      </c>
      <c r="AB207" s="42">
        <v>308</v>
      </c>
      <c r="AC207" s="42">
        <f t="shared" si="83"/>
        <v>308</v>
      </c>
      <c r="AD207" s="43">
        <f t="shared" si="84"/>
        <v>0</v>
      </c>
      <c r="AE207" s="9"/>
      <c r="AF207" s="41" t="s">
        <v>261</v>
      </c>
      <c r="AG207" t="s">
        <v>64</v>
      </c>
      <c r="AH207" s="42">
        <v>28089.599999999999</v>
      </c>
      <c r="AI207" s="42">
        <v>8485634.6879999992</v>
      </c>
      <c r="AJ207" s="42">
        <f t="shared" si="85"/>
        <v>28089.600000000002</v>
      </c>
      <c r="AK207" s="43">
        <f t="shared" si="86"/>
        <v>0</v>
      </c>
      <c r="AL207" s="42"/>
      <c r="AM207" s="41" t="s">
        <v>261</v>
      </c>
      <c r="AN207" t="s">
        <v>65</v>
      </c>
      <c r="AO207">
        <v>356</v>
      </c>
      <c r="AP207" s="44">
        <v>60359</v>
      </c>
      <c r="AQ207">
        <f t="shared" si="87"/>
        <v>356</v>
      </c>
      <c r="AR207" s="45">
        <f t="shared" si="88"/>
        <v>0</v>
      </c>
      <c r="AT207" s="41" t="s">
        <v>261</v>
      </c>
      <c r="AU207" s="46">
        <f t="shared" si="89"/>
        <v>28089.599999999999</v>
      </c>
      <c r="AV207">
        <f t="shared" si="90"/>
        <v>0.97534246575342465</v>
      </c>
      <c r="AW207" s="42">
        <f t="shared" si="91"/>
        <v>27396.98</v>
      </c>
      <c r="AX207" s="42">
        <f t="shared" si="92"/>
        <v>27396.979726027403</v>
      </c>
      <c r="AY207" s="43">
        <f t="shared" si="93"/>
        <v>2.7397259691497311E-4</v>
      </c>
      <c r="BA207" s="41" t="str">
        <f t="shared" si="94"/>
        <v>07202</v>
      </c>
      <c r="BB207" s="42">
        <f t="shared" si="95"/>
        <v>27396.98</v>
      </c>
      <c r="BC207" s="42">
        <f t="shared" si="96"/>
        <v>2015.34</v>
      </c>
      <c r="BD207" s="47">
        <f t="shared" si="97"/>
        <v>29412.32</v>
      </c>
      <c r="BF207" s="41" t="s">
        <v>261</v>
      </c>
      <c r="BG207" t="s">
        <v>66</v>
      </c>
      <c r="BH207" s="42">
        <v>2014.88</v>
      </c>
      <c r="BI207" s="42">
        <v>541898.85959999997</v>
      </c>
      <c r="BJ207" s="42">
        <f t="shared" si="98"/>
        <v>2014.8798320584376</v>
      </c>
      <c r="BK207" s="43">
        <f t="shared" si="99"/>
        <v>1.6794156249488879E-4</v>
      </c>
      <c r="BM207" s="41" t="s">
        <v>261</v>
      </c>
      <c r="BN207" t="s">
        <v>67</v>
      </c>
      <c r="BO207" s="42">
        <v>29411.86</v>
      </c>
      <c r="BP207" s="42">
        <v>7910274.9000000004</v>
      </c>
      <c r="BQ207" s="42">
        <f t="shared" si="100"/>
        <v>0</v>
      </c>
      <c r="BR207" s="43">
        <f t="shared" si="101"/>
        <v>29411.86</v>
      </c>
      <c r="BT207" s="48" t="s">
        <v>261</v>
      </c>
      <c r="BU207" s="49">
        <f t="shared" si="102"/>
        <v>27396.98</v>
      </c>
      <c r="BV207" s="50">
        <f t="shared" si="103"/>
        <v>2015.34</v>
      </c>
      <c r="BW207" s="51">
        <f t="shared" si="104"/>
        <v>2014.8798320584376</v>
      </c>
      <c r="BX207" s="52">
        <f t="shared" si="105"/>
        <v>0.46016794156230389</v>
      </c>
      <c r="BZ207" s="41" t="s">
        <v>261</v>
      </c>
      <c r="CA207" s="42">
        <f t="shared" si="106"/>
        <v>39380.82279466858</v>
      </c>
      <c r="CB207" s="42">
        <f t="shared" si="107"/>
        <v>27396.979726027403</v>
      </c>
      <c r="CC207" s="42">
        <f t="shared" si="108"/>
        <v>22292.805088429839</v>
      </c>
      <c r="CD207" s="42">
        <f t="shared" si="112"/>
        <v>27396.979726027403</v>
      </c>
      <c r="CE207" s="43">
        <f t="shared" si="113"/>
        <v>27396.979726027403</v>
      </c>
      <c r="CG207" s="53">
        <f t="shared" si="109"/>
        <v>27396.979726027403</v>
      </c>
      <c r="CH207" s="11">
        <f t="shared" si="110"/>
        <v>2028.36</v>
      </c>
      <c r="CI207" s="53">
        <f t="shared" si="111"/>
        <v>29425.339726027403</v>
      </c>
    </row>
    <row r="208" spans="1:87" x14ac:dyDescent="0.25">
      <c r="A208">
        <v>195</v>
      </c>
      <c r="B208" s="54">
        <v>742</v>
      </c>
      <c r="C208" t="s">
        <v>262</v>
      </c>
      <c r="D208" s="1"/>
      <c r="E208" s="62">
        <v>350</v>
      </c>
      <c r="F208" s="64">
        <v>118895.4</v>
      </c>
      <c r="G208">
        <v>349</v>
      </c>
      <c r="H208" s="1" t="str">
        <f>VLOOKUP(C208,'[1]Base 2024'!$A$2:$D$1666,3,FALSE)</f>
        <v>Sindicalizado</v>
      </c>
      <c r="I208" s="1" t="str">
        <f>VLOOKUP(C208,'[1]Base 2024'!$A$2:$D$1666,4,FALSE)</f>
        <v>QUERETARO</v>
      </c>
      <c r="J208" t="s">
        <v>74</v>
      </c>
      <c r="K208" s="45" t="s">
        <v>62</v>
      </c>
      <c r="L208" s="57">
        <f t="shared" si="114"/>
        <v>18026.167471110712</v>
      </c>
      <c r="M208" s="9">
        <f t="shared" si="115"/>
        <v>22365.104455931989</v>
      </c>
      <c r="N208" s="58">
        <f t="shared" si="116"/>
        <v>40391.271927042704</v>
      </c>
      <c r="O208" s="59">
        <f t="shared" si="117"/>
        <v>31920</v>
      </c>
      <c r="P208" s="60">
        <f t="shared" si="118"/>
        <v>30520.767123287671</v>
      </c>
      <c r="Q208" s="61">
        <v>16099.687274340351</v>
      </c>
      <c r="R208" s="62">
        <v>24942.76</v>
      </c>
      <c r="S208" s="62">
        <v>28070.44</v>
      </c>
      <c r="T208" s="58">
        <f t="shared" si="119"/>
        <v>23037.629091446783</v>
      </c>
      <c r="V208" s="63">
        <f t="shared" si="120"/>
        <v>2244.6152368117805</v>
      </c>
      <c r="X208" s="9"/>
      <c r="Z208" s="41" t="s">
        <v>262</v>
      </c>
      <c r="AA208" t="s">
        <v>63</v>
      </c>
      <c r="AB208" s="42">
        <v>350</v>
      </c>
      <c r="AC208" s="42">
        <f t="shared" ref="AC208:AC271" si="121">+E208</f>
        <v>350</v>
      </c>
      <c r="AD208" s="43">
        <f t="shared" ref="AD208:AD271" si="122">+AB208-AC208</f>
        <v>0</v>
      </c>
      <c r="AE208" s="9"/>
      <c r="AF208" s="41" t="s">
        <v>262</v>
      </c>
      <c r="AG208" t="s">
        <v>64</v>
      </c>
      <c r="AH208" s="42">
        <v>31920</v>
      </c>
      <c r="AI208" s="42">
        <v>8517554.6879999992</v>
      </c>
      <c r="AJ208" s="42">
        <f t="shared" ref="AJ208:AJ271" si="123">+O208</f>
        <v>31920</v>
      </c>
      <c r="AK208" s="43">
        <f t="shared" ref="AK208:AK271" si="124">+AH208-AJ208</f>
        <v>0</v>
      </c>
      <c r="AL208" s="42"/>
      <c r="AM208" s="41" t="s">
        <v>262</v>
      </c>
      <c r="AN208" t="s">
        <v>65</v>
      </c>
      <c r="AO208">
        <v>349</v>
      </c>
      <c r="AP208" s="44">
        <v>60708</v>
      </c>
      <c r="AQ208">
        <f t="shared" ref="AQ208:AQ271" si="125">+G208</f>
        <v>349</v>
      </c>
      <c r="AR208" s="45">
        <f t="shared" ref="AR208:AR271" si="126">+AO208-AQ208</f>
        <v>0</v>
      </c>
      <c r="AT208" s="41" t="s">
        <v>262</v>
      </c>
      <c r="AU208" s="46">
        <f t="shared" ref="AU208:AU271" si="127">+AH208</f>
        <v>31920</v>
      </c>
      <c r="AV208">
        <f t="shared" ref="AV208:AV271" si="128">+AO208/365</f>
        <v>0.95616438356164379</v>
      </c>
      <c r="AW208" s="42">
        <f t="shared" ref="AW208:AW271" si="129">ROUND(AU208*AV208,2)</f>
        <v>30520.77</v>
      </c>
      <c r="AX208" s="42">
        <f t="shared" ref="AX208:AX271" si="130">+P208</f>
        <v>30520.767123287671</v>
      </c>
      <c r="AY208" s="43">
        <f t="shared" ref="AY208:AY271" si="131">+AW208-AX208</f>
        <v>2.8767123294528574E-3</v>
      </c>
      <c r="BA208" s="41" t="str">
        <f t="shared" ref="BA208:BA271" si="132">+AT208</f>
        <v>07207</v>
      </c>
      <c r="BB208" s="42">
        <f t="shared" ref="BB208:BB271" si="133">+AW208</f>
        <v>30520.77</v>
      </c>
      <c r="BC208" s="42">
        <f t="shared" ref="BC208:BC271" si="134">ROUND(+BB208/$BB$358*$BB$11,2)</f>
        <v>2245.13</v>
      </c>
      <c r="BD208" s="47">
        <f t="shared" ref="BD208:BD271" si="135">SUM(BB208:BC208)</f>
        <v>32765.9</v>
      </c>
      <c r="BF208" s="41" t="s">
        <v>262</v>
      </c>
      <c r="BG208" t="s">
        <v>66</v>
      </c>
      <c r="BH208" s="42">
        <v>2244.62</v>
      </c>
      <c r="BI208" s="42">
        <v>544143.47479999997</v>
      </c>
      <c r="BJ208" s="42">
        <f t="shared" ref="BJ208:BJ271" si="136">+V208</f>
        <v>2244.6152368117805</v>
      </c>
      <c r="BK208" s="43">
        <f t="shared" ref="BK208:BK271" si="137">+BH208-BJ208</f>
        <v>4.7631882193854835E-3</v>
      </c>
      <c r="BM208" s="41" t="s">
        <v>262</v>
      </c>
      <c r="BN208" t="s">
        <v>67</v>
      </c>
      <c r="BO208" s="42">
        <v>32765.39</v>
      </c>
      <c r="BP208" s="42">
        <v>7943040.29</v>
      </c>
      <c r="BQ208" s="42">
        <f t="shared" ref="BQ208:BQ271" si="138">+X208</f>
        <v>0</v>
      </c>
      <c r="BR208" s="43">
        <f t="shared" ref="BR208:BR271" si="139">+BO208-BQ208</f>
        <v>32765.39</v>
      </c>
      <c r="BT208" s="48" t="s">
        <v>262</v>
      </c>
      <c r="BU208" s="49">
        <f t="shared" ref="BU208:BU271" si="140">+AW208</f>
        <v>30520.77</v>
      </c>
      <c r="BV208" s="50">
        <f t="shared" ref="BV208:BV271" si="141">ROUND(BU208/$BU$358*$BV$11,2)</f>
        <v>2245.13</v>
      </c>
      <c r="BW208" s="51">
        <f t="shared" ref="BW208:BW271" si="142">+V208</f>
        <v>2244.6152368117805</v>
      </c>
      <c r="BX208" s="52">
        <f t="shared" ref="BX208:BX271" si="143">+BV208-BW208</f>
        <v>0.51476318821960376</v>
      </c>
      <c r="BZ208" s="41" t="s">
        <v>262</v>
      </c>
      <c r="CA208" s="42">
        <f t="shared" ref="CA208:CA271" si="144">+N208</f>
        <v>40391.271927042704</v>
      </c>
      <c r="CB208" s="42">
        <f t="shared" ref="CB208:CB271" si="145">+P208</f>
        <v>30520.767123287671</v>
      </c>
      <c r="CC208" s="42">
        <f t="shared" ref="CC208:CC271" si="146">+T208</f>
        <v>23037.629091446783</v>
      </c>
      <c r="CD208" s="42">
        <f t="shared" si="112"/>
        <v>30520.767123287671</v>
      </c>
      <c r="CE208" s="43">
        <f t="shared" si="113"/>
        <v>30520.767123287671</v>
      </c>
      <c r="CG208" s="53">
        <f t="shared" ref="CG208:CG271" si="147">+CE208</f>
        <v>30520.767123287671</v>
      </c>
      <c r="CH208" s="11">
        <f t="shared" ref="CH208:CH271" si="148">ROUND(+CG208/$CG$358*$CI$11,2)</f>
        <v>2259.64</v>
      </c>
      <c r="CI208" s="53">
        <f t="shared" ref="CI208:CI271" si="149">+CG208+CH208</f>
        <v>32780.407123287674</v>
      </c>
    </row>
    <row r="209" spans="1:87" x14ac:dyDescent="0.25">
      <c r="A209">
        <v>196</v>
      </c>
      <c r="B209" s="54">
        <v>743</v>
      </c>
      <c r="C209" t="s">
        <v>263</v>
      </c>
      <c r="D209" s="1"/>
      <c r="E209" s="62">
        <v>360</v>
      </c>
      <c r="F209" s="64">
        <v>56649.599999999999</v>
      </c>
      <c r="G209">
        <v>157</v>
      </c>
      <c r="H209" s="1" t="str">
        <f>VLOOKUP(C209,'[1]Base 2024'!$A$2:$D$1666,3,FALSE)</f>
        <v>Sindicalizado</v>
      </c>
      <c r="I209" s="1" t="str">
        <f>VLOOKUP(C209,'[1]Base 2024'!$A$2:$D$1666,4,FALSE)</f>
        <v>QUERETARO</v>
      </c>
      <c r="J209" t="s">
        <v>74</v>
      </c>
      <c r="K209" s="45" t="s">
        <v>77</v>
      </c>
      <c r="L209" s="57">
        <f t="shared" si="114"/>
        <v>8588.8535365660355</v>
      </c>
      <c r="M209" s="9">
        <f t="shared" si="115"/>
        <v>10061.092835476567</v>
      </c>
      <c r="N209" s="58">
        <f t="shared" si="116"/>
        <v>18649.946372042603</v>
      </c>
      <c r="O209" s="59">
        <f t="shared" si="117"/>
        <v>32832</v>
      </c>
      <c r="P209" s="60">
        <f t="shared" si="118"/>
        <v>14122.257534246575</v>
      </c>
      <c r="Q209" s="61">
        <v>16266.804281740864</v>
      </c>
      <c r="R209" s="62">
        <v>26034.02</v>
      </c>
      <c r="S209" s="62">
        <v>29858.400000000001</v>
      </c>
      <c r="T209" s="58">
        <f t="shared" si="119"/>
        <v>24053.07476058029</v>
      </c>
      <c r="V209" s="63">
        <f t="shared" si="120"/>
        <v>1038.6054292640347</v>
      </c>
      <c r="X209" s="9"/>
      <c r="Z209" s="41" t="s">
        <v>263</v>
      </c>
      <c r="AA209" t="s">
        <v>63</v>
      </c>
      <c r="AB209" s="42">
        <v>360</v>
      </c>
      <c r="AC209" s="42">
        <f t="shared" si="121"/>
        <v>360</v>
      </c>
      <c r="AD209" s="43">
        <f t="shared" si="122"/>
        <v>0</v>
      </c>
      <c r="AE209" s="9"/>
      <c r="AF209" s="41" t="s">
        <v>263</v>
      </c>
      <c r="AG209" t="s">
        <v>64</v>
      </c>
      <c r="AH209" s="42">
        <v>32832</v>
      </c>
      <c r="AI209" s="42">
        <v>8550386.6879999992</v>
      </c>
      <c r="AJ209" s="42">
        <f t="shared" si="123"/>
        <v>32832</v>
      </c>
      <c r="AK209" s="43">
        <f t="shared" si="124"/>
        <v>0</v>
      </c>
      <c r="AL209" s="42"/>
      <c r="AM209" s="41" t="s">
        <v>263</v>
      </c>
      <c r="AN209" t="s">
        <v>65</v>
      </c>
      <c r="AO209">
        <v>157</v>
      </c>
      <c r="AP209" s="44">
        <v>60865</v>
      </c>
      <c r="AQ209">
        <f t="shared" si="125"/>
        <v>157</v>
      </c>
      <c r="AR209" s="45">
        <f t="shared" si="126"/>
        <v>0</v>
      </c>
      <c r="AT209" s="41" t="s">
        <v>263</v>
      </c>
      <c r="AU209" s="46">
        <f t="shared" si="127"/>
        <v>32832</v>
      </c>
      <c r="AV209">
        <f t="shared" si="128"/>
        <v>0.43013698630136987</v>
      </c>
      <c r="AW209" s="42">
        <f t="shared" si="129"/>
        <v>14122.26</v>
      </c>
      <c r="AX209" s="42">
        <f t="shared" si="130"/>
        <v>14122.257534246575</v>
      </c>
      <c r="AY209" s="43">
        <f t="shared" si="131"/>
        <v>2.4657534249854507E-3</v>
      </c>
      <c r="BA209" s="41" t="str">
        <f t="shared" si="132"/>
        <v>07208</v>
      </c>
      <c r="BB209" s="42">
        <f t="shared" si="133"/>
        <v>14122.26</v>
      </c>
      <c r="BC209" s="42">
        <f t="shared" si="134"/>
        <v>1038.8399999999999</v>
      </c>
      <c r="BD209" s="47">
        <f t="shared" si="135"/>
        <v>15161.1</v>
      </c>
      <c r="BF209" s="41" t="s">
        <v>263</v>
      </c>
      <c r="BG209" t="s">
        <v>66</v>
      </c>
      <c r="BH209" s="42">
        <v>1038.6099999999999</v>
      </c>
      <c r="BI209" s="42">
        <v>545182.08019999997</v>
      </c>
      <c r="BJ209" s="42">
        <f t="shared" si="136"/>
        <v>1038.6054292640347</v>
      </c>
      <c r="BK209" s="43">
        <f t="shared" si="137"/>
        <v>4.5707359652169544E-3</v>
      </c>
      <c r="BM209" s="41" t="s">
        <v>263</v>
      </c>
      <c r="BN209" t="s">
        <v>67</v>
      </c>
      <c r="BO209" s="42">
        <v>15160.87</v>
      </c>
      <c r="BP209" s="42">
        <v>7958201.1600000001</v>
      </c>
      <c r="BQ209" s="42">
        <f t="shared" si="138"/>
        <v>0</v>
      </c>
      <c r="BR209" s="43">
        <f t="shared" si="139"/>
        <v>15160.87</v>
      </c>
      <c r="BT209" s="48" t="s">
        <v>263</v>
      </c>
      <c r="BU209" s="49">
        <f t="shared" si="140"/>
        <v>14122.26</v>
      </c>
      <c r="BV209" s="50">
        <f t="shared" si="141"/>
        <v>1038.8399999999999</v>
      </c>
      <c r="BW209" s="51">
        <f t="shared" si="142"/>
        <v>1038.6054292640347</v>
      </c>
      <c r="BX209" s="52">
        <f t="shared" si="143"/>
        <v>0.23457073596523514</v>
      </c>
      <c r="BZ209" s="41" t="s">
        <v>263</v>
      </c>
      <c r="CA209" s="42">
        <f t="shared" si="144"/>
        <v>18649.946372042603</v>
      </c>
      <c r="CB209" s="42">
        <f t="shared" si="145"/>
        <v>14122.257534246575</v>
      </c>
      <c r="CC209" s="42">
        <f t="shared" si="146"/>
        <v>24053.07476058029</v>
      </c>
      <c r="CD209" s="42">
        <f t="shared" ref="CD209:CD272" si="150">IF(CC209&gt;CB209,CC209,CB209)</f>
        <v>24053.07476058029</v>
      </c>
      <c r="CE209" s="43">
        <f t="shared" ref="CE209:CE272" si="151">IF(CD209&gt;CA209,CA209,CD209)</f>
        <v>18649.946372042603</v>
      </c>
      <c r="CG209" s="53">
        <f t="shared" si="147"/>
        <v>18649.946372042603</v>
      </c>
      <c r="CH209" s="11">
        <f t="shared" si="148"/>
        <v>1380.77</v>
      </c>
      <c r="CI209" s="53">
        <f t="shared" si="149"/>
        <v>20030.716372042603</v>
      </c>
    </row>
    <row r="210" spans="1:87" x14ac:dyDescent="0.25">
      <c r="A210">
        <v>197</v>
      </c>
      <c r="B210" s="54">
        <v>771</v>
      </c>
      <c r="C210" t="s">
        <v>264</v>
      </c>
      <c r="D210" s="1"/>
      <c r="E210" s="62">
        <v>400</v>
      </c>
      <c r="F210" s="64">
        <v>133044.79999999999</v>
      </c>
      <c r="G210">
        <v>363</v>
      </c>
      <c r="H210" s="1" t="str">
        <f>VLOOKUP(C210,'[1]Base 2024'!$A$2:$D$1666,3,FALSE)</f>
        <v>Sindicalizado</v>
      </c>
      <c r="I210" s="1" t="str">
        <f>VLOOKUP(C210,'[1]Base 2024'!$A$2:$D$1666,4,FALSE)</f>
        <v>QUERETARO</v>
      </c>
      <c r="J210" t="s">
        <v>74</v>
      </c>
      <c r="K210" s="45" t="s">
        <v>62</v>
      </c>
      <c r="L210" s="57">
        <f t="shared" si="114"/>
        <v>20171.409877593498</v>
      </c>
      <c r="M210" s="9">
        <f t="shared" si="115"/>
        <v>23262.271969923531</v>
      </c>
      <c r="N210" s="58">
        <f t="shared" si="116"/>
        <v>43433.681847517029</v>
      </c>
      <c r="O210" s="59">
        <f t="shared" si="117"/>
        <v>36480</v>
      </c>
      <c r="P210" s="60">
        <f t="shared" si="118"/>
        <v>36280.109589041094</v>
      </c>
      <c r="Q210" s="61">
        <v>15741.383346836661</v>
      </c>
      <c r="R210" s="62">
        <v>24560.37</v>
      </c>
      <c r="S210" s="62">
        <v>27644.560000000001</v>
      </c>
      <c r="T210" s="58">
        <f t="shared" si="119"/>
        <v>22648.77111561222</v>
      </c>
      <c r="V210" s="63">
        <f t="shared" si="120"/>
        <v>2668.1795528863731</v>
      </c>
      <c r="X210" s="9"/>
      <c r="Z210" s="41" t="s">
        <v>264</v>
      </c>
      <c r="AA210" t="s">
        <v>63</v>
      </c>
      <c r="AB210" s="42">
        <v>400</v>
      </c>
      <c r="AC210" s="42">
        <f t="shared" si="121"/>
        <v>400</v>
      </c>
      <c r="AD210" s="43">
        <f t="shared" si="122"/>
        <v>0</v>
      </c>
      <c r="AE210" s="9"/>
      <c r="AF210" s="41" t="s">
        <v>264</v>
      </c>
      <c r="AG210" t="s">
        <v>64</v>
      </c>
      <c r="AH210" s="42">
        <v>36480</v>
      </c>
      <c r="AI210" s="42">
        <v>8586866.6879999992</v>
      </c>
      <c r="AJ210" s="42">
        <f t="shared" si="123"/>
        <v>36480</v>
      </c>
      <c r="AK210" s="43">
        <f t="shared" si="124"/>
        <v>0</v>
      </c>
      <c r="AL210" s="42"/>
      <c r="AM210" s="41" t="s">
        <v>264</v>
      </c>
      <c r="AN210" t="s">
        <v>65</v>
      </c>
      <c r="AO210">
        <v>363</v>
      </c>
      <c r="AP210" s="44">
        <v>61228</v>
      </c>
      <c r="AQ210">
        <f t="shared" si="125"/>
        <v>363</v>
      </c>
      <c r="AR210" s="45">
        <f t="shared" si="126"/>
        <v>0</v>
      </c>
      <c r="AT210" s="41" t="s">
        <v>264</v>
      </c>
      <c r="AU210" s="46">
        <f t="shared" si="127"/>
        <v>36480</v>
      </c>
      <c r="AV210">
        <f t="shared" si="128"/>
        <v>0.9945205479452055</v>
      </c>
      <c r="AW210" s="42">
        <f t="shared" si="129"/>
        <v>36280.11</v>
      </c>
      <c r="AX210" s="42">
        <f t="shared" si="130"/>
        <v>36280.109589041094</v>
      </c>
      <c r="AY210" s="43">
        <f t="shared" si="131"/>
        <v>4.1095890628639609E-4</v>
      </c>
      <c r="BA210" s="41" t="str">
        <f t="shared" si="132"/>
        <v>07236</v>
      </c>
      <c r="BB210" s="42">
        <f t="shared" si="133"/>
        <v>36280.11</v>
      </c>
      <c r="BC210" s="42">
        <f t="shared" si="134"/>
        <v>2668.79</v>
      </c>
      <c r="BD210" s="47">
        <f t="shared" si="135"/>
        <v>38948.9</v>
      </c>
      <c r="BF210" s="41" t="s">
        <v>264</v>
      </c>
      <c r="BG210" t="s">
        <v>66</v>
      </c>
      <c r="BH210" s="42">
        <v>2668.18</v>
      </c>
      <c r="BI210" s="42">
        <v>547850.2598</v>
      </c>
      <c r="BJ210" s="42">
        <f t="shared" si="136"/>
        <v>2668.1795528863731</v>
      </c>
      <c r="BK210" s="43">
        <f t="shared" si="137"/>
        <v>4.4711362670568633E-4</v>
      </c>
      <c r="BM210" s="41" t="s">
        <v>264</v>
      </c>
      <c r="BN210" t="s">
        <v>67</v>
      </c>
      <c r="BO210" s="42">
        <v>38948.29</v>
      </c>
      <c r="BP210" s="42">
        <v>7997149.4500000002</v>
      </c>
      <c r="BQ210" s="42">
        <f t="shared" si="138"/>
        <v>0</v>
      </c>
      <c r="BR210" s="43">
        <f t="shared" si="139"/>
        <v>38948.29</v>
      </c>
      <c r="BT210" s="48" t="s">
        <v>264</v>
      </c>
      <c r="BU210" s="49">
        <f t="shared" si="140"/>
        <v>36280.11</v>
      </c>
      <c r="BV210" s="50">
        <f t="shared" si="141"/>
        <v>2668.79</v>
      </c>
      <c r="BW210" s="51">
        <f t="shared" si="142"/>
        <v>2668.1795528863731</v>
      </c>
      <c r="BX210" s="52">
        <f t="shared" si="143"/>
        <v>0.61044711362683302</v>
      </c>
      <c r="BZ210" s="41" t="s">
        <v>264</v>
      </c>
      <c r="CA210" s="42">
        <f t="shared" si="144"/>
        <v>43433.681847517029</v>
      </c>
      <c r="CB210" s="42">
        <f t="shared" si="145"/>
        <v>36280.109589041094</v>
      </c>
      <c r="CC210" s="42">
        <f t="shared" si="146"/>
        <v>22648.77111561222</v>
      </c>
      <c r="CD210" s="42">
        <f t="shared" si="150"/>
        <v>36280.109589041094</v>
      </c>
      <c r="CE210" s="43">
        <f t="shared" si="151"/>
        <v>36280.109589041094</v>
      </c>
      <c r="CG210" s="53">
        <f t="shared" si="147"/>
        <v>36280.109589041094</v>
      </c>
      <c r="CH210" s="11">
        <f t="shared" si="148"/>
        <v>2686.04</v>
      </c>
      <c r="CI210" s="53">
        <f t="shared" si="149"/>
        <v>38966.149589041095</v>
      </c>
    </row>
    <row r="211" spans="1:87" x14ac:dyDescent="0.25">
      <c r="A211">
        <v>198</v>
      </c>
      <c r="B211" s="54">
        <v>813</v>
      </c>
      <c r="C211" t="s">
        <v>265</v>
      </c>
      <c r="D211" s="1"/>
      <c r="E211" s="62">
        <v>340</v>
      </c>
      <c r="F211" s="64">
        <v>82413.2</v>
      </c>
      <c r="G211">
        <v>235</v>
      </c>
      <c r="H211" s="1" t="str">
        <f>VLOOKUP(C211,'[1]Base 2024'!$A$2:$D$1666,3,FALSE)</f>
        <v>Sindicalizado</v>
      </c>
      <c r="I211" s="1" t="str">
        <f>VLOOKUP(C211,'[1]Base 2024'!$A$2:$D$1666,4,FALSE)</f>
        <v>QUERETARO</v>
      </c>
      <c r="J211" t="s">
        <v>74</v>
      </c>
      <c r="K211" s="45" t="s">
        <v>62</v>
      </c>
      <c r="L211" s="57">
        <f t="shared" si="114"/>
        <v>12494.96738334823</v>
      </c>
      <c r="M211" s="9">
        <f t="shared" si="115"/>
        <v>15059.597556286582</v>
      </c>
      <c r="N211" s="58">
        <f t="shared" si="116"/>
        <v>27554.564939634813</v>
      </c>
      <c r="O211" s="59">
        <f t="shared" si="117"/>
        <v>31008</v>
      </c>
      <c r="P211" s="60">
        <f t="shared" si="118"/>
        <v>19964.054794520547</v>
      </c>
      <c r="Q211" s="61">
        <v>15768.634846373703</v>
      </c>
      <c r="R211" s="62">
        <v>25288.9</v>
      </c>
      <c r="S211" s="62">
        <v>29941.8</v>
      </c>
      <c r="T211" s="58">
        <f t="shared" si="119"/>
        <v>23666.444948791235</v>
      </c>
      <c r="V211" s="63">
        <f t="shared" si="120"/>
        <v>1468.2337897770058</v>
      </c>
      <c r="X211" s="9"/>
      <c r="Z211" s="41" t="s">
        <v>265</v>
      </c>
      <c r="AA211" t="s">
        <v>63</v>
      </c>
      <c r="AB211" s="42">
        <v>340</v>
      </c>
      <c r="AC211" s="42">
        <f t="shared" si="121"/>
        <v>340</v>
      </c>
      <c r="AD211" s="43">
        <f t="shared" si="122"/>
        <v>0</v>
      </c>
      <c r="AE211" s="9"/>
      <c r="AF211" s="41" t="s">
        <v>265</v>
      </c>
      <c r="AG211" t="s">
        <v>64</v>
      </c>
      <c r="AH211" s="42">
        <v>31008</v>
      </c>
      <c r="AI211" s="42">
        <v>8617874.6879999992</v>
      </c>
      <c r="AJ211" s="42">
        <f t="shared" si="123"/>
        <v>31008</v>
      </c>
      <c r="AK211" s="43">
        <f t="shared" si="124"/>
        <v>0</v>
      </c>
      <c r="AL211" s="42"/>
      <c r="AM211" s="41" t="s">
        <v>265</v>
      </c>
      <c r="AN211" t="s">
        <v>65</v>
      </c>
      <c r="AO211">
        <v>235</v>
      </c>
      <c r="AP211" s="44">
        <v>61463</v>
      </c>
      <c r="AQ211">
        <f t="shared" si="125"/>
        <v>235</v>
      </c>
      <c r="AR211" s="45">
        <f t="shared" si="126"/>
        <v>0</v>
      </c>
      <c r="AT211" s="41" t="s">
        <v>265</v>
      </c>
      <c r="AU211" s="46">
        <f t="shared" si="127"/>
        <v>31008</v>
      </c>
      <c r="AV211">
        <f t="shared" si="128"/>
        <v>0.64383561643835618</v>
      </c>
      <c r="AW211" s="42">
        <f t="shared" si="129"/>
        <v>19964.05</v>
      </c>
      <c r="AX211" s="42">
        <f t="shared" si="130"/>
        <v>19964.054794520547</v>
      </c>
      <c r="AY211" s="43">
        <f t="shared" si="131"/>
        <v>-4.794520547875436E-3</v>
      </c>
      <c r="BA211" s="41" t="str">
        <f t="shared" si="132"/>
        <v>07278</v>
      </c>
      <c r="BB211" s="42">
        <f t="shared" si="133"/>
        <v>19964.05</v>
      </c>
      <c r="BC211" s="42">
        <f t="shared" si="134"/>
        <v>1468.57</v>
      </c>
      <c r="BD211" s="47">
        <f t="shared" si="135"/>
        <v>21432.62</v>
      </c>
      <c r="BF211" s="41" t="s">
        <v>265</v>
      </c>
      <c r="BG211" t="s">
        <v>66</v>
      </c>
      <c r="BH211" s="42">
        <v>1468.23</v>
      </c>
      <c r="BI211" s="42">
        <v>549318.49360000005</v>
      </c>
      <c r="BJ211" s="42">
        <f t="shared" si="136"/>
        <v>1468.2337897770058</v>
      </c>
      <c r="BK211" s="43">
        <f t="shared" si="137"/>
        <v>-3.7897770057497837E-3</v>
      </c>
      <c r="BM211" s="41" t="s">
        <v>265</v>
      </c>
      <c r="BN211" t="s">
        <v>67</v>
      </c>
      <c r="BO211" s="42">
        <v>21432.29</v>
      </c>
      <c r="BP211" s="42">
        <v>8018581.7400000002</v>
      </c>
      <c r="BQ211" s="42">
        <f t="shared" si="138"/>
        <v>0</v>
      </c>
      <c r="BR211" s="43">
        <f t="shared" si="139"/>
        <v>21432.29</v>
      </c>
      <c r="BT211" s="48" t="s">
        <v>265</v>
      </c>
      <c r="BU211" s="49">
        <f t="shared" si="140"/>
        <v>19964.05</v>
      </c>
      <c r="BV211" s="50">
        <f t="shared" si="141"/>
        <v>1468.57</v>
      </c>
      <c r="BW211" s="51">
        <f t="shared" si="142"/>
        <v>1468.2337897770058</v>
      </c>
      <c r="BX211" s="52">
        <f t="shared" si="143"/>
        <v>0.33621022299416836</v>
      </c>
      <c r="BZ211" s="41" t="s">
        <v>265</v>
      </c>
      <c r="CA211" s="42">
        <f t="shared" si="144"/>
        <v>27554.564939634813</v>
      </c>
      <c r="CB211" s="42">
        <f t="shared" si="145"/>
        <v>19964.054794520547</v>
      </c>
      <c r="CC211" s="42">
        <f t="shared" si="146"/>
        <v>23666.444948791235</v>
      </c>
      <c r="CD211" s="42">
        <f t="shared" si="150"/>
        <v>23666.444948791235</v>
      </c>
      <c r="CE211" s="43">
        <f t="shared" si="151"/>
        <v>23666.444948791235</v>
      </c>
      <c r="CG211" s="53">
        <f t="shared" si="147"/>
        <v>23666.444948791235</v>
      </c>
      <c r="CH211" s="11">
        <f t="shared" si="148"/>
        <v>1752.17</v>
      </c>
      <c r="CI211" s="53">
        <f t="shared" si="149"/>
        <v>25418.614948791233</v>
      </c>
    </row>
    <row r="212" spans="1:87" x14ac:dyDescent="0.25">
      <c r="A212">
        <v>199</v>
      </c>
      <c r="B212" s="54">
        <v>814</v>
      </c>
      <c r="C212" t="s">
        <v>266</v>
      </c>
      <c r="D212" s="1"/>
      <c r="E212" s="62">
        <v>360</v>
      </c>
      <c r="F212" s="64">
        <v>129793.8</v>
      </c>
      <c r="G212">
        <v>362</v>
      </c>
      <c r="H212" s="1" t="str">
        <f>VLOOKUP(C212,'[1]Base 2024'!$A$2:$D$1666,3,FALSE)</f>
        <v>Sindicalizado</v>
      </c>
      <c r="I212" s="1" t="str">
        <f>VLOOKUP(C212,'[1]Base 2024'!$A$2:$D$1666,4,FALSE)</f>
        <v>QUERETARO</v>
      </c>
      <c r="J212" t="s">
        <v>74</v>
      </c>
      <c r="K212" s="45" t="s">
        <v>62</v>
      </c>
      <c r="L212" s="57">
        <f t="shared" si="114"/>
        <v>19678.513849247738</v>
      </c>
      <c r="M212" s="9">
        <f t="shared" si="115"/>
        <v>23198.18857606699</v>
      </c>
      <c r="N212" s="58">
        <f t="shared" si="116"/>
        <v>42876.702425314725</v>
      </c>
      <c r="O212" s="59">
        <f t="shared" si="117"/>
        <v>32832</v>
      </c>
      <c r="P212" s="60">
        <f t="shared" si="118"/>
        <v>32562.147945205481</v>
      </c>
      <c r="Q212" s="61">
        <v>16147.595358288851</v>
      </c>
      <c r="R212" s="62">
        <v>26034.02</v>
      </c>
      <c r="S212" s="62">
        <v>30192.01</v>
      </c>
      <c r="T212" s="58">
        <f t="shared" si="119"/>
        <v>24124.541786096281</v>
      </c>
      <c r="V212" s="63">
        <f t="shared" si="120"/>
        <v>2394.7462763922331</v>
      </c>
      <c r="X212" s="9"/>
      <c r="Z212" s="41" t="s">
        <v>266</v>
      </c>
      <c r="AA212" t="s">
        <v>63</v>
      </c>
      <c r="AB212" s="42">
        <v>360</v>
      </c>
      <c r="AC212" s="42">
        <f t="shared" si="121"/>
        <v>360</v>
      </c>
      <c r="AD212" s="43">
        <f t="shared" si="122"/>
        <v>0</v>
      </c>
      <c r="AE212" s="9"/>
      <c r="AF212" s="41" t="s">
        <v>266</v>
      </c>
      <c r="AG212" t="s">
        <v>64</v>
      </c>
      <c r="AH212" s="42">
        <v>32832</v>
      </c>
      <c r="AI212" s="42">
        <v>8650706.6879999992</v>
      </c>
      <c r="AJ212" s="42">
        <f t="shared" si="123"/>
        <v>32832</v>
      </c>
      <c r="AK212" s="43">
        <f t="shared" si="124"/>
        <v>0</v>
      </c>
      <c r="AL212" s="42"/>
      <c r="AM212" s="41" t="s">
        <v>266</v>
      </c>
      <c r="AN212" t="s">
        <v>65</v>
      </c>
      <c r="AO212">
        <v>362</v>
      </c>
      <c r="AP212" s="44">
        <v>61825</v>
      </c>
      <c r="AQ212">
        <f t="shared" si="125"/>
        <v>362</v>
      </c>
      <c r="AR212" s="45">
        <f t="shared" si="126"/>
        <v>0</v>
      </c>
      <c r="AT212" s="41" t="s">
        <v>266</v>
      </c>
      <c r="AU212" s="46">
        <f t="shared" si="127"/>
        <v>32832</v>
      </c>
      <c r="AV212">
        <f t="shared" si="128"/>
        <v>0.99178082191780825</v>
      </c>
      <c r="AW212" s="42">
        <f t="shared" si="129"/>
        <v>32562.15</v>
      </c>
      <c r="AX212" s="42">
        <f t="shared" si="130"/>
        <v>32562.147945205481</v>
      </c>
      <c r="AY212" s="43">
        <f t="shared" si="131"/>
        <v>2.054794520518044E-3</v>
      </c>
      <c r="BA212" s="41" t="str">
        <f t="shared" si="132"/>
        <v>07279</v>
      </c>
      <c r="BB212" s="42">
        <f t="shared" si="133"/>
        <v>32562.15</v>
      </c>
      <c r="BC212" s="42">
        <f t="shared" si="134"/>
        <v>2395.29</v>
      </c>
      <c r="BD212" s="47">
        <f t="shared" si="135"/>
        <v>34957.440000000002</v>
      </c>
      <c r="BF212" s="41" t="s">
        <v>266</v>
      </c>
      <c r="BG212" t="s">
        <v>66</v>
      </c>
      <c r="BH212" s="42">
        <v>2394.75</v>
      </c>
      <c r="BI212" s="42">
        <v>551713.23990000004</v>
      </c>
      <c r="BJ212" s="42">
        <f t="shared" si="136"/>
        <v>2394.7462763922331</v>
      </c>
      <c r="BK212" s="43">
        <f t="shared" si="137"/>
        <v>3.7236077669149381E-3</v>
      </c>
      <c r="BM212" s="41" t="s">
        <v>266</v>
      </c>
      <c r="BN212" t="s">
        <v>67</v>
      </c>
      <c r="BO212" s="42">
        <v>34956.9</v>
      </c>
      <c r="BP212" s="42">
        <v>8053538.6399999997</v>
      </c>
      <c r="BQ212" s="42">
        <f t="shared" si="138"/>
        <v>0</v>
      </c>
      <c r="BR212" s="43">
        <f t="shared" si="139"/>
        <v>34956.9</v>
      </c>
      <c r="BT212" s="48" t="s">
        <v>266</v>
      </c>
      <c r="BU212" s="49">
        <f t="shared" si="140"/>
        <v>32562.15</v>
      </c>
      <c r="BV212" s="50">
        <f t="shared" si="141"/>
        <v>2395.29</v>
      </c>
      <c r="BW212" s="51">
        <f t="shared" si="142"/>
        <v>2394.7462763922331</v>
      </c>
      <c r="BX212" s="52">
        <f t="shared" si="143"/>
        <v>0.54372360776687856</v>
      </c>
      <c r="BZ212" s="41" t="s">
        <v>266</v>
      </c>
      <c r="CA212" s="42">
        <f t="shared" si="144"/>
        <v>42876.702425314725</v>
      </c>
      <c r="CB212" s="42">
        <f t="shared" si="145"/>
        <v>32562.147945205481</v>
      </c>
      <c r="CC212" s="42">
        <f t="shared" si="146"/>
        <v>24124.541786096281</v>
      </c>
      <c r="CD212" s="42">
        <f t="shared" si="150"/>
        <v>32562.147945205481</v>
      </c>
      <c r="CE212" s="43">
        <f t="shared" si="151"/>
        <v>32562.147945205481</v>
      </c>
      <c r="CG212" s="53">
        <f t="shared" si="147"/>
        <v>32562.147945205481</v>
      </c>
      <c r="CH212" s="11">
        <f t="shared" si="148"/>
        <v>2410.77</v>
      </c>
      <c r="CI212" s="53">
        <f t="shared" si="149"/>
        <v>34972.917945205481</v>
      </c>
    </row>
    <row r="213" spans="1:87" x14ac:dyDescent="0.25">
      <c r="A213">
        <v>200</v>
      </c>
      <c r="B213" s="54">
        <v>856</v>
      </c>
      <c r="C213" t="s">
        <v>267</v>
      </c>
      <c r="D213" s="1"/>
      <c r="E213" s="62">
        <v>360</v>
      </c>
      <c r="F213" s="64">
        <v>32702.400000000001</v>
      </c>
      <c r="G213">
        <v>91</v>
      </c>
      <c r="H213" s="1" t="str">
        <f>VLOOKUP(C213,'[1]Base 2024'!$A$2:$D$1666,3,FALSE)</f>
        <v>Sindicalizado</v>
      </c>
      <c r="I213" s="1" t="str">
        <f>VLOOKUP(C213,'[1]Base 2024'!$A$2:$D$1666,4,FALSE)</f>
        <v>QUERETARO</v>
      </c>
      <c r="J213" t="s">
        <v>74</v>
      </c>
      <c r="K213" s="45" t="s">
        <v>77</v>
      </c>
      <c r="L213" s="57">
        <f t="shared" si="114"/>
        <v>4958.1307528066764</v>
      </c>
      <c r="M213" s="9">
        <f t="shared" si="115"/>
        <v>5831.5888409450172</v>
      </c>
      <c r="N213" s="58">
        <f t="shared" si="116"/>
        <v>10789.719593751694</v>
      </c>
      <c r="O213" s="59">
        <f t="shared" si="117"/>
        <v>32832</v>
      </c>
      <c r="P213" s="60">
        <f t="shared" si="118"/>
        <v>8185.5123287671231</v>
      </c>
      <c r="Q213" s="61">
        <v>15483.404819049396</v>
      </c>
      <c r="R213" s="62">
        <v>25293.87</v>
      </c>
      <c r="S213" s="62">
        <v>29941.8</v>
      </c>
      <c r="T213" s="58">
        <f t="shared" si="119"/>
        <v>23573.024939683131</v>
      </c>
      <c r="V213" s="63">
        <f t="shared" si="120"/>
        <v>601.99422970080991</v>
      </c>
      <c r="X213" s="9"/>
      <c r="Z213" s="41" t="s">
        <v>267</v>
      </c>
      <c r="AA213" t="s">
        <v>63</v>
      </c>
      <c r="AB213" s="42">
        <v>360</v>
      </c>
      <c r="AC213" s="42">
        <f t="shared" si="121"/>
        <v>360</v>
      </c>
      <c r="AD213" s="43">
        <f t="shared" si="122"/>
        <v>0</v>
      </c>
      <c r="AE213" s="9"/>
      <c r="AF213" s="41" t="s">
        <v>267</v>
      </c>
      <c r="AG213" t="s">
        <v>64</v>
      </c>
      <c r="AH213" s="42">
        <v>32832</v>
      </c>
      <c r="AI213" s="42">
        <v>8683538.6879999992</v>
      </c>
      <c r="AJ213" s="42">
        <f t="shared" si="123"/>
        <v>32832</v>
      </c>
      <c r="AK213" s="43">
        <f t="shared" si="124"/>
        <v>0</v>
      </c>
      <c r="AL213" s="42"/>
      <c r="AM213" s="41" t="s">
        <v>267</v>
      </c>
      <c r="AN213" t="s">
        <v>65</v>
      </c>
      <c r="AO213">
        <v>91</v>
      </c>
      <c r="AP213" s="44">
        <v>61916</v>
      </c>
      <c r="AQ213">
        <f t="shared" si="125"/>
        <v>91</v>
      </c>
      <c r="AR213" s="45">
        <f t="shared" si="126"/>
        <v>0</v>
      </c>
      <c r="AT213" s="41" t="s">
        <v>267</v>
      </c>
      <c r="AU213" s="46">
        <f t="shared" si="127"/>
        <v>32832</v>
      </c>
      <c r="AV213">
        <f t="shared" si="128"/>
        <v>0.24931506849315069</v>
      </c>
      <c r="AW213" s="42">
        <f t="shared" si="129"/>
        <v>8185.51</v>
      </c>
      <c r="AX213" s="42">
        <f t="shared" si="130"/>
        <v>8185.5123287671231</v>
      </c>
      <c r="AY213" s="43">
        <f t="shared" si="131"/>
        <v>-2.3287671228899853E-3</v>
      </c>
      <c r="BA213" s="41" t="str">
        <f t="shared" si="132"/>
        <v>07321</v>
      </c>
      <c r="BB213" s="42">
        <f t="shared" si="133"/>
        <v>8185.51</v>
      </c>
      <c r="BC213" s="42">
        <f t="shared" si="134"/>
        <v>602.13</v>
      </c>
      <c r="BD213" s="47">
        <f t="shared" si="135"/>
        <v>8787.64</v>
      </c>
      <c r="BF213" s="41" t="s">
        <v>267</v>
      </c>
      <c r="BG213" t="s">
        <v>66</v>
      </c>
      <c r="BH213" s="42">
        <v>601.99</v>
      </c>
      <c r="BI213" s="42">
        <v>552315.2341</v>
      </c>
      <c r="BJ213" s="42">
        <f t="shared" si="136"/>
        <v>601.99422970080991</v>
      </c>
      <c r="BK213" s="43">
        <f t="shared" si="137"/>
        <v>-4.2297008099012601E-3</v>
      </c>
      <c r="BM213" s="41" t="s">
        <v>267</v>
      </c>
      <c r="BN213" t="s">
        <v>67</v>
      </c>
      <c r="BO213" s="42">
        <v>8787.5</v>
      </c>
      <c r="BP213" s="42">
        <v>8062326.1399999997</v>
      </c>
      <c r="BQ213" s="42">
        <f t="shared" si="138"/>
        <v>0</v>
      </c>
      <c r="BR213" s="43">
        <f t="shared" si="139"/>
        <v>8787.5</v>
      </c>
      <c r="BT213" s="48" t="s">
        <v>267</v>
      </c>
      <c r="BU213" s="49">
        <f t="shared" si="140"/>
        <v>8185.51</v>
      </c>
      <c r="BV213" s="50">
        <f t="shared" si="141"/>
        <v>602.13</v>
      </c>
      <c r="BW213" s="51">
        <f t="shared" si="142"/>
        <v>601.99422970080991</v>
      </c>
      <c r="BX213" s="52">
        <f t="shared" si="143"/>
        <v>0.1357702991900851</v>
      </c>
      <c r="BZ213" s="41" t="s">
        <v>267</v>
      </c>
      <c r="CA213" s="42">
        <f t="shared" si="144"/>
        <v>10789.719593751694</v>
      </c>
      <c r="CB213" s="42">
        <f t="shared" si="145"/>
        <v>8185.5123287671231</v>
      </c>
      <c r="CC213" s="42">
        <f t="shared" si="146"/>
        <v>23573.024939683131</v>
      </c>
      <c r="CD213" s="42">
        <f t="shared" si="150"/>
        <v>23573.024939683131</v>
      </c>
      <c r="CE213" s="43">
        <f t="shared" si="151"/>
        <v>10789.719593751694</v>
      </c>
      <c r="CG213" s="53">
        <f t="shared" si="147"/>
        <v>10789.719593751694</v>
      </c>
      <c r="CH213" s="11">
        <f t="shared" si="148"/>
        <v>798.83</v>
      </c>
      <c r="CI213" s="53">
        <f t="shared" si="149"/>
        <v>11588.549593751693</v>
      </c>
    </row>
    <row r="214" spans="1:87" x14ac:dyDescent="0.25">
      <c r="A214">
        <v>201</v>
      </c>
      <c r="B214" s="54">
        <v>864</v>
      </c>
      <c r="C214" t="s">
        <v>268</v>
      </c>
      <c r="D214" s="1"/>
      <c r="E214" s="62">
        <v>340</v>
      </c>
      <c r="F214" s="64">
        <v>116327.6</v>
      </c>
      <c r="G214">
        <v>343</v>
      </c>
      <c r="H214" s="1" t="str">
        <f>VLOOKUP(C214,'[1]Base 2024'!$A$2:$D$1666,3,FALSE)</f>
        <v>Sindicalizado</v>
      </c>
      <c r="I214" s="1" t="str">
        <f>VLOOKUP(C214,'[1]Base 2024'!$A$2:$D$1666,4,FALSE)</f>
        <v>QUERETARO</v>
      </c>
      <c r="J214" t="s">
        <v>74</v>
      </c>
      <c r="K214" s="45" t="s">
        <v>62</v>
      </c>
      <c r="L214" s="57">
        <f t="shared" si="114"/>
        <v>17636.853899413927</v>
      </c>
      <c r="M214" s="9">
        <f t="shared" si="115"/>
        <v>21980.604092792757</v>
      </c>
      <c r="N214" s="58">
        <f t="shared" si="116"/>
        <v>39617.457992206684</v>
      </c>
      <c r="O214" s="59">
        <f t="shared" si="117"/>
        <v>31008</v>
      </c>
      <c r="P214" s="60">
        <f t="shared" si="118"/>
        <v>29139.024657534246</v>
      </c>
      <c r="Q214" s="61">
        <v>16208.389488505634</v>
      </c>
      <c r="R214" s="62">
        <v>24704.06</v>
      </c>
      <c r="S214" s="62">
        <v>27822.84</v>
      </c>
      <c r="T214" s="58">
        <f t="shared" si="119"/>
        <v>22911.76316283521</v>
      </c>
      <c r="V214" s="63">
        <f t="shared" si="120"/>
        <v>2142.9965527383529</v>
      </c>
      <c r="X214" s="9"/>
      <c r="Z214" s="41" t="s">
        <v>268</v>
      </c>
      <c r="AA214" t="s">
        <v>63</v>
      </c>
      <c r="AB214" s="42">
        <v>340</v>
      </c>
      <c r="AC214" s="42">
        <f t="shared" si="121"/>
        <v>340</v>
      </c>
      <c r="AD214" s="43">
        <f t="shared" si="122"/>
        <v>0</v>
      </c>
      <c r="AE214" s="9"/>
      <c r="AF214" s="41" t="s">
        <v>268</v>
      </c>
      <c r="AG214" t="s">
        <v>64</v>
      </c>
      <c r="AH214" s="42">
        <v>31008</v>
      </c>
      <c r="AI214" s="42">
        <v>8714546.6879999992</v>
      </c>
      <c r="AJ214" s="42">
        <f t="shared" si="123"/>
        <v>31008</v>
      </c>
      <c r="AK214" s="43">
        <f t="shared" si="124"/>
        <v>0</v>
      </c>
      <c r="AL214" s="42"/>
      <c r="AM214" s="41" t="s">
        <v>268</v>
      </c>
      <c r="AN214" t="s">
        <v>65</v>
      </c>
      <c r="AO214">
        <v>343</v>
      </c>
      <c r="AP214" s="44">
        <v>62259</v>
      </c>
      <c r="AQ214">
        <f t="shared" si="125"/>
        <v>343</v>
      </c>
      <c r="AR214" s="45">
        <f t="shared" si="126"/>
        <v>0</v>
      </c>
      <c r="AT214" s="41" t="s">
        <v>268</v>
      </c>
      <c r="AU214" s="46">
        <f t="shared" si="127"/>
        <v>31008</v>
      </c>
      <c r="AV214">
        <f t="shared" si="128"/>
        <v>0.9397260273972603</v>
      </c>
      <c r="AW214" s="42">
        <f t="shared" si="129"/>
        <v>29139.02</v>
      </c>
      <c r="AX214" s="42">
        <f t="shared" si="130"/>
        <v>29139.024657534246</v>
      </c>
      <c r="AY214" s="43">
        <f t="shared" si="131"/>
        <v>-4.6575342457799707E-3</v>
      </c>
      <c r="BA214" s="41" t="str">
        <f t="shared" si="132"/>
        <v>07329</v>
      </c>
      <c r="BB214" s="42">
        <f t="shared" si="133"/>
        <v>29139.02</v>
      </c>
      <c r="BC214" s="42">
        <f t="shared" si="134"/>
        <v>2143.48</v>
      </c>
      <c r="BD214" s="47">
        <f t="shared" si="135"/>
        <v>31282.5</v>
      </c>
      <c r="BF214" s="41" t="s">
        <v>268</v>
      </c>
      <c r="BG214" t="s">
        <v>66</v>
      </c>
      <c r="BH214" s="42">
        <v>2143</v>
      </c>
      <c r="BI214" s="42">
        <v>554458.23069999996</v>
      </c>
      <c r="BJ214" s="42">
        <f t="shared" si="136"/>
        <v>2142.9965527383529</v>
      </c>
      <c r="BK214" s="43">
        <f t="shared" si="137"/>
        <v>3.447261647124833E-3</v>
      </c>
      <c r="BM214" s="41" t="s">
        <v>268</v>
      </c>
      <c r="BN214" t="s">
        <v>67</v>
      </c>
      <c r="BO214" s="42">
        <v>31282.03</v>
      </c>
      <c r="BP214" s="42">
        <v>8093608.1699999999</v>
      </c>
      <c r="BQ214" s="42">
        <f t="shared" si="138"/>
        <v>0</v>
      </c>
      <c r="BR214" s="43">
        <f t="shared" si="139"/>
        <v>31282.03</v>
      </c>
      <c r="BT214" s="48" t="s">
        <v>268</v>
      </c>
      <c r="BU214" s="49">
        <f t="shared" si="140"/>
        <v>29139.02</v>
      </c>
      <c r="BV214" s="50">
        <f t="shared" si="141"/>
        <v>2143.48</v>
      </c>
      <c r="BW214" s="51">
        <f t="shared" si="142"/>
        <v>2142.9965527383529</v>
      </c>
      <c r="BX214" s="52">
        <f t="shared" si="143"/>
        <v>0.48344726164714302</v>
      </c>
      <c r="BZ214" s="41" t="s">
        <v>268</v>
      </c>
      <c r="CA214" s="42">
        <f t="shared" si="144"/>
        <v>39617.457992206684</v>
      </c>
      <c r="CB214" s="42">
        <f t="shared" si="145"/>
        <v>29139.024657534246</v>
      </c>
      <c r="CC214" s="42">
        <f t="shared" si="146"/>
        <v>22911.76316283521</v>
      </c>
      <c r="CD214" s="42">
        <f t="shared" si="150"/>
        <v>29139.024657534246</v>
      </c>
      <c r="CE214" s="43">
        <f t="shared" si="151"/>
        <v>29139.024657534246</v>
      </c>
      <c r="CG214" s="53">
        <f t="shared" si="147"/>
        <v>29139.024657534246</v>
      </c>
      <c r="CH214" s="11">
        <f t="shared" si="148"/>
        <v>2157.34</v>
      </c>
      <c r="CI214" s="53">
        <f t="shared" si="149"/>
        <v>31296.364657534246</v>
      </c>
    </row>
    <row r="215" spans="1:87" x14ac:dyDescent="0.25">
      <c r="A215">
        <v>202</v>
      </c>
      <c r="B215" s="54">
        <v>868</v>
      </c>
      <c r="C215" t="s">
        <v>269</v>
      </c>
      <c r="D215" s="1"/>
      <c r="E215" s="62">
        <v>390</v>
      </c>
      <c r="F215" s="64">
        <v>138551.4</v>
      </c>
      <c r="G215">
        <v>356</v>
      </c>
      <c r="H215" s="1" t="str">
        <f>VLOOKUP(C215,'[1]Base 2024'!$A$2:$D$1666,3,FALSE)</f>
        <v>Sindicalizado</v>
      </c>
      <c r="I215" s="1" t="str">
        <f>VLOOKUP(C215,'[1]Base 2024'!$A$2:$D$1666,4,FALSE)</f>
        <v>QUERETARO</v>
      </c>
      <c r="J215" t="s">
        <v>74</v>
      </c>
      <c r="K215" s="45" t="s">
        <v>62</v>
      </c>
      <c r="L215" s="57">
        <f t="shared" si="114"/>
        <v>21006.285691093588</v>
      </c>
      <c r="M215" s="9">
        <f t="shared" si="115"/>
        <v>22813.688212927758</v>
      </c>
      <c r="N215" s="58">
        <f t="shared" si="116"/>
        <v>43819.973904021346</v>
      </c>
      <c r="O215" s="59">
        <f t="shared" si="117"/>
        <v>35568</v>
      </c>
      <c r="P215" s="60">
        <f t="shared" si="118"/>
        <v>34690.980821917808</v>
      </c>
      <c r="Q215" s="61">
        <v>15329.073378842939</v>
      </c>
      <c r="R215" s="62">
        <v>26229.52</v>
      </c>
      <c r="S215" s="62">
        <v>33113.74</v>
      </c>
      <c r="T215" s="58">
        <f t="shared" si="119"/>
        <v>24890.777792947647</v>
      </c>
      <c r="V215" s="63">
        <f t="shared" si="120"/>
        <v>2551.3088782558134</v>
      </c>
      <c r="X215" s="9"/>
      <c r="Z215" s="41" t="s">
        <v>269</v>
      </c>
      <c r="AA215" t="s">
        <v>63</v>
      </c>
      <c r="AB215" s="42">
        <v>390</v>
      </c>
      <c r="AC215" s="42">
        <f t="shared" si="121"/>
        <v>390</v>
      </c>
      <c r="AD215" s="43">
        <f t="shared" si="122"/>
        <v>0</v>
      </c>
      <c r="AE215" s="9"/>
      <c r="AF215" s="41" t="s">
        <v>269</v>
      </c>
      <c r="AG215" t="s">
        <v>64</v>
      </c>
      <c r="AH215" s="42">
        <v>35568</v>
      </c>
      <c r="AI215" s="42">
        <v>8750114.6879999992</v>
      </c>
      <c r="AJ215" s="42">
        <f t="shared" si="123"/>
        <v>35568</v>
      </c>
      <c r="AK215" s="43">
        <f t="shared" si="124"/>
        <v>0</v>
      </c>
      <c r="AL215" s="42"/>
      <c r="AM215" s="41" t="s">
        <v>269</v>
      </c>
      <c r="AN215" t="s">
        <v>65</v>
      </c>
      <c r="AO215">
        <v>356</v>
      </c>
      <c r="AP215" s="44">
        <v>62615</v>
      </c>
      <c r="AQ215">
        <f t="shared" si="125"/>
        <v>356</v>
      </c>
      <c r="AR215" s="45">
        <f t="shared" si="126"/>
        <v>0</v>
      </c>
      <c r="AT215" s="41" t="s">
        <v>269</v>
      </c>
      <c r="AU215" s="46">
        <f t="shared" si="127"/>
        <v>35568</v>
      </c>
      <c r="AV215">
        <f t="shared" si="128"/>
        <v>0.97534246575342465</v>
      </c>
      <c r="AW215" s="42">
        <f t="shared" si="129"/>
        <v>34690.980000000003</v>
      </c>
      <c r="AX215" s="42">
        <f t="shared" si="130"/>
        <v>34690.980821917808</v>
      </c>
      <c r="AY215" s="43">
        <f t="shared" si="131"/>
        <v>-8.2191780529683456E-4</v>
      </c>
      <c r="BA215" s="41" t="str">
        <f t="shared" si="132"/>
        <v>07333</v>
      </c>
      <c r="BB215" s="42">
        <f t="shared" si="133"/>
        <v>34690.980000000003</v>
      </c>
      <c r="BC215" s="42">
        <f t="shared" si="134"/>
        <v>2551.89</v>
      </c>
      <c r="BD215" s="47">
        <f t="shared" si="135"/>
        <v>37242.870000000003</v>
      </c>
      <c r="BF215" s="41" t="s">
        <v>269</v>
      </c>
      <c r="BG215" t="s">
        <v>66</v>
      </c>
      <c r="BH215" s="42">
        <v>2551.31</v>
      </c>
      <c r="BI215" s="42">
        <v>557009.53960000002</v>
      </c>
      <c r="BJ215" s="42">
        <f t="shared" si="136"/>
        <v>2551.3088782558134</v>
      </c>
      <c r="BK215" s="43">
        <f t="shared" si="137"/>
        <v>1.1217441865483124E-3</v>
      </c>
      <c r="BM215" s="41" t="s">
        <v>269</v>
      </c>
      <c r="BN215" t="s">
        <v>67</v>
      </c>
      <c r="BO215" s="42">
        <v>37242.29</v>
      </c>
      <c r="BP215" s="42">
        <v>8130850.46</v>
      </c>
      <c r="BQ215" s="42">
        <f t="shared" si="138"/>
        <v>0</v>
      </c>
      <c r="BR215" s="43">
        <f t="shared" si="139"/>
        <v>37242.29</v>
      </c>
      <c r="BT215" s="48" t="s">
        <v>269</v>
      </c>
      <c r="BU215" s="49">
        <f t="shared" si="140"/>
        <v>34690.980000000003</v>
      </c>
      <c r="BV215" s="50">
        <f t="shared" si="141"/>
        <v>2551.89</v>
      </c>
      <c r="BW215" s="51">
        <f t="shared" si="142"/>
        <v>2551.3088782558134</v>
      </c>
      <c r="BX215" s="52">
        <f t="shared" si="143"/>
        <v>0.58112174418647555</v>
      </c>
      <c r="BZ215" s="41" t="s">
        <v>269</v>
      </c>
      <c r="CA215" s="42">
        <f t="shared" si="144"/>
        <v>43819.973904021346</v>
      </c>
      <c r="CB215" s="42">
        <f t="shared" si="145"/>
        <v>34690.980821917808</v>
      </c>
      <c r="CC215" s="42">
        <f t="shared" si="146"/>
        <v>24890.777792947647</v>
      </c>
      <c r="CD215" s="42">
        <f t="shared" si="150"/>
        <v>34690.980821917808</v>
      </c>
      <c r="CE215" s="43">
        <f t="shared" si="151"/>
        <v>34690.980821917808</v>
      </c>
      <c r="CG215" s="53">
        <f t="shared" si="147"/>
        <v>34690.980821917808</v>
      </c>
      <c r="CH215" s="11">
        <f t="shared" si="148"/>
        <v>2568.38</v>
      </c>
      <c r="CI215" s="53">
        <f t="shared" si="149"/>
        <v>37259.360821917806</v>
      </c>
    </row>
    <row r="216" spans="1:87" x14ac:dyDescent="0.25">
      <c r="A216">
        <v>203</v>
      </c>
      <c r="B216" s="54">
        <v>913</v>
      </c>
      <c r="C216" t="s">
        <v>270</v>
      </c>
      <c r="D216" s="1"/>
      <c r="E216" s="62">
        <v>368</v>
      </c>
      <c r="F216" s="64">
        <v>129705.08</v>
      </c>
      <c r="G216">
        <v>354</v>
      </c>
      <c r="H216" s="1" t="str">
        <f>VLOOKUP(C216,'[1]Base 2024'!$A$2:$D$1666,3,FALSE)</f>
        <v>Sindicalizado</v>
      </c>
      <c r="I216" s="1" t="str">
        <f>VLOOKUP(C216,'[1]Base 2024'!$A$2:$D$1666,4,FALSE)</f>
        <v>QUERETARO</v>
      </c>
      <c r="J216" t="s">
        <v>74</v>
      </c>
      <c r="K216" s="45" t="s">
        <v>62</v>
      </c>
      <c r="L216" s="57">
        <f t="shared" si="114"/>
        <v>19665.06268479531</v>
      </c>
      <c r="M216" s="9">
        <f t="shared" si="115"/>
        <v>22685.521425214683</v>
      </c>
      <c r="N216" s="58">
        <f t="shared" si="116"/>
        <v>42350.584110009993</v>
      </c>
      <c r="O216" s="59">
        <f t="shared" si="117"/>
        <v>33561.599999999999</v>
      </c>
      <c r="P216" s="60">
        <f t="shared" si="118"/>
        <v>32550.154520547945</v>
      </c>
      <c r="Q216" s="61">
        <v>12783.581919466411</v>
      </c>
      <c r="R216" s="62">
        <v>26948.04</v>
      </c>
      <c r="S216" s="62">
        <v>31990.400000000001</v>
      </c>
      <c r="T216" s="58">
        <f t="shared" si="119"/>
        <v>23907.340639822138</v>
      </c>
      <c r="V216" s="63">
        <f t="shared" si="120"/>
        <v>2393.8642335648324</v>
      </c>
      <c r="X216" s="9"/>
      <c r="Z216" s="41" t="s">
        <v>270</v>
      </c>
      <c r="AA216" t="s">
        <v>63</v>
      </c>
      <c r="AB216" s="42">
        <v>368</v>
      </c>
      <c r="AC216" s="42">
        <f t="shared" si="121"/>
        <v>368</v>
      </c>
      <c r="AD216" s="43">
        <f t="shared" si="122"/>
        <v>0</v>
      </c>
      <c r="AE216" s="9"/>
      <c r="AF216" s="41" t="s">
        <v>270</v>
      </c>
      <c r="AG216" t="s">
        <v>64</v>
      </c>
      <c r="AH216" s="42">
        <v>33561.599999999999</v>
      </c>
      <c r="AI216" s="42">
        <v>8783676.2880000006</v>
      </c>
      <c r="AJ216" s="42">
        <f t="shared" si="123"/>
        <v>33561.599999999999</v>
      </c>
      <c r="AK216" s="43">
        <f t="shared" si="124"/>
        <v>0</v>
      </c>
      <c r="AL216" s="42"/>
      <c r="AM216" s="41" t="s">
        <v>270</v>
      </c>
      <c r="AN216" t="s">
        <v>65</v>
      </c>
      <c r="AO216">
        <v>354</v>
      </c>
      <c r="AP216" s="44">
        <v>62969</v>
      </c>
      <c r="AQ216">
        <f t="shared" si="125"/>
        <v>354</v>
      </c>
      <c r="AR216" s="45">
        <f t="shared" si="126"/>
        <v>0</v>
      </c>
      <c r="AT216" s="41" t="s">
        <v>270</v>
      </c>
      <c r="AU216" s="46">
        <f t="shared" si="127"/>
        <v>33561.599999999999</v>
      </c>
      <c r="AV216">
        <f t="shared" si="128"/>
        <v>0.96986301369863015</v>
      </c>
      <c r="AW216" s="42">
        <f t="shared" si="129"/>
        <v>32550.15</v>
      </c>
      <c r="AX216" s="42">
        <f t="shared" si="130"/>
        <v>32550.154520547945</v>
      </c>
      <c r="AY216" s="43">
        <f t="shared" si="131"/>
        <v>-4.5205479436845053E-3</v>
      </c>
      <c r="BA216" s="41" t="str">
        <f t="shared" si="132"/>
        <v>07378</v>
      </c>
      <c r="BB216" s="42">
        <f t="shared" si="133"/>
        <v>32550.15</v>
      </c>
      <c r="BC216" s="42">
        <f t="shared" si="134"/>
        <v>2394.41</v>
      </c>
      <c r="BD216" s="47">
        <f t="shared" si="135"/>
        <v>34944.559999999998</v>
      </c>
      <c r="BF216" s="41" t="s">
        <v>270</v>
      </c>
      <c r="BG216" t="s">
        <v>66</v>
      </c>
      <c r="BH216" s="42">
        <v>2393.86</v>
      </c>
      <c r="BI216" s="42">
        <v>559403.40379999997</v>
      </c>
      <c r="BJ216" s="42">
        <f t="shared" si="136"/>
        <v>2393.8642335648324</v>
      </c>
      <c r="BK216" s="43">
        <f t="shared" si="137"/>
        <v>-4.2335648322477937E-3</v>
      </c>
      <c r="BM216" s="41" t="s">
        <v>270</v>
      </c>
      <c r="BN216" t="s">
        <v>67</v>
      </c>
      <c r="BO216" s="42">
        <v>34944.019999999997</v>
      </c>
      <c r="BP216" s="42">
        <v>8165794.4800000004</v>
      </c>
      <c r="BQ216" s="42">
        <f t="shared" si="138"/>
        <v>0</v>
      </c>
      <c r="BR216" s="43">
        <f t="shared" si="139"/>
        <v>34944.019999999997</v>
      </c>
      <c r="BT216" s="48" t="s">
        <v>270</v>
      </c>
      <c r="BU216" s="49">
        <f t="shared" si="140"/>
        <v>32550.15</v>
      </c>
      <c r="BV216" s="50">
        <f t="shared" si="141"/>
        <v>2394.41</v>
      </c>
      <c r="BW216" s="51">
        <f t="shared" si="142"/>
        <v>2393.8642335648324</v>
      </c>
      <c r="BX216" s="52">
        <f t="shared" si="143"/>
        <v>0.54576643516747936</v>
      </c>
      <c r="BZ216" s="41" t="s">
        <v>270</v>
      </c>
      <c r="CA216" s="42">
        <f t="shared" si="144"/>
        <v>42350.584110009993</v>
      </c>
      <c r="CB216" s="42">
        <f t="shared" si="145"/>
        <v>32550.154520547945</v>
      </c>
      <c r="CC216" s="42">
        <f t="shared" si="146"/>
        <v>23907.340639822138</v>
      </c>
      <c r="CD216" s="42">
        <f t="shared" si="150"/>
        <v>32550.154520547945</v>
      </c>
      <c r="CE216" s="43">
        <f t="shared" si="151"/>
        <v>32550.154520547945</v>
      </c>
      <c r="CG216" s="53">
        <f t="shared" si="147"/>
        <v>32550.154520547945</v>
      </c>
      <c r="CH216" s="11">
        <f t="shared" si="148"/>
        <v>2409.89</v>
      </c>
      <c r="CI216" s="53">
        <f t="shared" si="149"/>
        <v>34960.044520547948</v>
      </c>
    </row>
    <row r="217" spans="1:87" x14ac:dyDescent="0.25">
      <c r="A217">
        <v>204</v>
      </c>
      <c r="B217" s="54">
        <v>922</v>
      </c>
      <c r="C217" t="s">
        <v>271</v>
      </c>
      <c r="D217" s="1"/>
      <c r="E217" s="62">
        <v>357</v>
      </c>
      <c r="F217" s="64">
        <v>123343.2</v>
      </c>
      <c r="G217">
        <v>347</v>
      </c>
      <c r="H217" s="1" t="str">
        <f>VLOOKUP(C217,'[1]Base 2024'!$A$2:$D$1666,3,FALSE)</f>
        <v>Sindicalizado</v>
      </c>
      <c r="I217" s="1" t="str">
        <f>VLOOKUP(C217,'[1]Base 2024'!$A$2:$D$1666,4,FALSE)</f>
        <v>QUERETARO</v>
      </c>
      <c r="J217" t="s">
        <v>74</v>
      </c>
      <c r="K217" s="45" t="s">
        <v>62</v>
      </c>
      <c r="L217" s="57">
        <f t="shared" si="114"/>
        <v>18700.514734991451</v>
      </c>
      <c r="M217" s="9">
        <f t="shared" si="115"/>
        <v>22236.93766821891</v>
      </c>
      <c r="N217" s="58">
        <f t="shared" si="116"/>
        <v>40937.452403210365</v>
      </c>
      <c r="O217" s="59">
        <f t="shared" si="117"/>
        <v>32558.400000000001</v>
      </c>
      <c r="P217" s="60">
        <f t="shared" si="118"/>
        <v>30952.780273972603</v>
      </c>
      <c r="Q217" s="61">
        <v>8579.8695530397908</v>
      </c>
      <c r="R217" s="62">
        <v>25507.38</v>
      </c>
      <c r="S217" s="62">
        <v>30216.85</v>
      </c>
      <c r="T217" s="58">
        <f t="shared" si="119"/>
        <v>21434.699851013265</v>
      </c>
      <c r="V217" s="63">
        <f t="shared" si="120"/>
        <v>2276.3871544904346</v>
      </c>
      <c r="X217" s="9"/>
      <c r="Z217" s="41" t="s">
        <v>271</v>
      </c>
      <c r="AA217" t="s">
        <v>63</v>
      </c>
      <c r="AB217" s="42">
        <v>357</v>
      </c>
      <c r="AC217" s="42">
        <f t="shared" si="121"/>
        <v>357</v>
      </c>
      <c r="AD217" s="43">
        <f t="shared" si="122"/>
        <v>0</v>
      </c>
      <c r="AE217" s="9"/>
      <c r="AF217" s="41" t="s">
        <v>271</v>
      </c>
      <c r="AG217" t="s">
        <v>64</v>
      </c>
      <c r="AH217" s="42">
        <v>32558.400000000001</v>
      </c>
      <c r="AI217" s="42">
        <v>8816234.6879999992</v>
      </c>
      <c r="AJ217" s="42">
        <f t="shared" si="123"/>
        <v>32558.400000000001</v>
      </c>
      <c r="AK217" s="43">
        <f t="shared" si="124"/>
        <v>0</v>
      </c>
      <c r="AL217" s="42"/>
      <c r="AM217" s="41" t="s">
        <v>271</v>
      </c>
      <c r="AN217" t="s">
        <v>65</v>
      </c>
      <c r="AO217">
        <v>347</v>
      </c>
      <c r="AP217" s="44">
        <v>63316</v>
      </c>
      <c r="AQ217">
        <f t="shared" si="125"/>
        <v>347</v>
      </c>
      <c r="AR217" s="45">
        <f t="shared" si="126"/>
        <v>0</v>
      </c>
      <c r="AT217" s="41" t="s">
        <v>271</v>
      </c>
      <c r="AU217" s="46">
        <f t="shared" si="127"/>
        <v>32558.400000000001</v>
      </c>
      <c r="AV217">
        <f t="shared" si="128"/>
        <v>0.9506849315068493</v>
      </c>
      <c r="AW217" s="42">
        <f t="shared" si="129"/>
        <v>30952.78</v>
      </c>
      <c r="AX217" s="42">
        <f t="shared" si="130"/>
        <v>30952.780273972603</v>
      </c>
      <c r="AY217" s="43">
        <f t="shared" si="131"/>
        <v>-2.7397260419093072E-4</v>
      </c>
      <c r="BA217" s="41" t="str">
        <f t="shared" si="132"/>
        <v>07387</v>
      </c>
      <c r="BB217" s="42">
        <f t="shared" si="133"/>
        <v>30952.78</v>
      </c>
      <c r="BC217" s="42">
        <f t="shared" si="134"/>
        <v>2276.9</v>
      </c>
      <c r="BD217" s="47">
        <f t="shared" si="135"/>
        <v>33229.68</v>
      </c>
      <c r="BF217" s="41" t="s">
        <v>271</v>
      </c>
      <c r="BG217" t="s">
        <v>66</v>
      </c>
      <c r="BH217" s="42">
        <v>2276.39</v>
      </c>
      <c r="BI217" s="42">
        <v>561679.79099999997</v>
      </c>
      <c r="BJ217" s="42">
        <f t="shared" si="136"/>
        <v>2276.3871544904346</v>
      </c>
      <c r="BK217" s="43">
        <f t="shared" si="137"/>
        <v>2.8455095653043827E-3</v>
      </c>
      <c r="BM217" s="41" t="s">
        <v>271</v>
      </c>
      <c r="BN217" t="s">
        <v>67</v>
      </c>
      <c r="BO217" s="42">
        <v>33229.17</v>
      </c>
      <c r="BP217" s="42">
        <v>8199023.6500000004</v>
      </c>
      <c r="BQ217" s="42">
        <f t="shared" si="138"/>
        <v>0</v>
      </c>
      <c r="BR217" s="43">
        <f t="shared" si="139"/>
        <v>33229.17</v>
      </c>
      <c r="BT217" s="48" t="s">
        <v>271</v>
      </c>
      <c r="BU217" s="49">
        <f t="shared" si="140"/>
        <v>30952.78</v>
      </c>
      <c r="BV217" s="50">
        <f t="shared" si="141"/>
        <v>2276.9</v>
      </c>
      <c r="BW217" s="51">
        <f t="shared" si="142"/>
        <v>2276.3871544904346</v>
      </c>
      <c r="BX217" s="52">
        <f t="shared" si="143"/>
        <v>0.51284550956552266</v>
      </c>
      <c r="BZ217" s="41" t="s">
        <v>271</v>
      </c>
      <c r="CA217" s="42">
        <f t="shared" si="144"/>
        <v>40937.452403210365</v>
      </c>
      <c r="CB217" s="42">
        <f t="shared" si="145"/>
        <v>30952.780273972603</v>
      </c>
      <c r="CC217" s="42">
        <f t="shared" si="146"/>
        <v>21434.699851013265</v>
      </c>
      <c r="CD217" s="42">
        <f t="shared" si="150"/>
        <v>30952.780273972603</v>
      </c>
      <c r="CE217" s="43">
        <f t="shared" si="151"/>
        <v>30952.780273972603</v>
      </c>
      <c r="CG217" s="53">
        <f t="shared" si="147"/>
        <v>30952.780273972603</v>
      </c>
      <c r="CH217" s="11">
        <f t="shared" si="148"/>
        <v>2291.62</v>
      </c>
      <c r="CI217" s="53">
        <f t="shared" si="149"/>
        <v>33244.400273972606</v>
      </c>
    </row>
    <row r="218" spans="1:87" x14ac:dyDescent="0.25">
      <c r="A218">
        <v>205</v>
      </c>
      <c r="B218" s="54">
        <v>930</v>
      </c>
      <c r="C218" t="s">
        <v>272</v>
      </c>
      <c r="D218" s="1"/>
      <c r="E218" s="62">
        <v>292</v>
      </c>
      <c r="F218" s="64">
        <v>25509.119999999999</v>
      </c>
      <c r="G218">
        <v>87</v>
      </c>
      <c r="H218" s="1" t="str">
        <f>VLOOKUP(C218,'[1]Base 2024'!$A$2:$D$1666,3,FALSE)</f>
        <v>Sindicalizado</v>
      </c>
      <c r="I218" s="1" t="str">
        <f>VLOOKUP(C218,'[1]Base 2024'!$A$2:$D$1666,4,FALSE)</f>
        <v>QUERETARO</v>
      </c>
      <c r="J218" t="s">
        <v>74</v>
      </c>
      <c r="K218" s="45" t="s">
        <v>77</v>
      </c>
      <c r="L218" s="57">
        <f t="shared" si="114"/>
        <v>3867.5312010444445</v>
      </c>
      <c r="M218" s="9">
        <f t="shared" si="115"/>
        <v>5575.2552655188629</v>
      </c>
      <c r="N218" s="58">
        <f t="shared" si="116"/>
        <v>9442.7864665633078</v>
      </c>
      <c r="O218" s="59">
        <f t="shared" si="117"/>
        <v>26630.400000000001</v>
      </c>
      <c r="P218" s="60">
        <f t="shared" si="118"/>
        <v>6347.52</v>
      </c>
      <c r="Q218" s="61">
        <v>0</v>
      </c>
      <c r="R218" s="62">
        <v>0</v>
      </c>
      <c r="S218" s="62">
        <v>0</v>
      </c>
      <c r="T218" s="58">
        <f t="shared" si="119"/>
        <v>0</v>
      </c>
      <c r="V218" s="63">
        <f t="shared" si="120"/>
        <v>466.82116640169033</v>
      </c>
      <c r="X218" s="9"/>
      <c r="Z218" s="41" t="s">
        <v>272</v>
      </c>
      <c r="AA218" t="s">
        <v>63</v>
      </c>
      <c r="AB218" s="42">
        <v>292</v>
      </c>
      <c r="AC218" s="42">
        <f t="shared" si="121"/>
        <v>292</v>
      </c>
      <c r="AD218" s="43">
        <f t="shared" si="122"/>
        <v>0</v>
      </c>
      <c r="AE218" s="9"/>
      <c r="AF218" s="41" t="s">
        <v>272</v>
      </c>
      <c r="AG218" t="s">
        <v>64</v>
      </c>
      <c r="AH218" s="42">
        <v>26630.400000000001</v>
      </c>
      <c r="AI218" s="42">
        <v>8842865.0879999995</v>
      </c>
      <c r="AJ218" s="42">
        <f t="shared" si="123"/>
        <v>26630.400000000001</v>
      </c>
      <c r="AK218" s="43">
        <f t="shared" si="124"/>
        <v>0</v>
      </c>
      <c r="AL218" s="42"/>
      <c r="AM218" s="41" t="s">
        <v>272</v>
      </c>
      <c r="AN218" t="s">
        <v>65</v>
      </c>
      <c r="AO218">
        <v>87</v>
      </c>
      <c r="AP218" s="44">
        <v>63403</v>
      </c>
      <c r="AQ218">
        <f t="shared" si="125"/>
        <v>87</v>
      </c>
      <c r="AR218" s="45">
        <f t="shared" si="126"/>
        <v>0</v>
      </c>
      <c r="AT218" s="41" t="s">
        <v>272</v>
      </c>
      <c r="AU218" s="46">
        <f t="shared" si="127"/>
        <v>26630.400000000001</v>
      </c>
      <c r="AV218">
        <f t="shared" si="128"/>
        <v>0.23835616438356164</v>
      </c>
      <c r="AW218" s="42">
        <f t="shared" si="129"/>
        <v>6347.52</v>
      </c>
      <c r="AX218" s="42">
        <f t="shared" si="130"/>
        <v>6347.52</v>
      </c>
      <c r="AY218" s="43">
        <f t="shared" si="131"/>
        <v>0</v>
      </c>
      <c r="BA218" s="41" t="str">
        <f t="shared" si="132"/>
        <v>07395</v>
      </c>
      <c r="BB218" s="42">
        <f t="shared" si="133"/>
        <v>6347.52</v>
      </c>
      <c r="BC218" s="42">
        <f t="shared" si="134"/>
        <v>466.93</v>
      </c>
      <c r="BD218" s="47">
        <f t="shared" si="135"/>
        <v>6814.4500000000007</v>
      </c>
      <c r="BF218" s="41" t="s">
        <v>272</v>
      </c>
      <c r="BG218" t="s">
        <v>66</v>
      </c>
      <c r="BH218" s="42">
        <v>466.82</v>
      </c>
      <c r="BI218" s="42">
        <v>562146.61219999997</v>
      </c>
      <c r="BJ218" s="42">
        <f t="shared" si="136"/>
        <v>466.82116640169033</v>
      </c>
      <c r="BK218" s="43">
        <f t="shared" si="137"/>
        <v>-1.1664016903409902E-3</v>
      </c>
      <c r="BM218" s="41" t="s">
        <v>272</v>
      </c>
      <c r="BN218" t="s">
        <v>67</v>
      </c>
      <c r="BO218" s="42">
        <v>6814.34</v>
      </c>
      <c r="BP218" s="42">
        <v>8205837.9900000002</v>
      </c>
      <c r="BQ218" s="42">
        <f t="shared" si="138"/>
        <v>0</v>
      </c>
      <c r="BR218" s="43">
        <f t="shared" si="139"/>
        <v>6814.34</v>
      </c>
      <c r="BT218" s="48" t="s">
        <v>272</v>
      </c>
      <c r="BU218" s="49">
        <f t="shared" si="140"/>
        <v>6347.52</v>
      </c>
      <c r="BV218" s="50">
        <f t="shared" si="141"/>
        <v>466.93</v>
      </c>
      <c r="BW218" s="51">
        <f t="shared" si="142"/>
        <v>466.82116640169033</v>
      </c>
      <c r="BX218" s="52">
        <f t="shared" si="143"/>
        <v>0.10883359830967265</v>
      </c>
      <c r="BZ218" s="41" t="s">
        <v>272</v>
      </c>
      <c r="CA218" s="42">
        <f t="shared" si="144"/>
        <v>9442.7864665633078</v>
      </c>
      <c r="CB218" s="42">
        <f t="shared" si="145"/>
        <v>6347.52</v>
      </c>
      <c r="CC218" s="42">
        <f t="shared" si="146"/>
        <v>0</v>
      </c>
      <c r="CD218" s="42">
        <f t="shared" si="150"/>
        <v>6347.52</v>
      </c>
      <c r="CE218" s="43">
        <f t="shared" si="151"/>
        <v>6347.52</v>
      </c>
      <c r="CG218" s="53">
        <f t="shared" si="147"/>
        <v>6347.52</v>
      </c>
      <c r="CH218" s="11">
        <f t="shared" si="148"/>
        <v>469.95</v>
      </c>
      <c r="CI218" s="53">
        <f t="shared" si="149"/>
        <v>6817.47</v>
      </c>
    </row>
    <row r="219" spans="1:87" x14ac:dyDescent="0.25">
      <c r="A219">
        <v>206</v>
      </c>
      <c r="B219" s="54">
        <v>1658</v>
      </c>
      <c r="C219" t="s">
        <v>273</v>
      </c>
      <c r="D219" s="1"/>
      <c r="E219" s="62">
        <v>480</v>
      </c>
      <c r="F219" s="64">
        <v>156542.48000000001</v>
      </c>
      <c r="G219">
        <v>359</v>
      </c>
      <c r="H219" s="1" t="str">
        <f>VLOOKUP(C219,'[1]Base 2024'!$A$2:$D$1666,3,FALSE)</f>
        <v>Empleado</v>
      </c>
      <c r="I219" s="1" t="str">
        <f>VLOOKUP(C219,'[1]Base 2024'!$A$2:$D$1666,4,FALSE)</f>
        <v>QUERETARO</v>
      </c>
      <c r="J219" t="s">
        <v>61</v>
      </c>
      <c r="K219" s="45" t="s">
        <v>62</v>
      </c>
      <c r="L219" s="57">
        <f t="shared" si="114"/>
        <v>23733.979286187685</v>
      </c>
      <c r="M219" s="9">
        <f t="shared" si="115"/>
        <v>23005.938394497374</v>
      </c>
      <c r="N219" s="58">
        <f t="shared" si="116"/>
        <v>46739.917680685059</v>
      </c>
      <c r="O219" s="59">
        <f t="shared" si="117"/>
        <v>43776</v>
      </c>
      <c r="P219" s="60">
        <f t="shared" si="118"/>
        <v>43056.394520547947</v>
      </c>
      <c r="Q219" s="61">
        <v>7790.1030833860586</v>
      </c>
      <c r="R219" s="62">
        <v>24335.67</v>
      </c>
      <c r="S219" s="62">
        <v>31694.57</v>
      </c>
      <c r="T219" s="58">
        <f t="shared" si="119"/>
        <v>21273.447694462018</v>
      </c>
      <c r="V219" s="63">
        <f t="shared" si="120"/>
        <v>3166.5337503676301</v>
      </c>
      <c r="X219" s="9"/>
      <c r="Z219" s="41" t="s">
        <v>273</v>
      </c>
      <c r="AA219" t="s">
        <v>63</v>
      </c>
      <c r="AB219" s="42">
        <v>480</v>
      </c>
      <c r="AC219" s="42">
        <f t="shared" si="121"/>
        <v>480</v>
      </c>
      <c r="AD219" s="43">
        <f t="shared" si="122"/>
        <v>0</v>
      </c>
      <c r="AE219" s="9"/>
      <c r="AF219" s="41" t="s">
        <v>273</v>
      </c>
      <c r="AG219" t="s">
        <v>64</v>
      </c>
      <c r="AH219" s="42">
        <v>43776</v>
      </c>
      <c r="AI219" s="42">
        <v>8886641.0879999995</v>
      </c>
      <c r="AJ219" s="42">
        <f t="shared" si="123"/>
        <v>43776</v>
      </c>
      <c r="AK219" s="43">
        <f t="shared" si="124"/>
        <v>0</v>
      </c>
      <c r="AL219" s="42"/>
      <c r="AM219" s="41" t="s">
        <v>273</v>
      </c>
      <c r="AN219" t="s">
        <v>65</v>
      </c>
      <c r="AO219">
        <v>359</v>
      </c>
      <c r="AP219" s="44">
        <v>63762</v>
      </c>
      <c r="AQ219">
        <f t="shared" si="125"/>
        <v>359</v>
      </c>
      <c r="AR219" s="45">
        <f t="shared" si="126"/>
        <v>0</v>
      </c>
      <c r="AT219" s="41" t="s">
        <v>273</v>
      </c>
      <c r="AU219" s="46">
        <f t="shared" si="127"/>
        <v>43776</v>
      </c>
      <c r="AV219">
        <f t="shared" si="128"/>
        <v>0.98356164383561639</v>
      </c>
      <c r="AW219" s="42">
        <f t="shared" si="129"/>
        <v>43056.39</v>
      </c>
      <c r="AX219" s="42">
        <f t="shared" si="130"/>
        <v>43056.394520547947</v>
      </c>
      <c r="AY219" s="43">
        <f t="shared" si="131"/>
        <v>-4.5205479473224841E-3</v>
      </c>
      <c r="BA219" s="41" t="str">
        <f t="shared" si="132"/>
        <v>07403</v>
      </c>
      <c r="BB219" s="42">
        <f t="shared" si="133"/>
        <v>43056.39</v>
      </c>
      <c r="BC219" s="42">
        <f t="shared" si="134"/>
        <v>3167.25</v>
      </c>
      <c r="BD219" s="47">
        <f t="shared" si="135"/>
        <v>46223.64</v>
      </c>
      <c r="BF219" s="41" t="s">
        <v>273</v>
      </c>
      <c r="BG219" t="s">
        <v>66</v>
      </c>
      <c r="BH219" s="42">
        <v>3166.53</v>
      </c>
      <c r="BI219" s="42">
        <v>565313.14599999995</v>
      </c>
      <c r="BJ219" s="42">
        <f t="shared" si="136"/>
        <v>3166.5337503676301</v>
      </c>
      <c r="BK219" s="43">
        <f t="shared" si="137"/>
        <v>-3.7503676298911159E-3</v>
      </c>
      <c r="BM219" s="41" t="s">
        <v>273</v>
      </c>
      <c r="BN219" t="s">
        <v>67</v>
      </c>
      <c r="BO219" s="42">
        <v>46222.93</v>
      </c>
      <c r="BP219" s="42">
        <v>8252060.9199999999</v>
      </c>
      <c r="BQ219" s="42">
        <f t="shared" si="138"/>
        <v>0</v>
      </c>
      <c r="BR219" s="43">
        <f t="shared" si="139"/>
        <v>46222.93</v>
      </c>
      <c r="BT219" s="48" t="s">
        <v>273</v>
      </c>
      <c r="BU219" s="49">
        <f t="shared" si="140"/>
        <v>43056.39</v>
      </c>
      <c r="BV219" s="50">
        <f t="shared" si="141"/>
        <v>3167.25</v>
      </c>
      <c r="BW219" s="51">
        <f t="shared" si="142"/>
        <v>3166.5337503676301</v>
      </c>
      <c r="BX219" s="52">
        <f t="shared" si="143"/>
        <v>0.7162496323699088</v>
      </c>
      <c r="BZ219" s="41" t="s">
        <v>273</v>
      </c>
      <c r="CA219" s="42">
        <f t="shared" si="144"/>
        <v>46739.917680685059</v>
      </c>
      <c r="CB219" s="42">
        <f t="shared" si="145"/>
        <v>43056.394520547947</v>
      </c>
      <c r="CC219" s="42">
        <f t="shared" si="146"/>
        <v>21273.447694462018</v>
      </c>
      <c r="CD219" s="42">
        <f t="shared" si="150"/>
        <v>43056.394520547947</v>
      </c>
      <c r="CE219" s="43">
        <f t="shared" si="151"/>
        <v>43056.394520547947</v>
      </c>
      <c r="CG219" s="53">
        <f t="shared" si="147"/>
        <v>43056.394520547947</v>
      </c>
      <c r="CH219" s="11">
        <f t="shared" si="148"/>
        <v>3187.73</v>
      </c>
      <c r="CI219" s="53">
        <f t="shared" si="149"/>
        <v>46244.12452054795</v>
      </c>
    </row>
    <row r="220" spans="1:87" x14ac:dyDescent="0.25">
      <c r="A220">
        <v>207</v>
      </c>
      <c r="B220" s="54">
        <v>943</v>
      </c>
      <c r="C220" t="s">
        <v>274</v>
      </c>
      <c r="D220" s="1"/>
      <c r="E220" s="62">
        <v>340</v>
      </c>
      <c r="F220" s="64">
        <v>38705.599999999999</v>
      </c>
      <c r="G220">
        <v>114</v>
      </c>
      <c r="H220" s="1" t="str">
        <f>VLOOKUP(C220,'[1]Base 2024'!$A$2:$D$1666,3,FALSE)</f>
        <v>Sindicalizado</v>
      </c>
      <c r="I220" s="1" t="str">
        <f>VLOOKUP(C220,'[1]Base 2024'!$A$2:$D$1666,4,FALSE)</f>
        <v>QUERETARO</v>
      </c>
      <c r="J220" t="s">
        <v>74</v>
      </c>
      <c r="K220" s="45" t="s">
        <v>77</v>
      </c>
      <c r="L220" s="57">
        <f t="shared" si="114"/>
        <v>5868.2979128698225</v>
      </c>
      <c r="M220" s="9">
        <f t="shared" si="115"/>
        <v>7305.5068996454056</v>
      </c>
      <c r="N220" s="58">
        <f t="shared" si="116"/>
        <v>13173.804812515227</v>
      </c>
      <c r="O220" s="59">
        <f t="shared" si="117"/>
        <v>31008</v>
      </c>
      <c r="P220" s="60">
        <f t="shared" si="118"/>
        <v>9684.690410958905</v>
      </c>
      <c r="Q220" s="61">
        <v>6701.5484949299316</v>
      </c>
      <c r="R220" s="62">
        <v>19127.43</v>
      </c>
      <c r="S220" s="62">
        <v>26804.53</v>
      </c>
      <c r="T220" s="58">
        <f t="shared" si="119"/>
        <v>17544.502831643313</v>
      </c>
      <c r="V220" s="63">
        <f t="shared" si="120"/>
        <v>712.24958312586671</v>
      </c>
      <c r="X220" s="9"/>
      <c r="Z220" s="41" t="s">
        <v>274</v>
      </c>
      <c r="AA220" t="s">
        <v>63</v>
      </c>
      <c r="AB220" s="42">
        <v>340</v>
      </c>
      <c r="AC220" s="42">
        <f t="shared" si="121"/>
        <v>340</v>
      </c>
      <c r="AD220" s="43">
        <f t="shared" si="122"/>
        <v>0</v>
      </c>
      <c r="AE220" s="9"/>
      <c r="AF220" s="41" t="s">
        <v>274</v>
      </c>
      <c r="AG220" t="s">
        <v>64</v>
      </c>
      <c r="AH220" s="42">
        <v>31008</v>
      </c>
      <c r="AI220" s="42">
        <v>8917649.0879999995</v>
      </c>
      <c r="AJ220" s="42">
        <f t="shared" si="123"/>
        <v>31008</v>
      </c>
      <c r="AK220" s="43">
        <f t="shared" si="124"/>
        <v>0</v>
      </c>
      <c r="AL220" s="42"/>
      <c r="AM220" s="41" t="s">
        <v>274</v>
      </c>
      <c r="AN220" t="s">
        <v>65</v>
      </c>
      <c r="AO220">
        <v>114</v>
      </c>
      <c r="AP220" s="44">
        <v>63876</v>
      </c>
      <c r="AQ220">
        <f t="shared" si="125"/>
        <v>114</v>
      </c>
      <c r="AR220" s="45">
        <f t="shared" si="126"/>
        <v>0</v>
      </c>
      <c r="AT220" s="41" t="s">
        <v>274</v>
      </c>
      <c r="AU220" s="46">
        <f t="shared" si="127"/>
        <v>31008</v>
      </c>
      <c r="AV220">
        <f t="shared" si="128"/>
        <v>0.31232876712328766</v>
      </c>
      <c r="AW220" s="42">
        <f t="shared" si="129"/>
        <v>9684.69</v>
      </c>
      <c r="AX220" s="42">
        <f t="shared" si="130"/>
        <v>9684.690410958905</v>
      </c>
      <c r="AY220" s="43">
        <f t="shared" si="131"/>
        <v>-4.1095890446740668E-4</v>
      </c>
      <c r="BA220" s="41" t="str">
        <f t="shared" si="132"/>
        <v>07409</v>
      </c>
      <c r="BB220" s="42">
        <f t="shared" si="133"/>
        <v>9684.69</v>
      </c>
      <c r="BC220" s="42">
        <f t="shared" si="134"/>
        <v>712.41</v>
      </c>
      <c r="BD220" s="47">
        <f t="shared" si="135"/>
        <v>10397.1</v>
      </c>
      <c r="BF220" s="41" t="s">
        <v>274</v>
      </c>
      <c r="BG220" t="s">
        <v>66</v>
      </c>
      <c r="BH220" s="42">
        <v>712.25</v>
      </c>
      <c r="BI220" s="42">
        <v>566025.39560000005</v>
      </c>
      <c r="BJ220" s="42">
        <f t="shared" si="136"/>
        <v>712.24958312586671</v>
      </c>
      <c r="BK220" s="43">
        <f t="shared" si="137"/>
        <v>4.1687413329327683E-4</v>
      </c>
      <c r="BM220" s="41" t="s">
        <v>274</v>
      </c>
      <c r="BN220" t="s">
        <v>67</v>
      </c>
      <c r="BO220" s="42">
        <v>10396.94</v>
      </c>
      <c r="BP220" s="42">
        <v>8262457.8600000003</v>
      </c>
      <c r="BQ220" s="42">
        <f t="shared" si="138"/>
        <v>0</v>
      </c>
      <c r="BR220" s="43">
        <f t="shared" si="139"/>
        <v>10396.94</v>
      </c>
      <c r="BT220" s="48" t="s">
        <v>274</v>
      </c>
      <c r="BU220" s="49">
        <f t="shared" si="140"/>
        <v>9684.69</v>
      </c>
      <c r="BV220" s="50">
        <f t="shared" si="141"/>
        <v>712.41</v>
      </c>
      <c r="BW220" s="51">
        <f t="shared" si="142"/>
        <v>712.24958312586671</v>
      </c>
      <c r="BX220" s="52">
        <f t="shared" si="143"/>
        <v>0.16041687413326144</v>
      </c>
      <c r="BZ220" s="41" t="s">
        <v>274</v>
      </c>
      <c r="CA220" s="42">
        <f t="shared" si="144"/>
        <v>13173.804812515227</v>
      </c>
      <c r="CB220" s="42">
        <f t="shared" si="145"/>
        <v>9684.690410958905</v>
      </c>
      <c r="CC220" s="42">
        <f t="shared" si="146"/>
        <v>17544.502831643313</v>
      </c>
      <c r="CD220" s="42">
        <f t="shared" si="150"/>
        <v>17544.502831643313</v>
      </c>
      <c r="CE220" s="43">
        <f t="shared" si="151"/>
        <v>13173.804812515227</v>
      </c>
      <c r="CG220" s="53">
        <f t="shared" si="147"/>
        <v>13173.804812515227</v>
      </c>
      <c r="CH220" s="11">
        <f t="shared" si="148"/>
        <v>975.34</v>
      </c>
      <c r="CI220" s="53">
        <f t="shared" si="149"/>
        <v>14149.144812515227</v>
      </c>
    </row>
    <row r="221" spans="1:87" x14ac:dyDescent="0.25">
      <c r="A221">
        <v>208</v>
      </c>
      <c r="B221" s="54">
        <v>950</v>
      </c>
      <c r="C221" t="s">
        <v>275</v>
      </c>
      <c r="D221" s="1"/>
      <c r="E221" s="62">
        <v>370</v>
      </c>
      <c r="F221" s="64">
        <v>128299</v>
      </c>
      <c r="G221">
        <v>348</v>
      </c>
      <c r="H221" s="1" t="str">
        <f>VLOOKUP(C221,'[1]Base 2024'!$A$2:$D$1666,3,FALSE)</f>
        <v>Sindicalizado</v>
      </c>
      <c r="I221" s="1" t="str">
        <f>VLOOKUP(C221,'[1]Base 2024'!$A$2:$D$1666,4,FALSE)</f>
        <v>QUERETARO</v>
      </c>
      <c r="J221" t="s">
        <v>74</v>
      </c>
      <c r="K221" s="45" t="s">
        <v>62</v>
      </c>
      <c r="L221" s="57">
        <f t="shared" si="114"/>
        <v>19451.881741228281</v>
      </c>
      <c r="M221" s="9">
        <f t="shared" si="115"/>
        <v>22301.021062075451</v>
      </c>
      <c r="N221" s="58">
        <f t="shared" si="116"/>
        <v>41752.902803303732</v>
      </c>
      <c r="O221" s="59">
        <f t="shared" si="117"/>
        <v>33744</v>
      </c>
      <c r="P221" s="60">
        <f t="shared" si="118"/>
        <v>32172.361643835615</v>
      </c>
      <c r="Q221" s="61">
        <v>6305.3828493012479</v>
      </c>
      <c r="R221" s="62">
        <v>25379.599999999999</v>
      </c>
      <c r="S221" s="62">
        <v>32079.01</v>
      </c>
      <c r="T221" s="58">
        <f t="shared" si="119"/>
        <v>21254.664283100414</v>
      </c>
      <c r="V221" s="63">
        <f t="shared" si="120"/>
        <v>2366.079884501718</v>
      </c>
      <c r="X221" s="9"/>
      <c r="Z221" s="41" t="s">
        <v>275</v>
      </c>
      <c r="AA221" t="s">
        <v>63</v>
      </c>
      <c r="AB221" s="42">
        <v>370</v>
      </c>
      <c r="AC221" s="42">
        <f t="shared" si="121"/>
        <v>370</v>
      </c>
      <c r="AD221" s="43">
        <f t="shared" si="122"/>
        <v>0</v>
      </c>
      <c r="AE221" s="9"/>
      <c r="AF221" s="41" t="s">
        <v>275</v>
      </c>
      <c r="AG221" t="s">
        <v>64</v>
      </c>
      <c r="AH221" s="42">
        <v>33744</v>
      </c>
      <c r="AI221" s="42">
        <v>8951393.0879999995</v>
      </c>
      <c r="AJ221" s="42">
        <f t="shared" si="123"/>
        <v>33744</v>
      </c>
      <c r="AK221" s="43">
        <f t="shared" si="124"/>
        <v>0</v>
      </c>
      <c r="AL221" s="42"/>
      <c r="AM221" s="41" t="s">
        <v>275</v>
      </c>
      <c r="AN221" t="s">
        <v>65</v>
      </c>
      <c r="AO221">
        <v>348</v>
      </c>
      <c r="AP221" s="44">
        <v>64224</v>
      </c>
      <c r="AQ221">
        <f t="shared" si="125"/>
        <v>348</v>
      </c>
      <c r="AR221" s="45">
        <f t="shared" si="126"/>
        <v>0</v>
      </c>
      <c r="AT221" s="41" t="s">
        <v>275</v>
      </c>
      <c r="AU221" s="46">
        <f t="shared" si="127"/>
        <v>33744</v>
      </c>
      <c r="AV221">
        <f t="shared" si="128"/>
        <v>0.95342465753424654</v>
      </c>
      <c r="AW221" s="42">
        <f t="shared" si="129"/>
        <v>32172.36</v>
      </c>
      <c r="AX221" s="42">
        <f t="shared" si="130"/>
        <v>32172.361643835615</v>
      </c>
      <c r="AY221" s="43">
        <f t="shared" si="131"/>
        <v>-1.6438356142316479E-3</v>
      </c>
      <c r="BA221" s="41" t="str">
        <f t="shared" si="132"/>
        <v>07416</v>
      </c>
      <c r="BB221" s="42">
        <f t="shared" si="133"/>
        <v>32172.36</v>
      </c>
      <c r="BC221" s="42">
        <f t="shared" si="134"/>
        <v>2366.62</v>
      </c>
      <c r="BD221" s="47">
        <f t="shared" si="135"/>
        <v>34538.980000000003</v>
      </c>
      <c r="BF221" s="41" t="s">
        <v>275</v>
      </c>
      <c r="BG221" t="s">
        <v>66</v>
      </c>
      <c r="BH221" s="42">
        <v>2366.08</v>
      </c>
      <c r="BI221" s="42">
        <v>568391.47549999994</v>
      </c>
      <c r="BJ221" s="42">
        <f t="shared" si="136"/>
        <v>2366.079884501718</v>
      </c>
      <c r="BK221" s="43">
        <f t="shared" si="137"/>
        <v>1.1549828195711598E-4</v>
      </c>
      <c r="BM221" s="41" t="s">
        <v>275</v>
      </c>
      <c r="BN221" t="s">
        <v>67</v>
      </c>
      <c r="BO221" s="42">
        <v>34538.44</v>
      </c>
      <c r="BP221" s="42">
        <v>8296996.2999999998</v>
      </c>
      <c r="BQ221" s="42">
        <f t="shared" si="138"/>
        <v>0</v>
      </c>
      <c r="BR221" s="43">
        <f t="shared" si="139"/>
        <v>34538.44</v>
      </c>
      <c r="BT221" s="48" t="s">
        <v>275</v>
      </c>
      <c r="BU221" s="49">
        <f t="shared" si="140"/>
        <v>32172.36</v>
      </c>
      <c r="BV221" s="50">
        <f t="shared" si="141"/>
        <v>2366.62</v>
      </c>
      <c r="BW221" s="51">
        <f t="shared" si="142"/>
        <v>2366.079884501718</v>
      </c>
      <c r="BX221" s="52">
        <f t="shared" si="143"/>
        <v>0.54011549828192074</v>
      </c>
      <c r="BZ221" s="41" t="s">
        <v>275</v>
      </c>
      <c r="CA221" s="42">
        <f t="shared" si="144"/>
        <v>41752.902803303732</v>
      </c>
      <c r="CB221" s="42">
        <f t="shared" si="145"/>
        <v>32172.361643835615</v>
      </c>
      <c r="CC221" s="42">
        <f t="shared" si="146"/>
        <v>21254.664283100414</v>
      </c>
      <c r="CD221" s="42">
        <f t="shared" si="150"/>
        <v>32172.361643835615</v>
      </c>
      <c r="CE221" s="43">
        <f t="shared" si="151"/>
        <v>32172.361643835615</v>
      </c>
      <c r="CG221" s="53">
        <f t="shared" si="147"/>
        <v>32172.361643835615</v>
      </c>
      <c r="CH221" s="11">
        <f t="shared" si="148"/>
        <v>2381.91</v>
      </c>
      <c r="CI221" s="53">
        <f t="shared" si="149"/>
        <v>34554.271643835615</v>
      </c>
    </row>
    <row r="222" spans="1:87" x14ac:dyDescent="0.25">
      <c r="A222">
        <v>209</v>
      </c>
      <c r="B222" s="54">
        <v>957</v>
      </c>
      <c r="C222" t="s">
        <v>276</v>
      </c>
      <c r="D222" s="1"/>
      <c r="E222" s="62">
        <v>360</v>
      </c>
      <c r="F222" s="64">
        <v>130638</v>
      </c>
      <c r="G222">
        <v>364</v>
      </c>
      <c r="H222" s="1" t="str">
        <f>VLOOKUP(C222,'[1]Base 2024'!$A$2:$D$1666,3,FALSE)</f>
        <v>Sindicalizado</v>
      </c>
      <c r="I222" s="1" t="str">
        <f>VLOOKUP(C222,'[1]Base 2024'!$A$2:$D$1666,4,FALSE)</f>
        <v>QUERETARO</v>
      </c>
      <c r="J222" t="s">
        <v>74</v>
      </c>
      <c r="K222" s="45" t="s">
        <v>62</v>
      </c>
      <c r="L222" s="57">
        <f t="shared" si="114"/>
        <v>19806.506106131616</v>
      </c>
      <c r="M222" s="9">
        <f t="shared" si="115"/>
        <v>23326.355363780069</v>
      </c>
      <c r="N222" s="58">
        <f t="shared" si="116"/>
        <v>43132.861469911688</v>
      </c>
      <c r="O222" s="59">
        <f t="shared" si="117"/>
        <v>32832</v>
      </c>
      <c r="P222" s="60">
        <f t="shared" si="118"/>
        <v>32742.049315068492</v>
      </c>
      <c r="Q222" s="61">
        <v>6089.6115781292374</v>
      </c>
      <c r="R222" s="62">
        <v>25516.63</v>
      </c>
      <c r="S222" s="62">
        <v>30275.42</v>
      </c>
      <c r="T222" s="58">
        <f t="shared" si="119"/>
        <v>20627.220526043078</v>
      </c>
      <c r="V222" s="63">
        <f t="shared" si="120"/>
        <v>2407.9769188032396</v>
      </c>
      <c r="X222" s="9"/>
      <c r="Z222" s="41" t="s">
        <v>276</v>
      </c>
      <c r="AA222" t="s">
        <v>63</v>
      </c>
      <c r="AB222" s="42">
        <v>360</v>
      </c>
      <c r="AC222" s="42">
        <f t="shared" si="121"/>
        <v>360</v>
      </c>
      <c r="AD222" s="43">
        <f t="shared" si="122"/>
        <v>0</v>
      </c>
      <c r="AE222" s="9"/>
      <c r="AF222" s="41" t="s">
        <v>276</v>
      </c>
      <c r="AG222" t="s">
        <v>64</v>
      </c>
      <c r="AH222" s="42">
        <v>32832</v>
      </c>
      <c r="AI222" s="42">
        <v>8984225.0879999995</v>
      </c>
      <c r="AJ222" s="42">
        <f t="shared" si="123"/>
        <v>32832</v>
      </c>
      <c r="AK222" s="43">
        <f t="shared" si="124"/>
        <v>0</v>
      </c>
      <c r="AL222" s="42"/>
      <c r="AM222" s="41" t="s">
        <v>276</v>
      </c>
      <c r="AN222" t="s">
        <v>65</v>
      </c>
      <c r="AO222">
        <v>364</v>
      </c>
      <c r="AP222" s="44">
        <v>64588</v>
      </c>
      <c r="AQ222">
        <f t="shared" si="125"/>
        <v>364</v>
      </c>
      <c r="AR222" s="45">
        <f t="shared" si="126"/>
        <v>0</v>
      </c>
      <c r="AT222" s="41" t="s">
        <v>276</v>
      </c>
      <c r="AU222" s="46">
        <f t="shared" si="127"/>
        <v>32832</v>
      </c>
      <c r="AV222">
        <f t="shared" si="128"/>
        <v>0.99726027397260275</v>
      </c>
      <c r="AW222" s="42">
        <f t="shared" si="129"/>
        <v>32742.05</v>
      </c>
      <c r="AX222" s="42">
        <f t="shared" si="130"/>
        <v>32742.049315068492</v>
      </c>
      <c r="AY222" s="43">
        <f t="shared" si="131"/>
        <v>6.84931506839348E-4</v>
      </c>
      <c r="BA222" s="41" t="str">
        <f t="shared" si="132"/>
        <v>07423</v>
      </c>
      <c r="BB222" s="42">
        <f t="shared" si="133"/>
        <v>32742.05</v>
      </c>
      <c r="BC222" s="42">
        <f t="shared" si="134"/>
        <v>2408.52</v>
      </c>
      <c r="BD222" s="47">
        <f t="shared" si="135"/>
        <v>35150.57</v>
      </c>
      <c r="BF222" s="41" t="s">
        <v>276</v>
      </c>
      <c r="BG222" t="s">
        <v>66</v>
      </c>
      <c r="BH222" s="42">
        <v>2407.98</v>
      </c>
      <c r="BI222" s="42">
        <v>570799.45239999995</v>
      </c>
      <c r="BJ222" s="42">
        <f t="shared" si="136"/>
        <v>2407.9769188032396</v>
      </c>
      <c r="BK222" s="43">
        <f t="shared" si="137"/>
        <v>3.0811967603767698E-3</v>
      </c>
      <c r="BM222" s="41" t="s">
        <v>276</v>
      </c>
      <c r="BN222" t="s">
        <v>67</v>
      </c>
      <c r="BO222" s="42">
        <v>35150.03</v>
      </c>
      <c r="BP222" s="42">
        <v>8332146.3300000001</v>
      </c>
      <c r="BQ222" s="42">
        <f t="shared" si="138"/>
        <v>0</v>
      </c>
      <c r="BR222" s="43">
        <f t="shared" si="139"/>
        <v>35150.03</v>
      </c>
      <c r="BT222" s="48" t="s">
        <v>276</v>
      </c>
      <c r="BU222" s="49">
        <f t="shared" si="140"/>
        <v>32742.05</v>
      </c>
      <c r="BV222" s="50">
        <f t="shared" si="141"/>
        <v>2408.52</v>
      </c>
      <c r="BW222" s="51">
        <f t="shared" si="142"/>
        <v>2407.9769188032396</v>
      </c>
      <c r="BX222" s="52">
        <f t="shared" si="143"/>
        <v>0.54308119676034039</v>
      </c>
      <c r="BZ222" s="41" t="s">
        <v>276</v>
      </c>
      <c r="CA222" s="42">
        <f t="shared" si="144"/>
        <v>43132.861469911688</v>
      </c>
      <c r="CB222" s="42">
        <f t="shared" si="145"/>
        <v>32742.049315068492</v>
      </c>
      <c r="CC222" s="42">
        <f t="shared" si="146"/>
        <v>20627.220526043078</v>
      </c>
      <c r="CD222" s="42">
        <f t="shared" si="150"/>
        <v>32742.049315068492</v>
      </c>
      <c r="CE222" s="43">
        <f t="shared" si="151"/>
        <v>32742.049315068492</v>
      </c>
      <c r="CG222" s="53">
        <f t="shared" si="147"/>
        <v>32742.049315068492</v>
      </c>
      <c r="CH222" s="11">
        <f t="shared" si="148"/>
        <v>2424.09</v>
      </c>
      <c r="CI222" s="53">
        <f t="shared" si="149"/>
        <v>35166.139315068489</v>
      </c>
    </row>
    <row r="223" spans="1:87" x14ac:dyDescent="0.25">
      <c r="A223">
        <v>210</v>
      </c>
      <c r="B223" s="54">
        <v>974</v>
      </c>
      <c r="C223" t="s">
        <v>277</v>
      </c>
      <c r="D223" s="1"/>
      <c r="E223" s="62">
        <v>350</v>
      </c>
      <c r="F223" s="64">
        <v>126989</v>
      </c>
      <c r="G223">
        <v>364</v>
      </c>
      <c r="H223" s="1" t="str">
        <f>VLOOKUP(C223,'[1]Base 2024'!$A$2:$D$1666,3,FALSE)</f>
        <v>Sindicalizado</v>
      </c>
      <c r="I223" s="1" t="str">
        <f>VLOOKUP(C223,'[1]Base 2024'!$A$2:$D$1666,4,FALSE)</f>
        <v>QUERETARO</v>
      </c>
      <c r="J223" t="s">
        <v>74</v>
      </c>
      <c r="K223" s="45" t="s">
        <v>62</v>
      </c>
      <c r="L223" s="57">
        <f t="shared" si="114"/>
        <v>19253.267838695847</v>
      </c>
      <c r="M223" s="9">
        <f t="shared" si="115"/>
        <v>23326.355363780069</v>
      </c>
      <c r="N223" s="58">
        <f t="shared" si="116"/>
        <v>42579.623202475916</v>
      </c>
      <c r="O223" s="59">
        <f t="shared" si="117"/>
        <v>31920</v>
      </c>
      <c r="P223" s="60">
        <f t="shared" si="118"/>
        <v>31832.547945205479</v>
      </c>
      <c r="Q223" s="61">
        <v>4261.7648549444375</v>
      </c>
      <c r="R223" s="62">
        <v>24906.37</v>
      </c>
      <c r="S223" s="62">
        <v>28461.39</v>
      </c>
      <c r="T223" s="58">
        <f t="shared" si="119"/>
        <v>19209.841618314811</v>
      </c>
      <c r="V223" s="63">
        <f t="shared" si="120"/>
        <v>2341.0886710587051</v>
      </c>
      <c r="X223" s="9"/>
      <c r="Z223" s="41" t="s">
        <v>277</v>
      </c>
      <c r="AA223" t="s">
        <v>63</v>
      </c>
      <c r="AB223" s="42">
        <v>350</v>
      </c>
      <c r="AC223" s="42">
        <f t="shared" si="121"/>
        <v>350</v>
      </c>
      <c r="AD223" s="43">
        <f t="shared" si="122"/>
        <v>0</v>
      </c>
      <c r="AE223" s="9"/>
      <c r="AF223" s="41" t="s">
        <v>277</v>
      </c>
      <c r="AG223" t="s">
        <v>64</v>
      </c>
      <c r="AH223" s="42">
        <v>31920</v>
      </c>
      <c r="AI223" s="42">
        <v>9016145.0879999995</v>
      </c>
      <c r="AJ223" s="42">
        <f t="shared" si="123"/>
        <v>31920</v>
      </c>
      <c r="AK223" s="43">
        <f t="shared" si="124"/>
        <v>0</v>
      </c>
      <c r="AL223" s="42"/>
      <c r="AM223" s="41" t="s">
        <v>277</v>
      </c>
      <c r="AN223" t="s">
        <v>65</v>
      </c>
      <c r="AO223">
        <v>364</v>
      </c>
      <c r="AP223" s="44">
        <v>64952</v>
      </c>
      <c r="AQ223">
        <f t="shared" si="125"/>
        <v>364</v>
      </c>
      <c r="AR223" s="45">
        <f t="shared" si="126"/>
        <v>0</v>
      </c>
      <c r="AT223" s="41" t="s">
        <v>277</v>
      </c>
      <c r="AU223" s="46">
        <f t="shared" si="127"/>
        <v>31920</v>
      </c>
      <c r="AV223">
        <f t="shared" si="128"/>
        <v>0.99726027397260275</v>
      </c>
      <c r="AW223" s="42">
        <f t="shared" si="129"/>
        <v>31832.55</v>
      </c>
      <c r="AX223" s="42">
        <f t="shared" si="130"/>
        <v>31832.547945205479</v>
      </c>
      <c r="AY223" s="43">
        <f t="shared" si="131"/>
        <v>2.054794520518044E-3</v>
      </c>
      <c r="BA223" s="41" t="str">
        <f t="shared" si="132"/>
        <v>07440</v>
      </c>
      <c r="BB223" s="42">
        <f t="shared" si="133"/>
        <v>31832.55</v>
      </c>
      <c r="BC223" s="42">
        <f t="shared" si="134"/>
        <v>2341.62</v>
      </c>
      <c r="BD223" s="47">
        <f t="shared" si="135"/>
        <v>34174.17</v>
      </c>
      <c r="BF223" s="41" t="s">
        <v>277</v>
      </c>
      <c r="BG223" t="s">
        <v>66</v>
      </c>
      <c r="BH223" s="42">
        <v>2341.09</v>
      </c>
      <c r="BI223" s="42">
        <v>573140.54110000003</v>
      </c>
      <c r="BJ223" s="42">
        <f t="shared" si="136"/>
        <v>2341.0886710587051</v>
      </c>
      <c r="BK223" s="43">
        <f t="shared" si="137"/>
        <v>1.3289412950143742E-3</v>
      </c>
      <c r="BM223" s="41" t="s">
        <v>277</v>
      </c>
      <c r="BN223" t="s">
        <v>67</v>
      </c>
      <c r="BO223" s="42">
        <v>34173.64</v>
      </c>
      <c r="BP223" s="42">
        <v>8366319.9699999997</v>
      </c>
      <c r="BQ223" s="42">
        <f t="shared" si="138"/>
        <v>0</v>
      </c>
      <c r="BR223" s="43">
        <f t="shared" si="139"/>
        <v>34173.64</v>
      </c>
      <c r="BT223" s="48" t="s">
        <v>277</v>
      </c>
      <c r="BU223" s="49">
        <f t="shared" si="140"/>
        <v>31832.55</v>
      </c>
      <c r="BV223" s="50">
        <f t="shared" si="141"/>
        <v>2341.62</v>
      </c>
      <c r="BW223" s="51">
        <f t="shared" si="142"/>
        <v>2341.0886710587051</v>
      </c>
      <c r="BX223" s="52">
        <f t="shared" si="143"/>
        <v>0.53132894129475972</v>
      </c>
      <c r="BZ223" s="41" t="s">
        <v>277</v>
      </c>
      <c r="CA223" s="42">
        <f t="shared" si="144"/>
        <v>42579.623202475916</v>
      </c>
      <c r="CB223" s="42">
        <f t="shared" si="145"/>
        <v>31832.547945205479</v>
      </c>
      <c r="CC223" s="42">
        <f t="shared" si="146"/>
        <v>19209.841618314811</v>
      </c>
      <c r="CD223" s="42">
        <f t="shared" si="150"/>
        <v>31832.547945205479</v>
      </c>
      <c r="CE223" s="43">
        <f t="shared" si="151"/>
        <v>31832.547945205479</v>
      </c>
      <c r="CG223" s="53">
        <f t="shared" si="147"/>
        <v>31832.547945205479</v>
      </c>
      <c r="CH223" s="11">
        <f t="shared" si="148"/>
        <v>2356.7600000000002</v>
      </c>
      <c r="CI223" s="53">
        <f t="shared" si="149"/>
        <v>34189.307945205481</v>
      </c>
    </row>
    <row r="224" spans="1:87" x14ac:dyDescent="0.25">
      <c r="A224">
        <v>211</v>
      </c>
      <c r="B224" s="54">
        <v>993</v>
      </c>
      <c r="C224" t="s">
        <v>278</v>
      </c>
      <c r="D224" s="1"/>
      <c r="E224" s="62">
        <v>292</v>
      </c>
      <c r="F224" s="64">
        <v>48670.559999999998</v>
      </c>
      <c r="G224">
        <v>167</v>
      </c>
      <c r="H224" s="1" t="str">
        <f>VLOOKUP(C224,'[1]Base 2024'!$A$2:$D$1666,3,FALSE)</f>
        <v>Sindicalizado</v>
      </c>
      <c r="I224" s="1" t="str">
        <f>VLOOKUP(C224,'[1]Base 2024'!$A$2:$D$1666,4,FALSE)</f>
        <v>QUERETARO</v>
      </c>
      <c r="J224" t="s">
        <v>74</v>
      </c>
      <c r="K224" s="45" t="s">
        <v>77</v>
      </c>
      <c r="L224" s="57">
        <f t="shared" si="114"/>
        <v>7379.1220305641946</v>
      </c>
      <c r="M224" s="9">
        <f t="shared" si="115"/>
        <v>10701.926774041955</v>
      </c>
      <c r="N224" s="58">
        <f t="shared" si="116"/>
        <v>18081.048804606151</v>
      </c>
      <c r="O224" s="59">
        <f t="shared" si="117"/>
        <v>26630.400000000001</v>
      </c>
      <c r="P224" s="60">
        <f t="shared" si="118"/>
        <v>12184.32</v>
      </c>
      <c r="Q224" s="61">
        <v>0</v>
      </c>
      <c r="R224" s="62">
        <v>23760.43</v>
      </c>
      <c r="S224" s="62">
        <v>25121.87</v>
      </c>
      <c r="T224" s="58">
        <f t="shared" si="119"/>
        <v>16294.1</v>
      </c>
      <c r="V224" s="63">
        <f t="shared" si="120"/>
        <v>896.08200906991135</v>
      </c>
      <c r="X224" s="9"/>
      <c r="Z224" s="41" t="s">
        <v>278</v>
      </c>
      <c r="AA224" t="s">
        <v>63</v>
      </c>
      <c r="AB224" s="42">
        <v>292</v>
      </c>
      <c r="AC224" s="42">
        <f t="shared" si="121"/>
        <v>292</v>
      </c>
      <c r="AD224" s="43">
        <f t="shared" si="122"/>
        <v>0</v>
      </c>
      <c r="AE224" s="9"/>
      <c r="AF224" s="41" t="s">
        <v>278</v>
      </c>
      <c r="AG224" t="s">
        <v>64</v>
      </c>
      <c r="AH224" s="42">
        <v>26630.400000000001</v>
      </c>
      <c r="AI224" s="42">
        <v>9042775.4879999999</v>
      </c>
      <c r="AJ224" s="42">
        <f t="shared" si="123"/>
        <v>26630.400000000001</v>
      </c>
      <c r="AK224" s="43">
        <f t="shared" si="124"/>
        <v>0</v>
      </c>
      <c r="AL224" s="42"/>
      <c r="AM224" s="41" t="s">
        <v>278</v>
      </c>
      <c r="AN224" t="s">
        <v>65</v>
      </c>
      <c r="AO224">
        <v>167</v>
      </c>
      <c r="AP224" s="44">
        <v>65119</v>
      </c>
      <c r="AQ224">
        <f t="shared" si="125"/>
        <v>167</v>
      </c>
      <c r="AR224" s="45">
        <f t="shared" si="126"/>
        <v>0</v>
      </c>
      <c r="AT224" s="41" t="s">
        <v>278</v>
      </c>
      <c r="AU224" s="46">
        <f t="shared" si="127"/>
        <v>26630.400000000001</v>
      </c>
      <c r="AV224">
        <f t="shared" si="128"/>
        <v>0.45753424657534247</v>
      </c>
      <c r="AW224" s="42">
        <f t="shared" si="129"/>
        <v>12184.32</v>
      </c>
      <c r="AX224" s="42">
        <f t="shared" si="130"/>
        <v>12184.32</v>
      </c>
      <c r="AY224" s="43">
        <f t="shared" si="131"/>
        <v>0</v>
      </c>
      <c r="BA224" s="41" t="str">
        <f t="shared" si="132"/>
        <v>07459</v>
      </c>
      <c r="BB224" s="42">
        <f t="shared" si="133"/>
        <v>12184.32</v>
      </c>
      <c r="BC224" s="42">
        <f t="shared" si="134"/>
        <v>896.29</v>
      </c>
      <c r="BD224" s="47">
        <f t="shared" si="135"/>
        <v>13080.61</v>
      </c>
      <c r="BF224" s="41" t="s">
        <v>278</v>
      </c>
      <c r="BG224" t="s">
        <v>66</v>
      </c>
      <c r="BH224" s="42">
        <v>896.08</v>
      </c>
      <c r="BI224" s="42">
        <v>574036.62309999997</v>
      </c>
      <c r="BJ224" s="42">
        <f t="shared" si="136"/>
        <v>896.08200906991135</v>
      </c>
      <c r="BK224" s="43">
        <f t="shared" si="137"/>
        <v>-2.0090699113097799E-3</v>
      </c>
      <c r="BM224" s="41" t="s">
        <v>278</v>
      </c>
      <c r="BN224" t="s">
        <v>67</v>
      </c>
      <c r="BO224" s="42">
        <v>13080.4</v>
      </c>
      <c r="BP224" s="42">
        <v>8379400.3700000001</v>
      </c>
      <c r="BQ224" s="42">
        <f t="shared" si="138"/>
        <v>0</v>
      </c>
      <c r="BR224" s="43">
        <f t="shared" si="139"/>
        <v>13080.4</v>
      </c>
      <c r="BT224" s="48" t="s">
        <v>278</v>
      </c>
      <c r="BU224" s="49">
        <f t="shared" si="140"/>
        <v>12184.32</v>
      </c>
      <c r="BV224" s="50">
        <f t="shared" si="141"/>
        <v>896.29</v>
      </c>
      <c r="BW224" s="51">
        <f t="shared" si="142"/>
        <v>896.08200906991135</v>
      </c>
      <c r="BX224" s="52">
        <f t="shared" si="143"/>
        <v>0.20799093008861291</v>
      </c>
      <c r="BZ224" s="41" t="s">
        <v>278</v>
      </c>
      <c r="CA224" s="42">
        <f t="shared" si="144"/>
        <v>18081.048804606151</v>
      </c>
      <c r="CB224" s="42">
        <f t="shared" si="145"/>
        <v>12184.32</v>
      </c>
      <c r="CC224" s="42">
        <f t="shared" si="146"/>
        <v>16294.1</v>
      </c>
      <c r="CD224" s="42">
        <f t="shared" si="150"/>
        <v>16294.1</v>
      </c>
      <c r="CE224" s="43">
        <f t="shared" si="151"/>
        <v>16294.1</v>
      </c>
      <c r="CG224" s="53">
        <f t="shared" si="147"/>
        <v>16294.1</v>
      </c>
      <c r="CH224" s="11">
        <f t="shared" si="148"/>
        <v>1206.3499999999999</v>
      </c>
      <c r="CI224" s="53">
        <f t="shared" si="149"/>
        <v>17500.45</v>
      </c>
    </row>
    <row r="225" spans="1:87" x14ac:dyDescent="0.25">
      <c r="A225">
        <v>212</v>
      </c>
      <c r="B225" s="54">
        <v>1012</v>
      </c>
      <c r="C225" t="s">
        <v>279</v>
      </c>
      <c r="D225" s="1"/>
      <c r="E225" s="66">
        <v>363</v>
      </c>
      <c r="F225" s="67">
        <v>93581.4</v>
      </c>
      <c r="G225">
        <v>285</v>
      </c>
      <c r="H225" s="1" t="str">
        <f>VLOOKUP(C225,'[1]Base 2024'!$A$2:$D$1666,3,FALSE)</f>
        <v>Sindicalizado</v>
      </c>
      <c r="I225" s="1" t="str">
        <f>VLOOKUP(C225,'[1]Base 2024'!$A$2:$D$1666,4,FALSE)</f>
        <v>QUERETARO</v>
      </c>
      <c r="J225" t="s">
        <v>74</v>
      </c>
      <c r="K225" s="45" t="s">
        <v>62</v>
      </c>
      <c r="L225" s="57">
        <f t="shared" si="114"/>
        <v>14188.219128586974</v>
      </c>
      <c r="M225" s="9">
        <f t="shared" si="115"/>
        <v>18263.767249113516</v>
      </c>
      <c r="N225" s="58">
        <f t="shared" si="116"/>
        <v>32451.98637770049</v>
      </c>
      <c r="O225" s="59">
        <f t="shared" si="117"/>
        <v>33105.599999999999</v>
      </c>
      <c r="P225" s="60">
        <f t="shared" si="118"/>
        <v>25849.57808219178</v>
      </c>
      <c r="Q225" s="61">
        <v>0</v>
      </c>
      <c r="R225" s="62">
        <v>22814.36</v>
      </c>
      <c r="S225" s="62">
        <v>26193.86</v>
      </c>
      <c r="T225" s="58">
        <f t="shared" si="119"/>
        <v>16336.073333333334</v>
      </c>
      <c r="V225" s="63">
        <f t="shared" si="120"/>
        <v>1901.0779314315412</v>
      </c>
      <c r="X225" s="9"/>
      <c r="Z225" s="68" t="s">
        <v>279</v>
      </c>
      <c r="AA225" t="s">
        <v>63</v>
      </c>
      <c r="AB225" s="69">
        <v>330</v>
      </c>
      <c r="AC225" s="69">
        <f t="shared" si="121"/>
        <v>363</v>
      </c>
      <c r="AD225" s="70">
        <f t="shared" si="122"/>
        <v>-33</v>
      </c>
      <c r="AE225" s="71"/>
      <c r="AF225" s="68" t="s">
        <v>279</v>
      </c>
      <c r="AG225" s="11" t="s">
        <v>64</v>
      </c>
      <c r="AH225" s="69">
        <v>30096</v>
      </c>
      <c r="AI225" s="69">
        <v>9072871.4879999999</v>
      </c>
      <c r="AJ225" s="69">
        <f t="shared" si="123"/>
        <v>33105.599999999999</v>
      </c>
      <c r="AK225" s="70">
        <f t="shared" si="124"/>
        <v>-3009.5999999999985</v>
      </c>
      <c r="AL225" s="69"/>
      <c r="AM225" s="68" t="s">
        <v>279</v>
      </c>
      <c r="AN225" s="11" t="s">
        <v>65</v>
      </c>
      <c r="AO225" s="11">
        <v>285</v>
      </c>
      <c r="AP225" s="72">
        <v>65404</v>
      </c>
      <c r="AQ225" s="11">
        <f t="shared" si="125"/>
        <v>285</v>
      </c>
      <c r="AR225" s="73">
        <f t="shared" si="126"/>
        <v>0</v>
      </c>
      <c r="AS225" s="11"/>
      <c r="AT225" s="68" t="s">
        <v>279</v>
      </c>
      <c r="AU225" s="53">
        <f t="shared" si="127"/>
        <v>30096</v>
      </c>
      <c r="AV225" s="11">
        <f t="shared" si="128"/>
        <v>0.78082191780821919</v>
      </c>
      <c r="AW225" s="69">
        <f t="shared" si="129"/>
        <v>23499.62</v>
      </c>
      <c r="AX225" s="69">
        <f t="shared" si="130"/>
        <v>25849.57808219178</v>
      </c>
      <c r="AY225" s="70">
        <f t="shared" si="131"/>
        <v>-2349.9580821917807</v>
      </c>
      <c r="AZ225" s="11"/>
      <c r="BA225" s="68" t="str">
        <f t="shared" si="132"/>
        <v>07478</v>
      </c>
      <c r="BB225" s="69">
        <f t="shared" si="133"/>
        <v>23499.62</v>
      </c>
      <c r="BC225" s="69">
        <f t="shared" si="134"/>
        <v>1728.65</v>
      </c>
      <c r="BD225" s="74">
        <f t="shared" si="135"/>
        <v>25228.27</v>
      </c>
      <c r="BE225" s="11"/>
      <c r="BF225" s="68" t="s">
        <v>279</v>
      </c>
      <c r="BG225" s="11" t="s">
        <v>66</v>
      </c>
      <c r="BH225" s="69">
        <v>1728.25</v>
      </c>
      <c r="BI225" s="69">
        <v>575764.87580000004</v>
      </c>
      <c r="BJ225" s="69">
        <f t="shared" si="136"/>
        <v>1901.0779314315412</v>
      </c>
      <c r="BK225" s="70">
        <f t="shared" si="137"/>
        <v>-172.82793143154117</v>
      </c>
      <c r="BL225" s="11"/>
      <c r="BM225" s="68" t="s">
        <v>279</v>
      </c>
      <c r="BN225" s="11" t="s">
        <v>67</v>
      </c>
      <c r="BO225" s="69">
        <v>25227.87</v>
      </c>
      <c r="BP225" s="69">
        <v>8404628.2400000002</v>
      </c>
      <c r="BQ225" s="69">
        <f t="shared" si="138"/>
        <v>0</v>
      </c>
      <c r="BR225" s="70">
        <f t="shared" si="139"/>
        <v>25227.87</v>
      </c>
      <c r="BT225" s="48" t="s">
        <v>279</v>
      </c>
      <c r="BU225" s="49">
        <f t="shared" si="140"/>
        <v>23499.62</v>
      </c>
      <c r="BV225" s="50">
        <f t="shared" si="141"/>
        <v>1728.65</v>
      </c>
      <c r="BW225" s="51">
        <f t="shared" si="142"/>
        <v>1901.0779314315412</v>
      </c>
      <c r="BX225" s="52">
        <f t="shared" si="143"/>
        <v>-172.42793143154108</v>
      </c>
      <c r="BZ225" s="68" t="s">
        <v>279</v>
      </c>
      <c r="CA225" s="42">
        <f t="shared" si="144"/>
        <v>32451.98637770049</v>
      </c>
      <c r="CB225" s="42">
        <f t="shared" si="145"/>
        <v>25849.57808219178</v>
      </c>
      <c r="CC225" s="42">
        <f t="shared" si="146"/>
        <v>16336.073333333334</v>
      </c>
      <c r="CD225" s="42">
        <f t="shared" si="150"/>
        <v>25849.57808219178</v>
      </c>
      <c r="CE225" s="43">
        <f t="shared" si="151"/>
        <v>25849.57808219178</v>
      </c>
      <c r="CG225" s="53">
        <f t="shared" si="147"/>
        <v>25849.57808219178</v>
      </c>
      <c r="CH225" s="11">
        <f t="shared" si="148"/>
        <v>1913.8</v>
      </c>
      <c r="CI225" s="53">
        <f t="shared" si="149"/>
        <v>27763.378082191779</v>
      </c>
    </row>
    <row r="226" spans="1:87" x14ac:dyDescent="0.25">
      <c r="A226">
        <v>213</v>
      </c>
      <c r="B226" s="54">
        <v>1018</v>
      </c>
      <c r="C226" t="s">
        <v>280</v>
      </c>
      <c r="D226" s="1"/>
      <c r="E226" s="62">
        <v>330</v>
      </c>
      <c r="F226" s="64">
        <v>37950</v>
      </c>
      <c r="G226">
        <v>115</v>
      </c>
      <c r="H226" s="1" t="str">
        <f>VLOOKUP(C226,'[1]Base 2024'!$A$2:$D$1666,3,FALSE)</f>
        <v>Sindicalizado</v>
      </c>
      <c r="I226" s="1" t="str">
        <f>VLOOKUP(C226,'[1]Base 2024'!$A$2:$D$1666,4,FALSE)</f>
        <v>QUERETARO</v>
      </c>
      <c r="J226" t="s">
        <v>74</v>
      </c>
      <c r="K226" s="45" t="s">
        <v>77</v>
      </c>
      <c r="L226" s="57">
        <f t="shared" si="114"/>
        <v>5753.7386267984421</v>
      </c>
      <c r="M226" s="9">
        <f t="shared" si="115"/>
        <v>7369.5902935019449</v>
      </c>
      <c r="N226" s="58">
        <f t="shared" si="116"/>
        <v>13123.328920300388</v>
      </c>
      <c r="O226" s="59">
        <f t="shared" si="117"/>
        <v>30096</v>
      </c>
      <c r="P226" s="60">
        <f t="shared" si="118"/>
        <v>9482.301369863013</v>
      </c>
      <c r="Q226" s="61">
        <v>0</v>
      </c>
      <c r="R226" s="62">
        <v>20202.2</v>
      </c>
      <c r="S226" s="62">
        <v>27644.560000000001</v>
      </c>
      <c r="T226" s="58">
        <f t="shared" si="119"/>
        <v>15948.92</v>
      </c>
      <c r="V226" s="63">
        <f t="shared" si="120"/>
        <v>697.36511041348399</v>
      </c>
      <c r="X226" s="9"/>
      <c r="Z226" s="41" t="s">
        <v>280</v>
      </c>
      <c r="AA226" t="s">
        <v>63</v>
      </c>
      <c r="AB226" s="42">
        <v>330</v>
      </c>
      <c r="AC226" s="42">
        <f t="shared" si="121"/>
        <v>330</v>
      </c>
      <c r="AD226" s="43">
        <f t="shared" si="122"/>
        <v>0</v>
      </c>
      <c r="AE226" s="9"/>
      <c r="AF226" s="41" t="s">
        <v>280</v>
      </c>
      <c r="AG226" t="s">
        <v>64</v>
      </c>
      <c r="AH226" s="42">
        <v>30096</v>
      </c>
      <c r="AI226" s="42">
        <v>9102967.4879999999</v>
      </c>
      <c r="AJ226" s="42">
        <f t="shared" si="123"/>
        <v>30096</v>
      </c>
      <c r="AK226" s="43">
        <f t="shared" si="124"/>
        <v>0</v>
      </c>
      <c r="AL226" s="42"/>
      <c r="AM226" s="41" t="s">
        <v>280</v>
      </c>
      <c r="AN226" t="s">
        <v>65</v>
      </c>
      <c r="AO226">
        <v>115</v>
      </c>
      <c r="AP226" s="44">
        <v>65519</v>
      </c>
      <c r="AQ226">
        <f t="shared" si="125"/>
        <v>115</v>
      </c>
      <c r="AR226" s="45">
        <f t="shared" si="126"/>
        <v>0</v>
      </c>
      <c r="AT226" s="41" t="s">
        <v>280</v>
      </c>
      <c r="AU226" s="46">
        <f t="shared" si="127"/>
        <v>30096</v>
      </c>
      <c r="AV226">
        <f t="shared" si="128"/>
        <v>0.31506849315068491</v>
      </c>
      <c r="AW226" s="42">
        <f t="shared" si="129"/>
        <v>9482.2999999999993</v>
      </c>
      <c r="AX226" s="42">
        <f t="shared" si="130"/>
        <v>9482.301369863013</v>
      </c>
      <c r="AY226" s="43">
        <f t="shared" si="131"/>
        <v>-1.369863013678696E-3</v>
      </c>
      <c r="BA226" s="41" t="str">
        <f t="shared" si="132"/>
        <v>07484</v>
      </c>
      <c r="BB226" s="42">
        <f t="shared" si="133"/>
        <v>9482.2999999999993</v>
      </c>
      <c r="BC226" s="42">
        <f t="shared" si="134"/>
        <v>697.52</v>
      </c>
      <c r="BD226" s="47">
        <f t="shared" si="135"/>
        <v>10179.82</v>
      </c>
      <c r="BF226" s="41" t="s">
        <v>280</v>
      </c>
      <c r="BG226" t="s">
        <v>66</v>
      </c>
      <c r="BH226" s="42">
        <v>697.37</v>
      </c>
      <c r="BI226" s="42">
        <v>576462.24089999998</v>
      </c>
      <c r="BJ226" s="42">
        <f t="shared" si="136"/>
        <v>697.36511041348399</v>
      </c>
      <c r="BK226" s="43">
        <f t="shared" si="137"/>
        <v>4.8895865160147878E-3</v>
      </c>
      <c r="BM226" s="41" t="s">
        <v>280</v>
      </c>
      <c r="BN226" t="s">
        <v>67</v>
      </c>
      <c r="BO226" s="42">
        <v>10179.67</v>
      </c>
      <c r="BP226" s="42">
        <v>8414807.9100000001</v>
      </c>
      <c r="BQ226" s="42">
        <f t="shared" si="138"/>
        <v>0</v>
      </c>
      <c r="BR226" s="43">
        <f t="shared" si="139"/>
        <v>10179.67</v>
      </c>
      <c r="BT226" s="48" t="s">
        <v>280</v>
      </c>
      <c r="BU226" s="49">
        <f t="shared" si="140"/>
        <v>9482.2999999999993</v>
      </c>
      <c r="BV226" s="50">
        <f t="shared" si="141"/>
        <v>697.52</v>
      </c>
      <c r="BW226" s="51">
        <f t="shared" si="142"/>
        <v>697.36511041348399</v>
      </c>
      <c r="BX226" s="52">
        <f t="shared" si="143"/>
        <v>0.15488958651599205</v>
      </c>
      <c r="BZ226" s="41" t="s">
        <v>280</v>
      </c>
      <c r="CA226" s="42">
        <f t="shared" si="144"/>
        <v>13123.328920300388</v>
      </c>
      <c r="CB226" s="42">
        <f t="shared" si="145"/>
        <v>9482.301369863013</v>
      </c>
      <c r="CC226" s="42">
        <f t="shared" si="146"/>
        <v>15948.92</v>
      </c>
      <c r="CD226" s="42">
        <f t="shared" si="150"/>
        <v>15948.92</v>
      </c>
      <c r="CE226" s="43">
        <f t="shared" si="151"/>
        <v>13123.328920300388</v>
      </c>
      <c r="CG226" s="53">
        <f t="shared" si="147"/>
        <v>13123.328920300388</v>
      </c>
      <c r="CH226" s="11">
        <f t="shared" si="148"/>
        <v>971.6</v>
      </c>
      <c r="CI226" s="53">
        <f t="shared" si="149"/>
        <v>14094.928920300388</v>
      </c>
    </row>
    <row r="227" spans="1:87" x14ac:dyDescent="0.25">
      <c r="A227">
        <v>214</v>
      </c>
      <c r="B227" s="54">
        <v>1024</v>
      </c>
      <c r="C227" t="s">
        <v>281</v>
      </c>
      <c r="D227" s="1"/>
      <c r="E227" s="62">
        <v>350</v>
      </c>
      <c r="F227" s="64">
        <v>120257</v>
      </c>
      <c r="G227">
        <v>345</v>
      </c>
      <c r="H227" s="1" t="str">
        <f>VLOOKUP(C227,'[1]Base 2024'!$A$2:$D$1666,3,FALSE)</f>
        <v>Sindicalizado</v>
      </c>
      <c r="I227" s="1" t="str">
        <f>VLOOKUP(C227,'[1]Base 2024'!$A$2:$D$1666,4,FALSE)</f>
        <v>QUERETARO</v>
      </c>
      <c r="J227" t="s">
        <v>74</v>
      </c>
      <c r="K227" s="45" t="s">
        <v>62</v>
      </c>
      <c r="L227" s="57">
        <f t="shared" si="114"/>
        <v>18232.604638811601</v>
      </c>
      <c r="M227" s="9">
        <f t="shared" si="115"/>
        <v>22108.770880505836</v>
      </c>
      <c r="N227" s="58">
        <f t="shared" si="116"/>
        <v>40341.375519317437</v>
      </c>
      <c r="O227" s="59">
        <f t="shared" si="117"/>
        <v>31920</v>
      </c>
      <c r="P227" s="60">
        <f t="shared" si="118"/>
        <v>30170.95890410959</v>
      </c>
      <c r="Q227" s="61">
        <v>0</v>
      </c>
      <c r="R227" s="62">
        <v>19269.41</v>
      </c>
      <c r="S227" s="62">
        <v>28278.95</v>
      </c>
      <c r="T227" s="58">
        <f t="shared" si="119"/>
        <v>15849.453333333333</v>
      </c>
      <c r="V227" s="63">
        <f t="shared" si="120"/>
        <v>2218.8889876792673</v>
      </c>
      <c r="X227" s="9"/>
      <c r="Z227" s="41" t="s">
        <v>281</v>
      </c>
      <c r="AA227" t="s">
        <v>63</v>
      </c>
      <c r="AB227" s="42">
        <v>350</v>
      </c>
      <c r="AC227" s="42">
        <f t="shared" si="121"/>
        <v>350</v>
      </c>
      <c r="AD227" s="43">
        <f t="shared" si="122"/>
        <v>0</v>
      </c>
      <c r="AE227" s="9"/>
      <c r="AF227" s="41" t="s">
        <v>281</v>
      </c>
      <c r="AG227" t="s">
        <v>64</v>
      </c>
      <c r="AH227" s="42">
        <v>31920</v>
      </c>
      <c r="AI227" s="42">
        <v>9134887.4879999999</v>
      </c>
      <c r="AJ227" s="42">
        <f t="shared" si="123"/>
        <v>31920</v>
      </c>
      <c r="AK227" s="43">
        <f t="shared" si="124"/>
        <v>0</v>
      </c>
      <c r="AL227" s="42"/>
      <c r="AM227" s="41" t="s">
        <v>281</v>
      </c>
      <c r="AN227" t="s">
        <v>65</v>
      </c>
      <c r="AO227">
        <v>345</v>
      </c>
      <c r="AP227" s="44">
        <v>65864</v>
      </c>
      <c r="AQ227">
        <f t="shared" si="125"/>
        <v>345</v>
      </c>
      <c r="AR227" s="45">
        <f t="shared" si="126"/>
        <v>0</v>
      </c>
      <c r="AT227" s="41" t="s">
        <v>281</v>
      </c>
      <c r="AU227" s="46">
        <f t="shared" si="127"/>
        <v>31920</v>
      </c>
      <c r="AV227">
        <f t="shared" si="128"/>
        <v>0.9452054794520548</v>
      </c>
      <c r="AW227" s="42">
        <f t="shared" si="129"/>
        <v>30170.959999999999</v>
      </c>
      <c r="AX227" s="42">
        <f t="shared" si="130"/>
        <v>30170.95890410959</v>
      </c>
      <c r="AY227" s="43">
        <f t="shared" si="131"/>
        <v>1.0958904094877653E-3</v>
      </c>
      <c r="BA227" s="41" t="str">
        <f t="shared" si="132"/>
        <v>07490</v>
      </c>
      <c r="BB227" s="42">
        <f t="shared" si="133"/>
        <v>30170.959999999999</v>
      </c>
      <c r="BC227" s="42">
        <f t="shared" si="134"/>
        <v>2219.39</v>
      </c>
      <c r="BD227" s="47">
        <f t="shared" si="135"/>
        <v>32390.35</v>
      </c>
      <c r="BF227" s="41" t="s">
        <v>281</v>
      </c>
      <c r="BG227" t="s">
        <v>66</v>
      </c>
      <c r="BH227" s="42">
        <v>2218.89</v>
      </c>
      <c r="BI227" s="42">
        <v>578681.12990000006</v>
      </c>
      <c r="BJ227" s="42">
        <f t="shared" si="136"/>
        <v>2218.8889876792673</v>
      </c>
      <c r="BK227" s="43">
        <f t="shared" si="137"/>
        <v>1.0123207325705152E-3</v>
      </c>
      <c r="BM227" s="41" t="s">
        <v>281</v>
      </c>
      <c r="BN227" t="s">
        <v>67</v>
      </c>
      <c r="BO227" s="42">
        <v>32389.85</v>
      </c>
      <c r="BP227" s="42">
        <v>8447197.7599999998</v>
      </c>
      <c r="BQ227" s="42">
        <f t="shared" si="138"/>
        <v>0</v>
      </c>
      <c r="BR227" s="43">
        <f t="shared" si="139"/>
        <v>32389.85</v>
      </c>
      <c r="BT227" s="48" t="s">
        <v>281</v>
      </c>
      <c r="BU227" s="49">
        <f t="shared" si="140"/>
        <v>30170.959999999999</v>
      </c>
      <c r="BV227" s="50">
        <f t="shared" si="141"/>
        <v>2219.39</v>
      </c>
      <c r="BW227" s="51">
        <f t="shared" si="142"/>
        <v>2218.8889876792673</v>
      </c>
      <c r="BX227" s="52">
        <f t="shared" si="143"/>
        <v>0.50101232073257052</v>
      </c>
      <c r="BZ227" s="41" t="s">
        <v>281</v>
      </c>
      <c r="CA227" s="42">
        <f t="shared" si="144"/>
        <v>40341.375519317437</v>
      </c>
      <c r="CB227" s="42">
        <f t="shared" si="145"/>
        <v>30170.95890410959</v>
      </c>
      <c r="CC227" s="42">
        <f t="shared" si="146"/>
        <v>15849.453333333333</v>
      </c>
      <c r="CD227" s="42">
        <f t="shared" si="150"/>
        <v>30170.95890410959</v>
      </c>
      <c r="CE227" s="43">
        <f t="shared" si="151"/>
        <v>30170.95890410959</v>
      </c>
      <c r="CG227" s="53">
        <f t="shared" si="147"/>
        <v>30170.95890410959</v>
      </c>
      <c r="CH227" s="11">
        <f t="shared" si="148"/>
        <v>2233.7399999999998</v>
      </c>
      <c r="CI227" s="53">
        <f t="shared" si="149"/>
        <v>32404.698904109588</v>
      </c>
    </row>
    <row r="228" spans="1:87" x14ac:dyDescent="0.25">
      <c r="A228">
        <v>215</v>
      </c>
      <c r="B228" s="54">
        <v>1028</v>
      </c>
      <c r="C228" t="s">
        <v>282</v>
      </c>
      <c r="D228" s="1"/>
      <c r="E228" s="62">
        <v>360</v>
      </c>
      <c r="F228" s="64">
        <v>130635</v>
      </c>
      <c r="G228">
        <v>364</v>
      </c>
      <c r="H228" s="1" t="str">
        <f>VLOOKUP(C228,'[1]Base 2024'!$A$2:$D$1666,3,FALSE)</f>
        <v>Sindicalizado</v>
      </c>
      <c r="I228" s="1" t="str">
        <f>VLOOKUP(C228,'[1]Base 2024'!$A$2:$D$1666,4,FALSE)</f>
        <v>QUERETARO</v>
      </c>
      <c r="J228" t="s">
        <v>74</v>
      </c>
      <c r="K228" s="45" t="s">
        <v>62</v>
      </c>
      <c r="L228" s="57">
        <f t="shared" si="114"/>
        <v>19806.05126513345</v>
      </c>
      <c r="M228" s="9">
        <f t="shared" si="115"/>
        <v>23326.355363780069</v>
      </c>
      <c r="N228" s="58">
        <f t="shared" si="116"/>
        <v>43132.406628913523</v>
      </c>
      <c r="O228" s="59">
        <f t="shared" si="117"/>
        <v>32832</v>
      </c>
      <c r="P228" s="60">
        <f t="shared" si="118"/>
        <v>32742.049315068492</v>
      </c>
      <c r="Q228" s="61">
        <v>0</v>
      </c>
      <c r="R228" s="62">
        <v>18933.54</v>
      </c>
      <c r="S228" s="62">
        <v>31221.52</v>
      </c>
      <c r="T228" s="58">
        <f t="shared" si="119"/>
        <v>16718.353333333333</v>
      </c>
      <c r="V228" s="63">
        <f t="shared" si="120"/>
        <v>2407.9769188032396</v>
      </c>
      <c r="X228" s="9"/>
      <c r="Z228" s="41" t="s">
        <v>282</v>
      </c>
      <c r="AA228" t="s">
        <v>63</v>
      </c>
      <c r="AB228" s="42">
        <v>360</v>
      </c>
      <c r="AC228" s="42">
        <f t="shared" si="121"/>
        <v>360</v>
      </c>
      <c r="AD228" s="43">
        <f t="shared" si="122"/>
        <v>0</v>
      </c>
      <c r="AE228" s="9"/>
      <c r="AF228" s="41" t="s">
        <v>282</v>
      </c>
      <c r="AG228" t="s">
        <v>64</v>
      </c>
      <c r="AH228" s="42">
        <v>32832</v>
      </c>
      <c r="AI228" s="42">
        <v>9167719.4879999999</v>
      </c>
      <c r="AJ228" s="42">
        <f t="shared" si="123"/>
        <v>32832</v>
      </c>
      <c r="AK228" s="43">
        <f t="shared" si="124"/>
        <v>0</v>
      </c>
      <c r="AL228" s="42"/>
      <c r="AM228" s="41" t="s">
        <v>282</v>
      </c>
      <c r="AN228" t="s">
        <v>65</v>
      </c>
      <c r="AO228">
        <v>364</v>
      </c>
      <c r="AP228" s="44">
        <v>66228</v>
      </c>
      <c r="AQ228">
        <f t="shared" si="125"/>
        <v>364</v>
      </c>
      <c r="AR228" s="45">
        <f t="shared" si="126"/>
        <v>0</v>
      </c>
      <c r="AT228" s="41" t="s">
        <v>282</v>
      </c>
      <c r="AU228" s="46">
        <f t="shared" si="127"/>
        <v>32832</v>
      </c>
      <c r="AV228">
        <f t="shared" si="128"/>
        <v>0.99726027397260275</v>
      </c>
      <c r="AW228" s="42">
        <f t="shared" si="129"/>
        <v>32742.05</v>
      </c>
      <c r="AX228" s="42">
        <f t="shared" si="130"/>
        <v>32742.049315068492</v>
      </c>
      <c r="AY228" s="43">
        <f t="shared" si="131"/>
        <v>6.84931506839348E-4</v>
      </c>
      <c r="BA228" s="41" t="str">
        <f t="shared" si="132"/>
        <v>07494</v>
      </c>
      <c r="BB228" s="42">
        <f t="shared" si="133"/>
        <v>32742.05</v>
      </c>
      <c r="BC228" s="42">
        <f t="shared" si="134"/>
        <v>2408.52</v>
      </c>
      <c r="BD228" s="47">
        <f t="shared" si="135"/>
        <v>35150.57</v>
      </c>
      <c r="BF228" s="41" t="s">
        <v>282</v>
      </c>
      <c r="BG228" t="s">
        <v>66</v>
      </c>
      <c r="BH228" s="42">
        <v>2407.98</v>
      </c>
      <c r="BI228" s="42">
        <v>581089.10679999995</v>
      </c>
      <c r="BJ228" s="42">
        <f t="shared" si="136"/>
        <v>2407.9769188032396</v>
      </c>
      <c r="BK228" s="43">
        <f t="shared" si="137"/>
        <v>3.0811967603767698E-3</v>
      </c>
      <c r="BM228" s="41" t="s">
        <v>282</v>
      </c>
      <c r="BN228" t="s">
        <v>67</v>
      </c>
      <c r="BO228" s="42">
        <v>35150.03</v>
      </c>
      <c r="BP228" s="42">
        <v>8482347.7899999991</v>
      </c>
      <c r="BQ228" s="42">
        <f t="shared" si="138"/>
        <v>0</v>
      </c>
      <c r="BR228" s="43">
        <f t="shared" si="139"/>
        <v>35150.03</v>
      </c>
      <c r="BT228" s="48" t="s">
        <v>282</v>
      </c>
      <c r="BU228" s="49">
        <f t="shared" si="140"/>
        <v>32742.05</v>
      </c>
      <c r="BV228" s="50">
        <f t="shared" si="141"/>
        <v>2408.52</v>
      </c>
      <c r="BW228" s="51">
        <f t="shared" si="142"/>
        <v>2407.9769188032396</v>
      </c>
      <c r="BX228" s="52">
        <f t="shared" si="143"/>
        <v>0.54308119676034039</v>
      </c>
      <c r="BZ228" s="41" t="s">
        <v>282</v>
      </c>
      <c r="CA228" s="42">
        <f t="shared" si="144"/>
        <v>43132.406628913523</v>
      </c>
      <c r="CB228" s="42">
        <f t="shared" si="145"/>
        <v>32742.049315068492</v>
      </c>
      <c r="CC228" s="42">
        <f t="shared" si="146"/>
        <v>16718.353333333333</v>
      </c>
      <c r="CD228" s="42">
        <f t="shared" si="150"/>
        <v>32742.049315068492</v>
      </c>
      <c r="CE228" s="43">
        <f t="shared" si="151"/>
        <v>32742.049315068492</v>
      </c>
      <c r="CG228" s="53">
        <f t="shared" si="147"/>
        <v>32742.049315068492</v>
      </c>
      <c r="CH228" s="11">
        <f t="shared" si="148"/>
        <v>2424.09</v>
      </c>
      <c r="CI228" s="53">
        <f t="shared" si="149"/>
        <v>35166.139315068489</v>
      </c>
    </row>
    <row r="229" spans="1:87" x14ac:dyDescent="0.25">
      <c r="A229">
        <v>216</v>
      </c>
      <c r="B229" s="54">
        <v>1034</v>
      </c>
      <c r="C229" t="s">
        <v>283</v>
      </c>
      <c r="D229" s="1"/>
      <c r="E229" s="62">
        <v>350</v>
      </c>
      <c r="F229" s="64">
        <v>123529</v>
      </c>
      <c r="G229">
        <v>363</v>
      </c>
      <c r="H229" s="1" t="str">
        <f>VLOOKUP(C229,'[1]Base 2024'!$A$2:$D$1666,3,FALSE)</f>
        <v>Sindicalizado</v>
      </c>
      <c r="I229" s="1" t="str">
        <f>VLOOKUP(C229,'[1]Base 2024'!$A$2:$D$1666,4,FALSE)</f>
        <v>QUERETARO</v>
      </c>
      <c r="J229" t="s">
        <v>74</v>
      </c>
      <c r="K229" s="45" t="s">
        <v>62</v>
      </c>
      <c r="L229" s="57">
        <f t="shared" si="114"/>
        <v>18728.684554144525</v>
      </c>
      <c r="M229" s="9">
        <f t="shared" si="115"/>
        <v>23262.271969923531</v>
      </c>
      <c r="N229" s="58">
        <f t="shared" si="116"/>
        <v>41990.956524068053</v>
      </c>
      <c r="O229" s="59">
        <f t="shared" si="117"/>
        <v>31920</v>
      </c>
      <c r="P229" s="60">
        <f t="shared" si="118"/>
        <v>31745.095890410958</v>
      </c>
      <c r="Q229" s="61">
        <v>0</v>
      </c>
      <c r="R229" s="62">
        <v>17500.03</v>
      </c>
      <c r="S229" s="62">
        <v>28383.200000000001</v>
      </c>
      <c r="T229" s="58">
        <f t="shared" si="119"/>
        <v>15294.409999999998</v>
      </c>
      <c r="V229" s="63">
        <f t="shared" si="120"/>
        <v>2334.6571087755765</v>
      </c>
      <c r="X229" s="9"/>
      <c r="Z229" s="41" t="s">
        <v>283</v>
      </c>
      <c r="AA229" t="s">
        <v>63</v>
      </c>
      <c r="AB229" s="42">
        <v>350</v>
      </c>
      <c r="AC229" s="42">
        <f t="shared" si="121"/>
        <v>350</v>
      </c>
      <c r="AD229" s="43">
        <f t="shared" si="122"/>
        <v>0</v>
      </c>
      <c r="AE229" s="9"/>
      <c r="AF229" s="41" t="s">
        <v>283</v>
      </c>
      <c r="AG229" t="s">
        <v>64</v>
      </c>
      <c r="AH229" s="42">
        <v>31920</v>
      </c>
      <c r="AI229" s="42">
        <v>9199639.4879999999</v>
      </c>
      <c r="AJ229" s="42">
        <f t="shared" si="123"/>
        <v>31920</v>
      </c>
      <c r="AK229" s="43">
        <f t="shared" si="124"/>
        <v>0</v>
      </c>
      <c r="AL229" s="42"/>
      <c r="AM229" s="41" t="s">
        <v>283</v>
      </c>
      <c r="AN229" t="s">
        <v>65</v>
      </c>
      <c r="AO229">
        <v>363</v>
      </c>
      <c r="AP229" s="44">
        <v>66591</v>
      </c>
      <c r="AQ229">
        <f t="shared" si="125"/>
        <v>363</v>
      </c>
      <c r="AR229" s="45">
        <f t="shared" si="126"/>
        <v>0</v>
      </c>
      <c r="AT229" s="41" t="s">
        <v>283</v>
      </c>
      <c r="AU229" s="46">
        <f t="shared" si="127"/>
        <v>31920</v>
      </c>
      <c r="AV229">
        <f t="shared" si="128"/>
        <v>0.9945205479452055</v>
      </c>
      <c r="AW229" s="42">
        <f t="shared" si="129"/>
        <v>31745.1</v>
      </c>
      <c r="AX229" s="42">
        <f t="shared" si="130"/>
        <v>31745.095890410958</v>
      </c>
      <c r="AY229" s="43">
        <f t="shared" si="131"/>
        <v>4.109589041036088E-3</v>
      </c>
      <c r="BA229" s="41" t="str">
        <f t="shared" si="132"/>
        <v>07500</v>
      </c>
      <c r="BB229" s="42">
        <f t="shared" si="133"/>
        <v>31745.1</v>
      </c>
      <c r="BC229" s="42">
        <f t="shared" si="134"/>
        <v>2335.19</v>
      </c>
      <c r="BD229" s="47">
        <f t="shared" si="135"/>
        <v>34080.29</v>
      </c>
      <c r="BF229" s="41" t="s">
        <v>283</v>
      </c>
      <c r="BG229" t="s">
        <v>66</v>
      </c>
      <c r="BH229" s="42">
        <v>2334.66</v>
      </c>
      <c r="BI229" s="42">
        <v>583423.76390000002</v>
      </c>
      <c r="BJ229" s="42">
        <f t="shared" si="136"/>
        <v>2334.6571087755765</v>
      </c>
      <c r="BK229" s="43">
        <f t="shared" si="137"/>
        <v>2.8912244233652018E-3</v>
      </c>
      <c r="BM229" s="41" t="s">
        <v>283</v>
      </c>
      <c r="BN229" t="s">
        <v>67</v>
      </c>
      <c r="BO229" s="42">
        <v>34079.760000000002</v>
      </c>
      <c r="BP229" s="42">
        <v>8516427.5500000007</v>
      </c>
      <c r="BQ229" s="42">
        <f t="shared" si="138"/>
        <v>0</v>
      </c>
      <c r="BR229" s="43">
        <f t="shared" si="139"/>
        <v>34079.760000000002</v>
      </c>
      <c r="BT229" s="48" t="s">
        <v>283</v>
      </c>
      <c r="BU229" s="49">
        <f t="shared" si="140"/>
        <v>31745.1</v>
      </c>
      <c r="BV229" s="50">
        <f t="shared" si="141"/>
        <v>2335.19</v>
      </c>
      <c r="BW229" s="51">
        <f t="shared" si="142"/>
        <v>2334.6571087755765</v>
      </c>
      <c r="BX229" s="52">
        <f t="shared" si="143"/>
        <v>0.53289122442356529</v>
      </c>
      <c r="BZ229" s="41" t="s">
        <v>283</v>
      </c>
      <c r="CA229" s="42">
        <f t="shared" si="144"/>
        <v>41990.956524068053</v>
      </c>
      <c r="CB229" s="42">
        <f t="shared" si="145"/>
        <v>31745.095890410958</v>
      </c>
      <c r="CC229" s="42">
        <f t="shared" si="146"/>
        <v>15294.409999999998</v>
      </c>
      <c r="CD229" s="42">
        <f t="shared" si="150"/>
        <v>31745.095890410958</v>
      </c>
      <c r="CE229" s="43">
        <f t="shared" si="151"/>
        <v>31745.095890410958</v>
      </c>
      <c r="CG229" s="53">
        <f t="shared" si="147"/>
        <v>31745.095890410958</v>
      </c>
      <c r="CH229" s="11">
        <f t="shared" si="148"/>
        <v>2350.2800000000002</v>
      </c>
      <c r="CI229" s="53">
        <f t="shared" si="149"/>
        <v>34095.375890410956</v>
      </c>
    </row>
    <row r="230" spans="1:87" x14ac:dyDescent="0.25">
      <c r="A230">
        <v>217</v>
      </c>
      <c r="B230" s="54">
        <v>1045</v>
      </c>
      <c r="C230" t="s">
        <v>284</v>
      </c>
      <c r="D230" s="1"/>
      <c r="E230" s="62">
        <v>350</v>
      </c>
      <c r="F230" s="64">
        <v>125771</v>
      </c>
      <c r="G230">
        <v>361</v>
      </c>
      <c r="H230" s="1" t="str">
        <f>VLOOKUP(C230,'[1]Base 2024'!$A$2:$D$1666,3,FALSE)</f>
        <v>Sindicalizado</v>
      </c>
      <c r="I230" s="1" t="str">
        <f>VLOOKUP(C230,'[1]Base 2024'!$A$2:$D$1666,4,FALSE)</f>
        <v>QUERETARO</v>
      </c>
      <c r="J230" t="s">
        <v>74</v>
      </c>
      <c r="K230" s="45" t="s">
        <v>62</v>
      </c>
      <c r="L230" s="57">
        <f t="shared" si="114"/>
        <v>19068.602393440498</v>
      </c>
      <c r="M230" s="9">
        <f t="shared" si="115"/>
        <v>23134.105182210453</v>
      </c>
      <c r="N230" s="58">
        <f t="shared" si="116"/>
        <v>42202.707575650951</v>
      </c>
      <c r="O230" s="59">
        <f t="shared" si="117"/>
        <v>31920</v>
      </c>
      <c r="P230" s="60">
        <f t="shared" si="118"/>
        <v>31570.191780821919</v>
      </c>
      <c r="Q230" s="61">
        <v>0</v>
      </c>
      <c r="R230" s="62">
        <v>13870.76</v>
      </c>
      <c r="S230" s="62">
        <v>28070.44</v>
      </c>
      <c r="T230" s="58">
        <f t="shared" si="119"/>
        <v>13980.4</v>
      </c>
      <c r="V230" s="63">
        <f t="shared" si="120"/>
        <v>2321.7939842093201</v>
      </c>
      <c r="X230" s="9"/>
      <c r="Z230" s="41" t="s">
        <v>284</v>
      </c>
      <c r="AA230" t="s">
        <v>63</v>
      </c>
      <c r="AB230" s="42">
        <v>350</v>
      </c>
      <c r="AC230" s="42">
        <f t="shared" si="121"/>
        <v>350</v>
      </c>
      <c r="AD230" s="43">
        <f t="shared" si="122"/>
        <v>0</v>
      </c>
      <c r="AE230" s="9"/>
      <c r="AF230" s="41" t="s">
        <v>284</v>
      </c>
      <c r="AG230" t="s">
        <v>64</v>
      </c>
      <c r="AH230" s="42">
        <v>31920</v>
      </c>
      <c r="AI230" s="42">
        <v>9231559.4879999999</v>
      </c>
      <c r="AJ230" s="42">
        <f t="shared" si="123"/>
        <v>31920</v>
      </c>
      <c r="AK230" s="43">
        <f t="shared" si="124"/>
        <v>0</v>
      </c>
      <c r="AL230" s="42"/>
      <c r="AM230" s="41" t="s">
        <v>284</v>
      </c>
      <c r="AN230" t="s">
        <v>65</v>
      </c>
      <c r="AO230">
        <v>361</v>
      </c>
      <c r="AP230" s="44">
        <v>66952</v>
      </c>
      <c r="AQ230">
        <f t="shared" si="125"/>
        <v>361</v>
      </c>
      <c r="AR230" s="45">
        <f t="shared" si="126"/>
        <v>0</v>
      </c>
      <c r="AT230" s="41" t="s">
        <v>284</v>
      </c>
      <c r="AU230" s="46">
        <f t="shared" si="127"/>
        <v>31920</v>
      </c>
      <c r="AV230">
        <f t="shared" si="128"/>
        <v>0.989041095890411</v>
      </c>
      <c r="AW230" s="42">
        <f t="shared" si="129"/>
        <v>31570.19</v>
      </c>
      <c r="AX230" s="42">
        <f t="shared" si="130"/>
        <v>31570.191780821919</v>
      </c>
      <c r="AY230" s="43">
        <f t="shared" si="131"/>
        <v>-1.7808219199650921E-3</v>
      </c>
      <c r="BA230" s="41" t="str">
        <f t="shared" si="132"/>
        <v>07511</v>
      </c>
      <c r="BB230" s="42">
        <f t="shared" si="133"/>
        <v>31570.19</v>
      </c>
      <c r="BC230" s="42">
        <f t="shared" si="134"/>
        <v>2322.3200000000002</v>
      </c>
      <c r="BD230" s="47">
        <f t="shared" si="135"/>
        <v>33892.51</v>
      </c>
      <c r="BF230" s="41" t="s">
        <v>284</v>
      </c>
      <c r="BG230" t="s">
        <v>66</v>
      </c>
      <c r="BH230" s="42">
        <v>2321.79</v>
      </c>
      <c r="BI230" s="42">
        <v>585745.55790000001</v>
      </c>
      <c r="BJ230" s="42">
        <f t="shared" si="136"/>
        <v>2321.7939842093201</v>
      </c>
      <c r="BK230" s="43">
        <f t="shared" si="137"/>
        <v>-3.9842093201514217E-3</v>
      </c>
      <c r="BM230" s="41" t="s">
        <v>284</v>
      </c>
      <c r="BN230" t="s">
        <v>67</v>
      </c>
      <c r="BO230" s="42">
        <v>33891.980000000003</v>
      </c>
      <c r="BP230" s="42">
        <v>8550319.5299999993</v>
      </c>
      <c r="BQ230" s="42">
        <f t="shared" si="138"/>
        <v>0</v>
      </c>
      <c r="BR230" s="43">
        <f t="shared" si="139"/>
        <v>33891.980000000003</v>
      </c>
      <c r="BT230" s="48" t="s">
        <v>284</v>
      </c>
      <c r="BU230" s="49">
        <f t="shared" si="140"/>
        <v>31570.19</v>
      </c>
      <c r="BV230" s="50">
        <f t="shared" si="141"/>
        <v>2322.3200000000002</v>
      </c>
      <c r="BW230" s="51">
        <f t="shared" si="142"/>
        <v>2321.7939842093201</v>
      </c>
      <c r="BX230" s="52">
        <f t="shared" si="143"/>
        <v>0.52601579068004867</v>
      </c>
      <c r="BZ230" s="41" t="s">
        <v>284</v>
      </c>
      <c r="CA230" s="42">
        <f t="shared" si="144"/>
        <v>42202.707575650951</v>
      </c>
      <c r="CB230" s="42">
        <f t="shared" si="145"/>
        <v>31570.191780821919</v>
      </c>
      <c r="CC230" s="42">
        <f t="shared" si="146"/>
        <v>13980.4</v>
      </c>
      <c r="CD230" s="42">
        <f t="shared" si="150"/>
        <v>31570.191780821919</v>
      </c>
      <c r="CE230" s="43">
        <f t="shared" si="151"/>
        <v>31570.191780821919</v>
      </c>
      <c r="CG230" s="53">
        <f t="shared" si="147"/>
        <v>31570.191780821919</v>
      </c>
      <c r="CH230" s="11">
        <f t="shared" si="148"/>
        <v>2337.33</v>
      </c>
      <c r="CI230" s="53">
        <f t="shared" si="149"/>
        <v>33907.521780821917</v>
      </c>
    </row>
    <row r="231" spans="1:87" x14ac:dyDescent="0.25">
      <c r="A231">
        <v>218</v>
      </c>
      <c r="B231" s="54">
        <v>1046</v>
      </c>
      <c r="C231" t="s">
        <v>285</v>
      </c>
      <c r="D231" s="1"/>
      <c r="E231" s="62">
        <v>340</v>
      </c>
      <c r="F231" s="64">
        <v>122965.6</v>
      </c>
      <c r="G231">
        <v>363</v>
      </c>
      <c r="H231" s="1" t="str">
        <f>VLOOKUP(C231,'[1]Base 2024'!$A$2:$D$1666,3,FALSE)</f>
        <v>Sindicalizado</v>
      </c>
      <c r="I231" s="1" t="str">
        <f>VLOOKUP(C231,'[1]Base 2024'!$A$2:$D$1666,4,FALSE)</f>
        <v>QUERETARO</v>
      </c>
      <c r="J231" t="s">
        <v>74</v>
      </c>
      <c r="K231" s="45" t="s">
        <v>62</v>
      </c>
      <c r="L231" s="57">
        <f t="shared" si="114"/>
        <v>18643.265414688973</v>
      </c>
      <c r="M231" s="9">
        <f t="shared" si="115"/>
        <v>23262.271969923531</v>
      </c>
      <c r="N231" s="58">
        <f t="shared" si="116"/>
        <v>41905.5373846125</v>
      </c>
      <c r="O231" s="59">
        <f t="shared" si="117"/>
        <v>31008</v>
      </c>
      <c r="P231" s="60">
        <f t="shared" si="118"/>
        <v>30838.09315068493</v>
      </c>
      <c r="Q231" s="61">
        <v>0</v>
      </c>
      <c r="R231" s="62">
        <v>13819.36</v>
      </c>
      <c r="S231" s="62">
        <v>29167.71</v>
      </c>
      <c r="T231" s="58">
        <f t="shared" si="119"/>
        <v>14329.023333333333</v>
      </c>
      <c r="V231" s="63">
        <f t="shared" si="120"/>
        <v>2267.9526199534171</v>
      </c>
      <c r="X231" s="9"/>
      <c r="Z231" s="41" t="s">
        <v>285</v>
      </c>
      <c r="AA231" t="s">
        <v>63</v>
      </c>
      <c r="AB231" s="42">
        <v>340</v>
      </c>
      <c r="AC231" s="42">
        <f t="shared" si="121"/>
        <v>340</v>
      </c>
      <c r="AD231" s="43">
        <f t="shared" si="122"/>
        <v>0</v>
      </c>
      <c r="AE231" s="9"/>
      <c r="AF231" s="41" t="s">
        <v>285</v>
      </c>
      <c r="AG231" t="s">
        <v>64</v>
      </c>
      <c r="AH231" s="42">
        <v>31008</v>
      </c>
      <c r="AI231" s="42">
        <v>9262567.4879999999</v>
      </c>
      <c r="AJ231" s="42">
        <f t="shared" si="123"/>
        <v>31008</v>
      </c>
      <c r="AK231" s="43">
        <f t="shared" si="124"/>
        <v>0</v>
      </c>
      <c r="AL231" s="42"/>
      <c r="AM231" s="41" t="s">
        <v>285</v>
      </c>
      <c r="AN231" t="s">
        <v>65</v>
      </c>
      <c r="AO231">
        <v>363</v>
      </c>
      <c r="AP231" s="44">
        <v>67315</v>
      </c>
      <c r="AQ231">
        <f t="shared" si="125"/>
        <v>363</v>
      </c>
      <c r="AR231" s="45">
        <f t="shared" si="126"/>
        <v>0</v>
      </c>
      <c r="AT231" s="41" t="s">
        <v>285</v>
      </c>
      <c r="AU231" s="46">
        <f t="shared" si="127"/>
        <v>31008</v>
      </c>
      <c r="AV231">
        <f t="shared" si="128"/>
        <v>0.9945205479452055</v>
      </c>
      <c r="AW231" s="42">
        <f t="shared" si="129"/>
        <v>30838.09</v>
      </c>
      <c r="AX231" s="42">
        <f t="shared" si="130"/>
        <v>30838.09315068493</v>
      </c>
      <c r="AY231" s="43">
        <f t="shared" si="131"/>
        <v>-3.1506849300058093E-3</v>
      </c>
      <c r="BA231" s="41" t="str">
        <f t="shared" si="132"/>
        <v>07512</v>
      </c>
      <c r="BB231" s="42">
        <f t="shared" si="133"/>
        <v>30838.09</v>
      </c>
      <c r="BC231" s="42">
        <f t="shared" si="134"/>
        <v>2268.4699999999998</v>
      </c>
      <c r="BD231" s="47">
        <f t="shared" si="135"/>
        <v>33106.559999999998</v>
      </c>
      <c r="BF231" s="41" t="s">
        <v>285</v>
      </c>
      <c r="BG231" t="s">
        <v>66</v>
      </c>
      <c r="BH231" s="42">
        <v>2267.9499999999998</v>
      </c>
      <c r="BI231" s="42">
        <v>588013.51049999997</v>
      </c>
      <c r="BJ231" s="42">
        <f t="shared" si="136"/>
        <v>2267.9526199534171</v>
      </c>
      <c r="BK231" s="43">
        <f t="shared" si="137"/>
        <v>-2.6199534172519634E-3</v>
      </c>
      <c r="BM231" s="41" t="s">
        <v>285</v>
      </c>
      <c r="BN231" t="s">
        <v>67</v>
      </c>
      <c r="BO231" s="42">
        <v>33106.04</v>
      </c>
      <c r="BP231" s="42">
        <v>8583425.5700000003</v>
      </c>
      <c r="BQ231" s="42">
        <f t="shared" si="138"/>
        <v>0</v>
      </c>
      <c r="BR231" s="43">
        <f t="shared" si="139"/>
        <v>33106.04</v>
      </c>
      <c r="BT231" s="48" t="s">
        <v>285</v>
      </c>
      <c r="BU231" s="49">
        <f t="shared" si="140"/>
        <v>30838.09</v>
      </c>
      <c r="BV231" s="50">
        <f t="shared" si="141"/>
        <v>2268.4699999999998</v>
      </c>
      <c r="BW231" s="51">
        <f t="shared" si="142"/>
        <v>2267.9526199534171</v>
      </c>
      <c r="BX231" s="52">
        <f t="shared" si="143"/>
        <v>0.51738004658272985</v>
      </c>
      <c r="BZ231" s="41" t="s">
        <v>285</v>
      </c>
      <c r="CA231" s="42">
        <f t="shared" si="144"/>
        <v>41905.5373846125</v>
      </c>
      <c r="CB231" s="42">
        <f t="shared" si="145"/>
        <v>30838.09315068493</v>
      </c>
      <c r="CC231" s="42">
        <f t="shared" si="146"/>
        <v>14329.023333333333</v>
      </c>
      <c r="CD231" s="42">
        <f t="shared" si="150"/>
        <v>30838.09315068493</v>
      </c>
      <c r="CE231" s="43">
        <f t="shared" si="151"/>
        <v>30838.09315068493</v>
      </c>
      <c r="CG231" s="53">
        <f t="shared" si="147"/>
        <v>30838.09315068493</v>
      </c>
      <c r="CH231" s="11">
        <f t="shared" si="148"/>
        <v>2283.13</v>
      </c>
      <c r="CI231" s="53">
        <f t="shared" si="149"/>
        <v>33121.223150684928</v>
      </c>
    </row>
    <row r="232" spans="1:87" x14ac:dyDescent="0.25">
      <c r="A232">
        <v>219</v>
      </c>
      <c r="B232" s="54">
        <v>1048</v>
      </c>
      <c r="C232" t="s">
        <v>286</v>
      </c>
      <c r="D232" s="1"/>
      <c r="E232" s="62">
        <v>350</v>
      </c>
      <c r="F232" s="64">
        <v>34258</v>
      </c>
      <c r="G232">
        <v>98</v>
      </c>
      <c r="H232" s="1" t="str">
        <f>VLOOKUP(C232,'[1]Base 2024'!$A$2:$D$1666,3,FALSE)</f>
        <v>Sindicalizado</v>
      </c>
      <c r="I232" s="1" t="str">
        <f>VLOOKUP(C232,'[1]Base 2024'!$A$2:$D$1666,4,FALSE)</f>
        <v>QUERETARO</v>
      </c>
      <c r="J232" t="s">
        <v>74</v>
      </c>
      <c r="K232" s="45" t="s">
        <v>77</v>
      </c>
      <c r="L232" s="57">
        <f t="shared" si="114"/>
        <v>5193.9809717222934</v>
      </c>
      <c r="M232" s="9">
        <f t="shared" si="115"/>
        <v>6280.1725979407875</v>
      </c>
      <c r="N232" s="58">
        <f t="shared" si="116"/>
        <v>11474.153569663082</v>
      </c>
      <c r="O232" s="59">
        <f t="shared" si="117"/>
        <v>31920</v>
      </c>
      <c r="P232" s="60">
        <f t="shared" si="118"/>
        <v>8570.301369863013</v>
      </c>
      <c r="Q232" s="61">
        <v>0</v>
      </c>
      <c r="R232" s="62">
        <v>12866.82</v>
      </c>
      <c r="S232" s="62">
        <v>25775.54</v>
      </c>
      <c r="T232" s="58">
        <f t="shared" si="119"/>
        <v>12880.786666666667</v>
      </c>
      <c r="V232" s="63">
        <f t="shared" si="120"/>
        <v>630.29310374657439</v>
      </c>
      <c r="X232" s="9"/>
      <c r="Z232" s="41" t="s">
        <v>286</v>
      </c>
      <c r="AA232" t="s">
        <v>63</v>
      </c>
      <c r="AB232" s="42">
        <v>350</v>
      </c>
      <c r="AC232" s="42">
        <f t="shared" si="121"/>
        <v>350</v>
      </c>
      <c r="AD232" s="43">
        <f t="shared" si="122"/>
        <v>0</v>
      </c>
      <c r="AE232" s="9"/>
      <c r="AF232" s="41" t="s">
        <v>286</v>
      </c>
      <c r="AG232" t="s">
        <v>64</v>
      </c>
      <c r="AH232" s="42">
        <v>31920</v>
      </c>
      <c r="AI232" s="42">
        <v>9294487.4879999999</v>
      </c>
      <c r="AJ232" s="42">
        <f t="shared" si="123"/>
        <v>31920</v>
      </c>
      <c r="AK232" s="43">
        <f t="shared" si="124"/>
        <v>0</v>
      </c>
      <c r="AL232" s="42"/>
      <c r="AM232" s="41" t="s">
        <v>286</v>
      </c>
      <c r="AN232" t="s">
        <v>65</v>
      </c>
      <c r="AO232">
        <v>98</v>
      </c>
      <c r="AP232" s="44">
        <v>67413</v>
      </c>
      <c r="AQ232">
        <f t="shared" si="125"/>
        <v>98</v>
      </c>
      <c r="AR232" s="45">
        <f t="shared" si="126"/>
        <v>0</v>
      </c>
      <c r="AT232" s="41" t="s">
        <v>286</v>
      </c>
      <c r="AU232" s="46">
        <f t="shared" si="127"/>
        <v>31920</v>
      </c>
      <c r="AV232">
        <f t="shared" si="128"/>
        <v>0.26849315068493151</v>
      </c>
      <c r="AW232" s="42">
        <f t="shared" si="129"/>
        <v>8570.2999999999993</v>
      </c>
      <c r="AX232" s="42">
        <f t="shared" si="130"/>
        <v>8570.301369863013</v>
      </c>
      <c r="AY232" s="43">
        <f t="shared" si="131"/>
        <v>-1.369863013678696E-3</v>
      </c>
      <c r="BA232" s="41" t="str">
        <f t="shared" si="132"/>
        <v>07514</v>
      </c>
      <c r="BB232" s="42">
        <f t="shared" si="133"/>
        <v>8570.2999999999993</v>
      </c>
      <c r="BC232" s="42">
        <f t="shared" si="134"/>
        <v>630.44000000000005</v>
      </c>
      <c r="BD232" s="47">
        <f t="shared" si="135"/>
        <v>9200.74</v>
      </c>
      <c r="BF232" s="41" t="s">
        <v>286</v>
      </c>
      <c r="BG232" t="s">
        <v>66</v>
      </c>
      <c r="BH232" s="42">
        <v>630.29</v>
      </c>
      <c r="BI232" s="42">
        <v>588643.80359999998</v>
      </c>
      <c r="BJ232" s="42">
        <f t="shared" si="136"/>
        <v>630.29310374657439</v>
      </c>
      <c r="BK232" s="43">
        <f t="shared" si="137"/>
        <v>-3.1037465744248038E-3</v>
      </c>
      <c r="BM232" s="41" t="s">
        <v>286</v>
      </c>
      <c r="BN232" t="s">
        <v>67</v>
      </c>
      <c r="BO232" s="42">
        <v>9200.59</v>
      </c>
      <c r="BP232" s="42">
        <v>8592626.1600000001</v>
      </c>
      <c r="BQ232" s="42">
        <f t="shared" si="138"/>
        <v>0</v>
      </c>
      <c r="BR232" s="43">
        <f t="shared" si="139"/>
        <v>9200.59</v>
      </c>
      <c r="BT232" s="48" t="s">
        <v>286</v>
      </c>
      <c r="BU232" s="49">
        <f t="shared" si="140"/>
        <v>8570.2999999999993</v>
      </c>
      <c r="BV232" s="50">
        <f t="shared" si="141"/>
        <v>630.44000000000005</v>
      </c>
      <c r="BW232" s="51">
        <f t="shared" si="142"/>
        <v>630.29310374657439</v>
      </c>
      <c r="BX232" s="52">
        <f t="shared" si="143"/>
        <v>0.14689625342566615</v>
      </c>
      <c r="BZ232" s="41" t="s">
        <v>286</v>
      </c>
      <c r="CA232" s="42">
        <f t="shared" si="144"/>
        <v>11474.153569663082</v>
      </c>
      <c r="CB232" s="42">
        <f t="shared" si="145"/>
        <v>8570.301369863013</v>
      </c>
      <c r="CC232" s="42">
        <f t="shared" si="146"/>
        <v>12880.786666666667</v>
      </c>
      <c r="CD232" s="42">
        <f t="shared" si="150"/>
        <v>12880.786666666667</v>
      </c>
      <c r="CE232" s="43">
        <f t="shared" si="151"/>
        <v>11474.153569663082</v>
      </c>
      <c r="CG232" s="53">
        <f t="shared" si="147"/>
        <v>11474.153569663082</v>
      </c>
      <c r="CH232" s="11">
        <f t="shared" si="148"/>
        <v>849.5</v>
      </c>
      <c r="CI232" s="53">
        <f t="shared" si="149"/>
        <v>12323.653569663082</v>
      </c>
    </row>
    <row r="233" spans="1:87" x14ac:dyDescent="0.25">
      <c r="A233">
        <v>220</v>
      </c>
      <c r="B233" s="54">
        <v>1056</v>
      </c>
      <c r="C233" t="s">
        <v>287</v>
      </c>
      <c r="D233" s="1"/>
      <c r="E233" s="62">
        <v>340</v>
      </c>
      <c r="F233" s="64">
        <v>73331.199999999997</v>
      </c>
      <c r="G233">
        <v>216</v>
      </c>
      <c r="H233" s="1" t="str">
        <f>VLOOKUP(C233,'[1]Base 2024'!$A$2:$D$1666,3,FALSE)</f>
        <v>Sindicalizado</v>
      </c>
      <c r="I233" s="1" t="str">
        <f>VLOOKUP(C233,'[1]Base 2024'!$A$2:$D$1666,4,FALSE)</f>
        <v>QUERETARO</v>
      </c>
      <c r="J233" t="s">
        <v>74</v>
      </c>
      <c r="K233" s="45" t="s">
        <v>77</v>
      </c>
      <c r="L233" s="57">
        <f t="shared" si="114"/>
        <v>11118.012068234042</v>
      </c>
      <c r="M233" s="9">
        <f t="shared" si="115"/>
        <v>13842.013073012347</v>
      </c>
      <c r="N233" s="58">
        <f t="shared" si="116"/>
        <v>24960.025141246391</v>
      </c>
      <c r="O233" s="59">
        <f t="shared" si="117"/>
        <v>31008</v>
      </c>
      <c r="P233" s="60">
        <f t="shared" si="118"/>
        <v>18349.939726027398</v>
      </c>
      <c r="Q233" s="61">
        <v>0</v>
      </c>
      <c r="R233" s="62">
        <v>11953.78</v>
      </c>
      <c r="S233" s="62">
        <v>28935.75</v>
      </c>
      <c r="T233" s="58">
        <f t="shared" si="119"/>
        <v>13629.843333333332</v>
      </c>
      <c r="V233" s="63">
        <f t="shared" si="120"/>
        <v>1349.5255259226947</v>
      </c>
      <c r="X233" s="9"/>
      <c r="Z233" s="41" t="s">
        <v>287</v>
      </c>
      <c r="AA233" t="s">
        <v>63</v>
      </c>
      <c r="AB233" s="42">
        <v>340</v>
      </c>
      <c r="AC233" s="42">
        <f t="shared" si="121"/>
        <v>340</v>
      </c>
      <c r="AD233" s="43">
        <f t="shared" si="122"/>
        <v>0</v>
      </c>
      <c r="AE233" s="9"/>
      <c r="AF233" s="41" t="s">
        <v>287</v>
      </c>
      <c r="AG233" t="s">
        <v>64</v>
      </c>
      <c r="AH233" s="42">
        <v>31008</v>
      </c>
      <c r="AI233" s="42">
        <v>9325495.4879999999</v>
      </c>
      <c r="AJ233" s="42">
        <f t="shared" si="123"/>
        <v>31008</v>
      </c>
      <c r="AK233" s="43">
        <f t="shared" si="124"/>
        <v>0</v>
      </c>
      <c r="AL233" s="42"/>
      <c r="AM233" s="41" t="s">
        <v>287</v>
      </c>
      <c r="AN233" t="s">
        <v>65</v>
      </c>
      <c r="AO233">
        <v>216</v>
      </c>
      <c r="AP233" s="44">
        <v>67629</v>
      </c>
      <c r="AQ233">
        <f t="shared" si="125"/>
        <v>216</v>
      </c>
      <c r="AR233" s="45">
        <f t="shared" si="126"/>
        <v>0</v>
      </c>
      <c r="AT233" s="41" t="s">
        <v>287</v>
      </c>
      <c r="AU233" s="46">
        <f t="shared" si="127"/>
        <v>31008</v>
      </c>
      <c r="AV233">
        <f t="shared" si="128"/>
        <v>0.59178082191780823</v>
      </c>
      <c r="AW233" s="42">
        <f t="shared" si="129"/>
        <v>18349.939999999999</v>
      </c>
      <c r="AX233" s="42">
        <f t="shared" si="130"/>
        <v>18349.939726027398</v>
      </c>
      <c r="AY233" s="43">
        <f t="shared" si="131"/>
        <v>2.7397260055295192E-4</v>
      </c>
      <c r="BA233" s="41" t="str">
        <f t="shared" si="132"/>
        <v>07522</v>
      </c>
      <c r="BB233" s="42">
        <f t="shared" si="133"/>
        <v>18349.939999999999</v>
      </c>
      <c r="BC233" s="42">
        <f t="shared" si="134"/>
        <v>1349.83</v>
      </c>
      <c r="BD233" s="47">
        <f t="shared" si="135"/>
        <v>19699.769999999997</v>
      </c>
      <c r="BF233" s="41" t="s">
        <v>287</v>
      </c>
      <c r="BG233" t="s">
        <v>66</v>
      </c>
      <c r="BH233" s="42">
        <v>1349.53</v>
      </c>
      <c r="BI233" s="42">
        <v>589993.32909999997</v>
      </c>
      <c r="BJ233" s="42">
        <f t="shared" si="136"/>
        <v>1349.5255259226947</v>
      </c>
      <c r="BK233" s="43">
        <f t="shared" si="137"/>
        <v>4.4740773053035809E-3</v>
      </c>
      <c r="BM233" s="41" t="s">
        <v>287</v>
      </c>
      <c r="BN233" t="s">
        <v>67</v>
      </c>
      <c r="BO233" s="42">
        <v>19699.47</v>
      </c>
      <c r="BP233" s="42">
        <v>8612325.6300000008</v>
      </c>
      <c r="BQ233" s="42">
        <f t="shared" si="138"/>
        <v>0</v>
      </c>
      <c r="BR233" s="43">
        <f t="shared" si="139"/>
        <v>19699.47</v>
      </c>
      <c r="BT233" s="48" t="s">
        <v>287</v>
      </c>
      <c r="BU233" s="49">
        <f t="shared" si="140"/>
        <v>18349.939999999999</v>
      </c>
      <c r="BV233" s="50">
        <f t="shared" si="141"/>
        <v>1349.83</v>
      </c>
      <c r="BW233" s="51">
        <f t="shared" si="142"/>
        <v>1349.5255259226947</v>
      </c>
      <c r="BX233" s="52">
        <f t="shared" si="143"/>
        <v>0.30447407730525811</v>
      </c>
      <c r="BZ233" s="41" t="s">
        <v>287</v>
      </c>
      <c r="CA233" s="42">
        <f t="shared" si="144"/>
        <v>24960.025141246391</v>
      </c>
      <c r="CB233" s="42">
        <f t="shared" si="145"/>
        <v>18349.939726027398</v>
      </c>
      <c r="CC233" s="42">
        <f t="shared" si="146"/>
        <v>13629.843333333332</v>
      </c>
      <c r="CD233" s="42">
        <f t="shared" si="150"/>
        <v>18349.939726027398</v>
      </c>
      <c r="CE233" s="43">
        <f t="shared" si="151"/>
        <v>18349.939726027398</v>
      </c>
      <c r="CG233" s="53">
        <f t="shared" si="147"/>
        <v>18349.939726027398</v>
      </c>
      <c r="CH233" s="11">
        <f t="shared" si="148"/>
        <v>1358.56</v>
      </c>
      <c r="CI233" s="53">
        <f t="shared" si="149"/>
        <v>19708.499726027399</v>
      </c>
    </row>
    <row r="234" spans="1:87" x14ac:dyDescent="0.25">
      <c r="A234">
        <v>221</v>
      </c>
      <c r="B234" s="54">
        <v>1058</v>
      </c>
      <c r="C234" t="s">
        <v>288</v>
      </c>
      <c r="D234" s="1"/>
      <c r="E234" s="62">
        <v>360</v>
      </c>
      <c r="F234" s="64">
        <v>120430</v>
      </c>
      <c r="G234">
        <v>346</v>
      </c>
      <c r="H234" s="1" t="str">
        <f>VLOOKUP(C234,'[1]Base 2024'!$A$2:$D$1666,3,FALSE)</f>
        <v>Sindicalizado</v>
      </c>
      <c r="I234" s="1" t="str">
        <f>VLOOKUP(C234,'[1]Base 2024'!$A$2:$D$1666,4,FALSE)</f>
        <v>QUERETARO</v>
      </c>
      <c r="J234" t="s">
        <v>74</v>
      </c>
      <c r="K234" s="45" t="s">
        <v>62</v>
      </c>
      <c r="L234" s="57">
        <f t="shared" si="114"/>
        <v>18258.833803039168</v>
      </c>
      <c r="M234" s="9">
        <f t="shared" si="115"/>
        <v>22172.854274362373</v>
      </c>
      <c r="N234" s="58">
        <f t="shared" si="116"/>
        <v>40431.688077401544</v>
      </c>
      <c r="O234" s="59">
        <f t="shared" si="117"/>
        <v>32832</v>
      </c>
      <c r="P234" s="60">
        <f t="shared" si="118"/>
        <v>31122.936986301371</v>
      </c>
      <c r="Q234" s="61">
        <v>0</v>
      </c>
      <c r="R234" s="62">
        <v>11377.17</v>
      </c>
      <c r="S234" s="62">
        <v>28140.81</v>
      </c>
      <c r="T234" s="58">
        <f t="shared" si="119"/>
        <v>13172.660000000002</v>
      </c>
      <c r="V234" s="63">
        <f t="shared" si="120"/>
        <v>2288.9011371041784</v>
      </c>
      <c r="X234" s="9"/>
      <c r="Z234" s="41" t="s">
        <v>288</v>
      </c>
      <c r="AA234" t="s">
        <v>63</v>
      </c>
      <c r="AB234" s="42">
        <v>360</v>
      </c>
      <c r="AC234" s="42">
        <f t="shared" si="121"/>
        <v>360</v>
      </c>
      <c r="AD234" s="43">
        <f t="shared" si="122"/>
        <v>0</v>
      </c>
      <c r="AE234" s="9"/>
      <c r="AF234" s="41" t="s">
        <v>288</v>
      </c>
      <c r="AG234" t="s">
        <v>64</v>
      </c>
      <c r="AH234" s="42">
        <v>32832</v>
      </c>
      <c r="AI234" s="42">
        <v>9358327.4879999999</v>
      </c>
      <c r="AJ234" s="42">
        <f t="shared" si="123"/>
        <v>32832</v>
      </c>
      <c r="AK234" s="43">
        <f t="shared" si="124"/>
        <v>0</v>
      </c>
      <c r="AL234" s="42"/>
      <c r="AM234" s="41" t="s">
        <v>288</v>
      </c>
      <c r="AN234" t="s">
        <v>65</v>
      </c>
      <c r="AO234">
        <v>346</v>
      </c>
      <c r="AP234" s="44">
        <v>67975</v>
      </c>
      <c r="AQ234">
        <f t="shared" si="125"/>
        <v>346</v>
      </c>
      <c r="AR234" s="45">
        <f t="shared" si="126"/>
        <v>0</v>
      </c>
      <c r="AT234" s="41" t="s">
        <v>288</v>
      </c>
      <c r="AU234" s="46">
        <f t="shared" si="127"/>
        <v>32832</v>
      </c>
      <c r="AV234">
        <f t="shared" si="128"/>
        <v>0.94794520547945205</v>
      </c>
      <c r="AW234" s="42">
        <f t="shared" si="129"/>
        <v>31122.94</v>
      </c>
      <c r="AX234" s="42">
        <f t="shared" si="130"/>
        <v>31122.936986301371</v>
      </c>
      <c r="AY234" s="43">
        <f t="shared" si="131"/>
        <v>3.0136986279103439E-3</v>
      </c>
      <c r="BA234" s="41" t="str">
        <f t="shared" si="132"/>
        <v>07524</v>
      </c>
      <c r="BB234" s="42">
        <f t="shared" si="133"/>
        <v>31122.94</v>
      </c>
      <c r="BC234" s="42">
        <f t="shared" si="134"/>
        <v>2289.42</v>
      </c>
      <c r="BD234" s="47">
        <f t="shared" si="135"/>
        <v>33412.36</v>
      </c>
      <c r="BF234" s="41" t="s">
        <v>288</v>
      </c>
      <c r="BG234" t="s">
        <v>66</v>
      </c>
      <c r="BH234" s="42">
        <v>2288.9</v>
      </c>
      <c r="BI234" s="42">
        <v>592282.23019999999</v>
      </c>
      <c r="BJ234" s="42">
        <f t="shared" si="136"/>
        <v>2288.9011371041784</v>
      </c>
      <c r="BK234" s="43">
        <f t="shared" si="137"/>
        <v>-1.1371041782695102E-3</v>
      </c>
      <c r="BM234" s="41" t="s">
        <v>288</v>
      </c>
      <c r="BN234" t="s">
        <v>67</v>
      </c>
      <c r="BO234" s="42">
        <v>33411.839999999997</v>
      </c>
      <c r="BP234" s="42">
        <v>8645737.4700000007</v>
      </c>
      <c r="BQ234" s="42">
        <f t="shared" si="138"/>
        <v>0</v>
      </c>
      <c r="BR234" s="43">
        <f t="shared" si="139"/>
        <v>33411.839999999997</v>
      </c>
      <c r="BT234" s="48" t="s">
        <v>288</v>
      </c>
      <c r="BU234" s="49">
        <f t="shared" si="140"/>
        <v>31122.94</v>
      </c>
      <c r="BV234" s="50">
        <f t="shared" si="141"/>
        <v>2289.42</v>
      </c>
      <c r="BW234" s="51">
        <f t="shared" si="142"/>
        <v>2288.9011371041784</v>
      </c>
      <c r="BX234" s="52">
        <f t="shared" si="143"/>
        <v>0.5188628958217123</v>
      </c>
      <c r="BZ234" s="41" t="s">
        <v>288</v>
      </c>
      <c r="CA234" s="42">
        <f t="shared" si="144"/>
        <v>40431.688077401544</v>
      </c>
      <c r="CB234" s="42">
        <f t="shared" si="145"/>
        <v>31122.936986301371</v>
      </c>
      <c r="CC234" s="42">
        <f t="shared" si="146"/>
        <v>13172.660000000002</v>
      </c>
      <c r="CD234" s="42">
        <f t="shared" si="150"/>
        <v>31122.936986301371</v>
      </c>
      <c r="CE234" s="43">
        <f t="shared" si="151"/>
        <v>31122.936986301371</v>
      </c>
      <c r="CG234" s="53">
        <f t="shared" si="147"/>
        <v>31122.936986301371</v>
      </c>
      <c r="CH234" s="11">
        <f t="shared" si="148"/>
        <v>2304.2199999999998</v>
      </c>
      <c r="CI234" s="53">
        <f t="shared" si="149"/>
        <v>33427.156986301372</v>
      </c>
    </row>
    <row r="235" spans="1:87" x14ac:dyDescent="0.25">
      <c r="A235">
        <v>222</v>
      </c>
      <c r="B235" s="54">
        <v>1065</v>
      </c>
      <c r="C235" t="s">
        <v>289</v>
      </c>
      <c r="D235" s="1"/>
      <c r="E235" s="62">
        <v>330</v>
      </c>
      <c r="F235" s="64">
        <v>114429.08</v>
      </c>
      <c r="G235">
        <v>348</v>
      </c>
      <c r="H235" s="1" t="str">
        <f>VLOOKUP(C235,'[1]Base 2024'!$A$2:$D$1666,3,FALSE)</f>
        <v>Sindicalizado</v>
      </c>
      <c r="I235" s="1" t="str">
        <f>VLOOKUP(C235,'[1]Base 2024'!$A$2:$D$1666,4,FALSE)</f>
        <v>QUERETARO</v>
      </c>
      <c r="J235" t="s">
        <v>74</v>
      </c>
      <c r="K235" s="45" t="s">
        <v>62</v>
      </c>
      <c r="L235" s="57">
        <f t="shared" si="114"/>
        <v>17349.012322134626</v>
      </c>
      <c r="M235" s="9">
        <f t="shared" si="115"/>
        <v>22301.021062075451</v>
      </c>
      <c r="N235" s="58">
        <f t="shared" si="116"/>
        <v>39650.033384210081</v>
      </c>
      <c r="O235" s="59">
        <f t="shared" si="117"/>
        <v>30096</v>
      </c>
      <c r="P235" s="60">
        <f t="shared" si="118"/>
        <v>28694.268493150685</v>
      </c>
      <c r="Q235" s="61">
        <v>0</v>
      </c>
      <c r="R235" s="62">
        <v>9722.09</v>
      </c>
      <c r="S235" s="62">
        <v>27634.92</v>
      </c>
      <c r="T235" s="58">
        <f t="shared" si="119"/>
        <v>12452.336666666664</v>
      </c>
      <c r="V235" s="63">
        <f t="shared" si="120"/>
        <v>2110.2874645555867</v>
      </c>
      <c r="X235" s="9"/>
      <c r="Z235" s="41" t="s">
        <v>289</v>
      </c>
      <c r="AA235" t="s">
        <v>63</v>
      </c>
      <c r="AB235" s="42">
        <v>330</v>
      </c>
      <c r="AC235" s="42">
        <f t="shared" si="121"/>
        <v>330</v>
      </c>
      <c r="AD235" s="43">
        <f t="shared" si="122"/>
        <v>0</v>
      </c>
      <c r="AE235" s="9"/>
      <c r="AF235" s="41" t="s">
        <v>289</v>
      </c>
      <c r="AG235" t="s">
        <v>64</v>
      </c>
      <c r="AH235" s="42">
        <v>30096</v>
      </c>
      <c r="AI235" s="42">
        <v>9388423.4879999999</v>
      </c>
      <c r="AJ235" s="42">
        <f t="shared" si="123"/>
        <v>30096</v>
      </c>
      <c r="AK235" s="43">
        <f t="shared" si="124"/>
        <v>0</v>
      </c>
      <c r="AL235" s="42"/>
      <c r="AM235" s="41" t="s">
        <v>289</v>
      </c>
      <c r="AN235" t="s">
        <v>65</v>
      </c>
      <c r="AO235">
        <v>348</v>
      </c>
      <c r="AP235" s="44">
        <v>68323</v>
      </c>
      <c r="AQ235">
        <f t="shared" si="125"/>
        <v>348</v>
      </c>
      <c r="AR235" s="45">
        <f t="shared" si="126"/>
        <v>0</v>
      </c>
      <c r="AT235" s="41" t="s">
        <v>289</v>
      </c>
      <c r="AU235" s="46">
        <f t="shared" si="127"/>
        <v>30096</v>
      </c>
      <c r="AV235">
        <f t="shared" si="128"/>
        <v>0.95342465753424654</v>
      </c>
      <c r="AW235" s="42">
        <f t="shared" si="129"/>
        <v>28694.27</v>
      </c>
      <c r="AX235" s="42">
        <f t="shared" si="130"/>
        <v>28694.268493150685</v>
      </c>
      <c r="AY235" s="43">
        <f t="shared" si="131"/>
        <v>1.5068493157741614E-3</v>
      </c>
      <c r="BA235" s="41" t="str">
        <f t="shared" si="132"/>
        <v>07531</v>
      </c>
      <c r="BB235" s="42">
        <f t="shared" si="133"/>
        <v>28694.27</v>
      </c>
      <c r="BC235" s="42">
        <f t="shared" si="134"/>
        <v>2110.77</v>
      </c>
      <c r="BD235" s="47">
        <f t="shared" si="135"/>
        <v>30805.040000000001</v>
      </c>
      <c r="BF235" s="41" t="s">
        <v>289</v>
      </c>
      <c r="BG235" t="s">
        <v>66</v>
      </c>
      <c r="BH235" s="42">
        <v>2110.29</v>
      </c>
      <c r="BI235" s="42">
        <v>594392.51769999997</v>
      </c>
      <c r="BJ235" s="42">
        <f t="shared" si="136"/>
        <v>2110.2874645555867</v>
      </c>
      <c r="BK235" s="43">
        <f t="shared" si="137"/>
        <v>2.5354444132972276E-3</v>
      </c>
      <c r="BM235" s="41" t="s">
        <v>289</v>
      </c>
      <c r="BN235" t="s">
        <v>67</v>
      </c>
      <c r="BO235" s="42">
        <v>30804.560000000001</v>
      </c>
      <c r="BP235" s="42">
        <v>8676542.0299999993</v>
      </c>
      <c r="BQ235" s="42">
        <f t="shared" si="138"/>
        <v>0</v>
      </c>
      <c r="BR235" s="43">
        <f t="shared" si="139"/>
        <v>30804.560000000001</v>
      </c>
      <c r="BT235" s="48" t="s">
        <v>289</v>
      </c>
      <c r="BU235" s="49">
        <f t="shared" si="140"/>
        <v>28694.27</v>
      </c>
      <c r="BV235" s="50">
        <f t="shared" si="141"/>
        <v>2110.77</v>
      </c>
      <c r="BW235" s="51">
        <f t="shared" si="142"/>
        <v>2110.2874645555867</v>
      </c>
      <c r="BX235" s="52">
        <f t="shared" si="143"/>
        <v>0.48253544441331542</v>
      </c>
      <c r="BZ235" s="41" t="s">
        <v>289</v>
      </c>
      <c r="CA235" s="42">
        <f t="shared" si="144"/>
        <v>39650.033384210081</v>
      </c>
      <c r="CB235" s="42">
        <f t="shared" si="145"/>
        <v>28694.268493150685</v>
      </c>
      <c r="CC235" s="42">
        <f t="shared" si="146"/>
        <v>12452.336666666664</v>
      </c>
      <c r="CD235" s="42">
        <f t="shared" si="150"/>
        <v>28694.268493150685</v>
      </c>
      <c r="CE235" s="43">
        <f t="shared" si="151"/>
        <v>28694.268493150685</v>
      </c>
      <c r="CG235" s="53">
        <f t="shared" si="147"/>
        <v>28694.268493150685</v>
      </c>
      <c r="CH235" s="11">
        <f t="shared" si="148"/>
        <v>2124.41</v>
      </c>
      <c r="CI235" s="53">
        <f t="shared" si="149"/>
        <v>30818.678493150685</v>
      </c>
    </row>
    <row r="236" spans="1:87" x14ac:dyDescent="0.25">
      <c r="A236">
        <v>223</v>
      </c>
      <c r="B236" s="54">
        <v>1071</v>
      </c>
      <c r="C236" t="s">
        <v>290</v>
      </c>
      <c r="D236" s="1"/>
      <c r="E236" s="62">
        <v>350</v>
      </c>
      <c r="F236" s="64">
        <v>125365</v>
      </c>
      <c r="G236">
        <v>359</v>
      </c>
      <c r="H236" s="1" t="str">
        <f>VLOOKUP(C236,'[1]Base 2024'!$A$2:$D$1666,3,FALSE)</f>
        <v>Sindicalizado</v>
      </c>
      <c r="I236" s="1" t="str">
        <f>VLOOKUP(C236,'[1]Base 2024'!$A$2:$D$1666,4,FALSE)</f>
        <v>QUERETARO</v>
      </c>
      <c r="J236" t="s">
        <v>74</v>
      </c>
      <c r="K236" s="45" t="s">
        <v>62</v>
      </c>
      <c r="L236" s="57">
        <f t="shared" si="114"/>
        <v>19007.047245022048</v>
      </c>
      <c r="M236" s="9">
        <f t="shared" si="115"/>
        <v>23005.938394497374</v>
      </c>
      <c r="N236" s="58">
        <f t="shared" si="116"/>
        <v>42012.985639519422</v>
      </c>
      <c r="O236" s="59">
        <f t="shared" si="117"/>
        <v>31920</v>
      </c>
      <c r="P236" s="60">
        <f t="shared" si="118"/>
        <v>31395.287671232876</v>
      </c>
      <c r="Q236" s="61">
        <v>0</v>
      </c>
      <c r="R236" s="62">
        <v>8977.59</v>
      </c>
      <c r="S236" s="62">
        <v>28461.39</v>
      </c>
      <c r="T236" s="58">
        <f t="shared" si="119"/>
        <v>12479.659999999998</v>
      </c>
      <c r="V236" s="63">
        <f t="shared" si="120"/>
        <v>2308.9308596430637</v>
      </c>
      <c r="X236" s="9"/>
      <c r="Z236" s="41" t="s">
        <v>290</v>
      </c>
      <c r="AA236" t="s">
        <v>63</v>
      </c>
      <c r="AB236" s="42">
        <v>350</v>
      </c>
      <c r="AC236" s="42">
        <f t="shared" si="121"/>
        <v>350</v>
      </c>
      <c r="AD236" s="43">
        <f t="shared" si="122"/>
        <v>0</v>
      </c>
      <c r="AE236" s="9"/>
      <c r="AF236" s="41" t="s">
        <v>290</v>
      </c>
      <c r="AG236" t="s">
        <v>64</v>
      </c>
      <c r="AH236" s="42">
        <v>31920</v>
      </c>
      <c r="AI236" s="42">
        <v>9420343.4879999999</v>
      </c>
      <c r="AJ236" s="42">
        <f t="shared" si="123"/>
        <v>31920</v>
      </c>
      <c r="AK236" s="43">
        <f t="shared" si="124"/>
        <v>0</v>
      </c>
      <c r="AL236" s="42"/>
      <c r="AM236" s="41" t="s">
        <v>290</v>
      </c>
      <c r="AN236" t="s">
        <v>65</v>
      </c>
      <c r="AO236">
        <v>359</v>
      </c>
      <c r="AP236" s="44">
        <v>68682</v>
      </c>
      <c r="AQ236">
        <f t="shared" si="125"/>
        <v>359</v>
      </c>
      <c r="AR236" s="45">
        <f t="shared" si="126"/>
        <v>0</v>
      </c>
      <c r="AT236" s="41" t="s">
        <v>290</v>
      </c>
      <c r="AU236" s="46">
        <f t="shared" si="127"/>
        <v>31920</v>
      </c>
      <c r="AV236">
        <f t="shared" si="128"/>
        <v>0.98356164383561639</v>
      </c>
      <c r="AW236" s="42">
        <f t="shared" si="129"/>
        <v>31395.29</v>
      </c>
      <c r="AX236" s="42">
        <f t="shared" si="130"/>
        <v>31395.287671232876</v>
      </c>
      <c r="AY236" s="43">
        <f t="shared" si="131"/>
        <v>2.3287671247089747E-3</v>
      </c>
      <c r="BA236" s="41" t="str">
        <f t="shared" si="132"/>
        <v>07537</v>
      </c>
      <c r="BB236" s="42">
        <f t="shared" si="133"/>
        <v>31395.29</v>
      </c>
      <c r="BC236" s="42">
        <f t="shared" si="134"/>
        <v>2309.46</v>
      </c>
      <c r="BD236" s="47">
        <f t="shared" si="135"/>
        <v>33704.75</v>
      </c>
      <c r="BF236" s="41" t="s">
        <v>290</v>
      </c>
      <c r="BG236" t="s">
        <v>66</v>
      </c>
      <c r="BH236" s="42">
        <v>2308.9299999999998</v>
      </c>
      <c r="BI236" s="42">
        <v>596701.4486</v>
      </c>
      <c r="BJ236" s="42">
        <f t="shared" si="136"/>
        <v>2308.9308596430637</v>
      </c>
      <c r="BK236" s="43">
        <f t="shared" si="137"/>
        <v>-8.5964306390451384E-4</v>
      </c>
      <c r="BM236" s="41" t="s">
        <v>290</v>
      </c>
      <c r="BN236" t="s">
        <v>67</v>
      </c>
      <c r="BO236" s="42">
        <v>33704.22</v>
      </c>
      <c r="BP236" s="42">
        <v>8710246.25</v>
      </c>
      <c r="BQ236" s="42">
        <f t="shared" si="138"/>
        <v>0</v>
      </c>
      <c r="BR236" s="43">
        <f t="shared" si="139"/>
        <v>33704.22</v>
      </c>
      <c r="BT236" s="48" t="s">
        <v>290</v>
      </c>
      <c r="BU236" s="49">
        <f t="shared" si="140"/>
        <v>31395.29</v>
      </c>
      <c r="BV236" s="50">
        <f t="shared" si="141"/>
        <v>2309.46</v>
      </c>
      <c r="BW236" s="51">
        <f t="shared" si="142"/>
        <v>2308.9308596430637</v>
      </c>
      <c r="BX236" s="52">
        <f t="shared" si="143"/>
        <v>0.52914035693629557</v>
      </c>
      <c r="BZ236" s="41" t="s">
        <v>290</v>
      </c>
      <c r="CA236" s="42">
        <f t="shared" si="144"/>
        <v>42012.985639519422</v>
      </c>
      <c r="CB236" s="42">
        <f t="shared" si="145"/>
        <v>31395.287671232876</v>
      </c>
      <c r="CC236" s="42">
        <f t="shared" si="146"/>
        <v>12479.659999999998</v>
      </c>
      <c r="CD236" s="42">
        <f t="shared" si="150"/>
        <v>31395.287671232876</v>
      </c>
      <c r="CE236" s="43">
        <f t="shared" si="151"/>
        <v>31395.287671232876</v>
      </c>
      <c r="CG236" s="53">
        <f t="shared" si="147"/>
        <v>31395.287671232876</v>
      </c>
      <c r="CH236" s="11">
        <f t="shared" si="148"/>
        <v>2324.38</v>
      </c>
      <c r="CI236" s="53">
        <f t="shared" si="149"/>
        <v>33719.667671232877</v>
      </c>
    </row>
    <row r="237" spans="1:87" x14ac:dyDescent="0.25">
      <c r="A237">
        <v>224</v>
      </c>
      <c r="B237" s="54">
        <v>1080</v>
      </c>
      <c r="C237" t="s">
        <v>291</v>
      </c>
      <c r="D237" s="1"/>
      <c r="E237" s="62">
        <v>390</v>
      </c>
      <c r="F237" s="64">
        <v>56815.199999999997</v>
      </c>
      <c r="G237">
        <v>146</v>
      </c>
      <c r="H237" s="1" t="str">
        <f>VLOOKUP(C237,'[1]Base 2024'!$A$2:$D$1666,3,FALSE)</f>
        <v>Sindicalizado</v>
      </c>
      <c r="I237" s="1" t="str">
        <f>VLOOKUP(C237,'[1]Base 2024'!$A$2:$D$1666,4,FALSE)</f>
        <v>QUERETARO</v>
      </c>
      <c r="J237" t="s">
        <v>74</v>
      </c>
      <c r="K237" s="45" t="s">
        <v>77</v>
      </c>
      <c r="L237" s="57">
        <f t="shared" si="114"/>
        <v>8613.9607596647911</v>
      </c>
      <c r="M237" s="9">
        <f t="shared" si="115"/>
        <v>9356.1755030546428</v>
      </c>
      <c r="N237" s="58">
        <f t="shared" si="116"/>
        <v>17970.136262719432</v>
      </c>
      <c r="O237" s="59">
        <f t="shared" si="117"/>
        <v>35568</v>
      </c>
      <c r="P237" s="60">
        <f t="shared" si="118"/>
        <v>14227.2</v>
      </c>
      <c r="Q237" s="61">
        <v>0</v>
      </c>
      <c r="R237" s="62">
        <v>5995.21</v>
      </c>
      <c r="S237" s="62">
        <v>27366.73</v>
      </c>
      <c r="T237" s="58">
        <f t="shared" si="119"/>
        <v>11120.646666666667</v>
      </c>
      <c r="V237" s="63">
        <f t="shared" si="120"/>
        <v>1046.3233040037887</v>
      </c>
      <c r="X237" s="9"/>
      <c r="Z237" s="41" t="s">
        <v>291</v>
      </c>
      <c r="AA237" t="s">
        <v>63</v>
      </c>
      <c r="AB237" s="42">
        <v>390</v>
      </c>
      <c r="AC237" s="42">
        <f t="shared" si="121"/>
        <v>390</v>
      </c>
      <c r="AD237" s="43">
        <f t="shared" si="122"/>
        <v>0</v>
      </c>
      <c r="AE237" s="9"/>
      <c r="AF237" s="41" t="s">
        <v>291</v>
      </c>
      <c r="AG237" t="s">
        <v>64</v>
      </c>
      <c r="AH237" s="42">
        <v>35568</v>
      </c>
      <c r="AI237" s="42">
        <v>9455911.4879999999</v>
      </c>
      <c r="AJ237" s="42">
        <f t="shared" si="123"/>
        <v>35568</v>
      </c>
      <c r="AK237" s="43">
        <f t="shared" si="124"/>
        <v>0</v>
      </c>
      <c r="AL237" s="42"/>
      <c r="AM237" s="41" t="s">
        <v>291</v>
      </c>
      <c r="AN237" t="s">
        <v>65</v>
      </c>
      <c r="AO237">
        <v>146</v>
      </c>
      <c r="AP237" s="44">
        <v>68828</v>
      </c>
      <c r="AQ237">
        <f t="shared" si="125"/>
        <v>146</v>
      </c>
      <c r="AR237" s="45">
        <f t="shared" si="126"/>
        <v>0</v>
      </c>
      <c r="AT237" s="41" t="s">
        <v>291</v>
      </c>
      <c r="AU237" s="46">
        <f t="shared" si="127"/>
        <v>35568</v>
      </c>
      <c r="AV237">
        <f t="shared" si="128"/>
        <v>0.4</v>
      </c>
      <c r="AW237" s="42">
        <f t="shared" si="129"/>
        <v>14227.2</v>
      </c>
      <c r="AX237" s="42">
        <f t="shared" si="130"/>
        <v>14227.2</v>
      </c>
      <c r="AY237" s="43">
        <f t="shared" si="131"/>
        <v>0</v>
      </c>
      <c r="BA237" s="41" t="str">
        <f t="shared" si="132"/>
        <v>07546</v>
      </c>
      <c r="BB237" s="42">
        <f t="shared" si="133"/>
        <v>14227.2</v>
      </c>
      <c r="BC237" s="42">
        <f t="shared" si="134"/>
        <v>1046.56</v>
      </c>
      <c r="BD237" s="47">
        <f t="shared" si="135"/>
        <v>15273.76</v>
      </c>
      <c r="BF237" s="41" t="s">
        <v>291</v>
      </c>
      <c r="BG237" t="s">
        <v>66</v>
      </c>
      <c r="BH237" s="42">
        <v>1046.32</v>
      </c>
      <c r="BI237" s="42">
        <v>597747.77190000005</v>
      </c>
      <c r="BJ237" s="42">
        <f t="shared" si="136"/>
        <v>1046.3233040037887</v>
      </c>
      <c r="BK237" s="43">
        <f t="shared" si="137"/>
        <v>-3.3040037887985818E-3</v>
      </c>
      <c r="BM237" s="41" t="s">
        <v>291</v>
      </c>
      <c r="BN237" t="s">
        <v>67</v>
      </c>
      <c r="BO237" s="42">
        <v>15273.52</v>
      </c>
      <c r="BP237" s="42">
        <v>8725519.7699999996</v>
      </c>
      <c r="BQ237" s="42">
        <f t="shared" si="138"/>
        <v>0</v>
      </c>
      <c r="BR237" s="43">
        <f t="shared" si="139"/>
        <v>15273.52</v>
      </c>
      <c r="BT237" s="48" t="s">
        <v>291</v>
      </c>
      <c r="BU237" s="49">
        <f t="shared" si="140"/>
        <v>14227.2</v>
      </c>
      <c r="BV237" s="50">
        <f t="shared" si="141"/>
        <v>1046.56</v>
      </c>
      <c r="BW237" s="51">
        <f t="shared" si="142"/>
        <v>1046.3233040037887</v>
      </c>
      <c r="BX237" s="52">
        <f t="shared" si="143"/>
        <v>0.23669599621121051</v>
      </c>
      <c r="BZ237" s="41" t="s">
        <v>291</v>
      </c>
      <c r="CA237" s="42">
        <f t="shared" si="144"/>
        <v>17970.136262719432</v>
      </c>
      <c r="CB237" s="42">
        <f t="shared" si="145"/>
        <v>14227.2</v>
      </c>
      <c r="CC237" s="42">
        <f t="shared" si="146"/>
        <v>11120.646666666667</v>
      </c>
      <c r="CD237" s="42">
        <f t="shared" si="150"/>
        <v>14227.2</v>
      </c>
      <c r="CE237" s="43">
        <f t="shared" si="151"/>
        <v>14227.2</v>
      </c>
      <c r="CG237" s="53">
        <f t="shared" si="147"/>
        <v>14227.2</v>
      </c>
      <c r="CH237" s="11">
        <f t="shared" si="148"/>
        <v>1053.33</v>
      </c>
      <c r="CI237" s="53">
        <f t="shared" si="149"/>
        <v>15280.53</v>
      </c>
    </row>
    <row r="238" spans="1:87" x14ac:dyDescent="0.25">
      <c r="A238">
        <v>225</v>
      </c>
      <c r="B238" s="54">
        <v>1110</v>
      </c>
      <c r="C238" t="s">
        <v>292</v>
      </c>
      <c r="D238" s="1"/>
      <c r="E238" s="62">
        <v>303</v>
      </c>
      <c r="F238" s="64">
        <v>65933.440000000002</v>
      </c>
      <c r="G238">
        <v>211</v>
      </c>
      <c r="H238" s="1" t="str">
        <f>VLOOKUP(C238,'[1]Base 2024'!$A$2:$D$1666,3,FALSE)</f>
        <v>Sindicalizado</v>
      </c>
      <c r="I238" s="1" t="str">
        <f>VLOOKUP(C238,'[1]Base 2024'!$A$2:$D$1666,4,FALSE)</f>
        <v>QUERETARO</v>
      </c>
      <c r="J238" t="s">
        <v>74</v>
      </c>
      <c r="K238" s="45" t="s">
        <v>62</v>
      </c>
      <c r="L238" s="57">
        <f t="shared" si="114"/>
        <v>9996.4105540368237</v>
      </c>
      <c r="M238" s="9">
        <f t="shared" si="115"/>
        <v>13521.596103729655</v>
      </c>
      <c r="N238" s="58">
        <f t="shared" si="116"/>
        <v>23518.006657766477</v>
      </c>
      <c r="O238" s="59">
        <f t="shared" si="117"/>
        <v>27633.600000000002</v>
      </c>
      <c r="P238" s="60">
        <f t="shared" si="118"/>
        <v>15974.492054794522</v>
      </c>
      <c r="Q238" s="61">
        <v>0</v>
      </c>
      <c r="R238" s="62">
        <v>0</v>
      </c>
      <c r="S238" s="62">
        <v>26391.95</v>
      </c>
      <c r="T238" s="58">
        <f t="shared" si="119"/>
        <v>8797.3166666666675</v>
      </c>
      <c r="V238" s="63">
        <f t="shared" si="120"/>
        <v>1174.8259184206925</v>
      </c>
      <c r="X238" s="9"/>
      <c r="Z238" s="41" t="s">
        <v>292</v>
      </c>
      <c r="AA238" t="s">
        <v>63</v>
      </c>
      <c r="AB238" s="42">
        <v>303</v>
      </c>
      <c r="AC238" s="42">
        <f t="shared" si="121"/>
        <v>303</v>
      </c>
      <c r="AD238" s="43">
        <f t="shared" si="122"/>
        <v>0</v>
      </c>
      <c r="AE238" s="9"/>
      <c r="AF238" s="41" t="s">
        <v>292</v>
      </c>
      <c r="AG238" t="s">
        <v>64</v>
      </c>
      <c r="AH238" s="42">
        <v>27633.599999999999</v>
      </c>
      <c r="AI238" s="42">
        <v>9483545.0879999995</v>
      </c>
      <c r="AJ238" s="42">
        <f t="shared" si="123"/>
        <v>27633.600000000002</v>
      </c>
      <c r="AK238" s="43">
        <f t="shared" si="124"/>
        <v>0</v>
      </c>
      <c r="AL238" s="42"/>
      <c r="AM238" s="41" t="s">
        <v>292</v>
      </c>
      <c r="AN238" t="s">
        <v>65</v>
      </c>
      <c r="AO238">
        <v>211</v>
      </c>
      <c r="AP238" s="44">
        <v>69039</v>
      </c>
      <c r="AQ238">
        <f t="shared" si="125"/>
        <v>211</v>
      </c>
      <c r="AR238" s="45">
        <f t="shared" si="126"/>
        <v>0</v>
      </c>
      <c r="AT238" s="41" t="s">
        <v>292</v>
      </c>
      <c r="AU238" s="46">
        <f t="shared" si="127"/>
        <v>27633.599999999999</v>
      </c>
      <c r="AV238">
        <f t="shared" si="128"/>
        <v>0.57808219178082187</v>
      </c>
      <c r="AW238" s="42">
        <f t="shared" si="129"/>
        <v>15974.49</v>
      </c>
      <c r="AX238" s="42">
        <f t="shared" si="130"/>
        <v>15974.492054794522</v>
      </c>
      <c r="AY238" s="43">
        <f t="shared" si="131"/>
        <v>-2.0547945223370334E-3</v>
      </c>
      <c r="BA238" s="41" t="str">
        <f t="shared" si="132"/>
        <v>07576</v>
      </c>
      <c r="BB238" s="42">
        <f t="shared" si="133"/>
        <v>15974.49</v>
      </c>
      <c r="BC238" s="42">
        <f t="shared" si="134"/>
        <v>1175.0899999999999</v>
      </c>
      <c r="BD238" s="47">
        <f t="shared" si="135"/>
        <v>17149.579999999998</v>
      </c>
      <c r="BF238" s="41" t="s">
        <v>292</v>
      </c>
      <c r="BG238" t="s">
        <v>66</v>
      </c>
      <c r="BH238" s="42">
        <v>1174.83</v>
      </c>
      <c r="BI238" s="42">
        <v>598922.59779999999</v>
      </c>
      <c r="BJ238" s="42">
        <f t="shared" si="136"/>
        <v>1174.8259184206925</v>
      </c>
      <c r="BK238" s="43">
        <f t="shared" si="137"/>
        <v>4.0815793074671092E-3</v>
      </c>
      <c r="BM238" s="41" t="s">
        <v>292</v>
      </c>
      <c r="BN238" t="s">
        <v>67</v>
      </c>
      <c r="BO238" s="42">
        <v>17149.32</v>
      </c>
      <c r="BP238" s="42">
        <v>8742669.0899999999</v>
      </c>
      <c r="BQ238" s="42">
        <f t="shared" si="138"/>
        <v>0</v>
      </c>
      <c r="BR238" s="43">
        <f t="shared" si="139"/>
        <v>17149.32</v>
      </c>
      <c r="BT238" s="48" t="s">
        <v>292</v>
      </c>
      <c r="BU238" s="49">
        <f t="shared" si="140"/>
        <v>15974.49</v>
      </c>
      <c r="BV238" s="50">
        <f t="shared" si="141"/>
        <v>1175.0899999999999</v>
      </c>
      <c r="BW238" s="51">
        <f t="shared" si="142"/>
        <v>1174.8259184206925</v>
      </c>
      <c r="BX238" s="52">
        <f t="shared" si="143"/>
        <v>0.26408157930745801</v>
      </c>
      <c r="BZ238" s="41" t="s">
        <v>292</v>
      </c>
      <c r="CA238" s="42">
        <f t="shared" si="144"/>
        <v>23518.006657766477</v>
      </c>
      <c r="CB238" s="42">
        <f t="shared" si="145"/>
        <v>15974.492054794522</v>
      </c>
      <c r="CC238" s="42">
        <f t="shared" si="146"/>
        <v>8797.3166666666675</v>
      </c>
      <c r="CD238" s="42">
        <f t="shared" si="150"/>
        <v>15974.492054794522</v>
      </c>
      <c r="CE238" s="43">
        <f t="shared" si="151"/>
        <v>15974.492054794522</v>
      </c>
      <c r="CG238" s="53">
        <f t="shared" si="147"/>
        <v>15974.492054794522</v>
      </c>
      <c r="CH238" s="11">
        <f t="shared" si="148"/>
        <v>1182.69</v>
      </c>
      <c r="CI238" s="53">
        <f t="shared" si="149"/>
        <v>17157.182054794521</v>
      </c>
    </row>
    <row r="239" spans="1:87" x14ac:dyDescent="0.25">
      <c r="A239">
        <v>226</v>
      </c>
      <c r="B239" s="54">
        <v>1111</v>
      </c>
      <c r="C239" t="s">
        <v>293</v>
      </c>
      <c r="D239" s="1"/>
      <c r="E239" s="62">
        <v>315</v>
      </c>
      <c r="F239" s="64">
        <v>43684.2</v>
      </c>
      <c r="G239">
        <v>139</v>
      </c>
      <c r="H239" s="1" t="str">
        <f>VLOOKUP(C239,'[1]Base 2024'!$A$2:$D$1666,3,FALSE)</f>
        <v>Sindicalizado</v>
      </c>
      <c r="I239" s="1" t="str">
        <f>VLOOKUP(C239,'[1]Base 2024'!$A$2:$D$1666,4,FALSE)</f>
        <v>QUERETARO</v>
      </c>
      <c r="J239" t="s">
        <v>74</v>
      </c>
      <c r="K239" s="45" t="s">
        <v>77</v>
      </c>
      <c r="L239" s="57">
        <f t="shared" si="114"/>
        <v>6623.1217106927133</v>
      </c>
      <c r="M239" s="9">
        <f t="shared" si="115"/>
        <v>8907.5917460588716</v>
      </c>
      <c r="N239" s="58">
        <f t="shared" si="116"/>
        <v>15530.713456751586</v>
      </c>
      <c r="O239" s="59">
        <f t="shared" si="117"/>
        <v>28728</v>
      </c>
      <c r="P239" s="60">
        <f t="shared" si="118"/>
        <v>10940.252054794521</v>
      </c>
      <c r="Q239" s="61">
        <v>0</v>
      </c>
      <c r="R239" s="62">
        <v>0</v>
      </c>
      <c r="S239" s="62">
        <v>25698.65</v>
      </c>
      <c r="T239" s="58">
        <f t="shared" si="119"/>
        <v>8566.2166666666672</v>
      </c>
      <c r="V239" s="63">
        <f t="shared" si="120"/>
        <v>804.58844161935178</v>
      </c>
      <c r="X239" s="9"/>
      <c r="Z239" s="41" t="s">
        <v>293</v>
      </c>
      <c r="AA239" t="s">
        <v>63</v>
      </c>
      <c r="AB239" s="42">
        <v>315</v>
      </c>
      <c r="AC239" s="42">
        <f t="shared" si="121"/>
        <v>315</v>
      </c>
      <c r="AD239" s="43">
        <f t="shared" si="122"/>
        <v>0</v>
      </c>
      <c r="AE239" s="9"/>
      <c r="AF239" s="41" t="s">
        <v>293</v>
      </c>
      <c r="AG239" t="s">
        <v>64</v>
      </c>
      <c r="AH239" s="42">
        <v>28728</v>
      </c>
      <c r="AI239" s="42">
        <v>9512273.0879999995</v>
      </c>
      <c r="AJ239" s="42">
        <f t="shared" si="123"/>
        <v>28728</v>
      </c>
      <c r="AK239" s="43">
        <f t="shared" si="124"/>
        <v>0</v>
      </c>
      <c r="AL239" s="42"/>
      <c r="AM239" s="41" t="s">
        <v>293</v>
      </c>
      <c r="AN239" t="s">
        <v>65</v>
      </c>
      <c r="AO239">
        <v>139</v>
      </c>
      <c r="AP239" s="44">
        <v>69178</v>
      </c>
      <c r="AQ239">
        <f t="shared" si="125"/>
        <v>139</v>
      </c>
      <c r="AR239" s="45">
        <f t="shared" si="126"/>
        <v>0</v>
      </c>
      <c r="AT239" s="41" t="s">
        <v>293</v>
      </c>
      <c r="AU239" s="46">
        <f t="shared" si="127"/>
        <v>28728</v>
      </c>
      <c r="AV239">
        <f t="shared" si="128"/>
        <v>0.38082191780821917</v>
      </c>
      <c r="AW239" s="42">
        <f t="shared" si="129"/>
        <v>10940.25</v>
      </c>
      <c r="AX239" s="42">
        <f t="shared" si="130"/>
        <v>10940.252054794521</v>
      </c>
      <c r="AY239" s="43">
        <f t="shared" si="131"/>
        <v>-2.054794520518044E-3</v>
      </c>
      <c r="BA239" s="41" t="str">
        <f t="shared" si="132"/>
        <v>07577</v>
      </c>
      <c r="BB239" s="42">
        <f t="shared" si="133"/>
        <v>10940.25</v>
      </c>
      <c r="BC239" s="42">
        <f t="shared" si="134"/>
        <v>804.77</v>
      </c>
      <c r="BD239" s="47">
        <f t="shared" si="135"/>
        <v>11745.02</v>
      </c>
      <c r="BF239" s="41" t="s">
        <v>293</v>
      </c>
      <c r="BG239" t="s">
        <v>66</v>
      </c>
      <c r="BH239" s="42">
        <v>804.59</v>
      </c>
      <c r="BI239" s="42">
        <v>599727.1862</v>
      </c>
      <c r="BJ239" s="42">
        <f t="shared" si="136"/>
        <v>804.58844161935178</v>
      </c>
      <c r="BK239" s="43">
        <f t="shared" si="137"/>
        <v>1.5583806482482032E-3</v>
      </c>
      <c r="BM239" s="41" t="s">
        <v>293</v>
      </c>
      <c r="BN239" t="s">
        <v>67</v>
      </c>
      <c r="BO239" s="42">
        <v>11744.84</v>
      </c>
      <c r="BP239" s="42">
        <v>8754413.9299999997</v>
      </c>
      <c r="BQ239" s="42">
        <f t="shared" si="138"/>
        <v>0</v>
      </c>
      <c r="BR239" s="43">
        <f t="shared" si="139"/>
        <v>11744.84</v>
      </c>
      <c r="BT239" s="48" t="s">
        <v>293</v>
      </c>
      <c r="BU239" s="49">
        <f t="shared" si="140"/>
        <v>10940.25</v>
      </c>
      <c r="BV239" s="50">
        <f t="shared" si="141"/>
        <v>804.77</v>
      </c>
      <c r="BW239" s="51">
        <f t="shared" si="142"/>
        <v>804.58844161935178</v>
      </c>
      <c r="BX239" s="52">
        <f t="shared" si="143"/>
        <v>0.18155838064819818</v>
      </c>
      <c r="BZ239" s="41" t="s">
        <v>293</v>
      </c>
      <c r="CA239" s="42">
        <f t="shared" si="144"/>
        <v>15530.713456751586</v>
      </c>
      <c r="CB239" s="42">
        <f t="shared" si="145"/>
        <v>10940.252054794521</v>
      </c>
      <c r="CC239" s="42">
        <f t="shared" si="146"/>
        <v>8566.2166666666672</v>
      </c>
      <c r="CD239" s="42">
        <f t="shared" si="150"/>
        <v>10940.252054794521</v>
      </c>
      <c r="CE239" s="43">
        <f t="shared" si="151"/>
        <v>10940.252054794521</v>
      </c>
      <c r="CG239" s="53">
        <f t="shared" si="147"/>
        <v>10940.252054794521</v>
      </c>
      <c r="CH239" s="11">
        <f t="shared" si="148"/>
        <v>809.97</v>
      </c>
      <c r="CI239" s="53">
        <f t="shared" si="149"/>
        <v>11750.22205479452</v>
      </c>
    </row>
    <row r="240" spans="1:87" x14ac:dyDescent="0.25">
      <c r="A240">
        <v>227</v>
      </c>
      <c r="B240" s="54">
        <v>1114</v>
      </c>
      <c r="C240" t="s">
        <v>294</v>
      </c>
      <c r="D240" s="1"/>
      <c r="E240" s="62">
        <v>390</v>
      </c>
      <c r="F240" s="64">
        <v>138088</v>
      </c>
      <c r="G240">
        <v>355</v>
      </c>
      <c r="H240" s="1" t="str">
        <f>VLOOKUP(C240,'[1]Base 2024'!$A$2:$D$1666,3,FALSE)</f>
        <v>Sindicalizado</v>
      </c>
      <c r="I240" s="1" t="str">
        <f>VLOOKUP(C240,'[1]Base 2024'!$A$2:$D$1666,4,FALSE)</f>
        <v>QUERETARO</v>
      </c>
      <c r="J240" t="s">
        <v>74</v>
      </c>
      <c r="K240" s="45" t="s">
        <v>62</v>
      </c>
      <c r="L240" s="57">
        <f t="shared" si="114"/>
        <v>20936.027918243566</v>
      </c>
      <c r="M240" s="9">
        <f t="shared" si="115"/>
        <v>22749.604819071221</v>
      </c>
      <c r="N240" s="58">
        <f t="shared" si="116"/>
        <v>43685.632737314787</v>
      </c>
      <c r="O240" s="59">
        <f t="shared" si="117"/>
        <v>35568</v>
      </c>
      <c r="P240" s="60">
        <f t="shared" si="118"/>
        <v>34593.534246575342</v>
      </c>
      <c r="Q240" s="61">
        <v>0</v>
      </c>
      <c r="R240" s="62">
        <v>0</v>
      </c>
      <c r="S240" s="62">
        <v>31198.06</v>
      </c>
      <c r="T240" s="58">
        <f t="shared" si="119"/>
        <v>10399.353333333334</v>
      </c>
      <c r="V240" s="63">
        <f t="shared" si="120"/>
        <v>2544.1422802831848</v>
      </c>
      <c r="X240" s="9"/>
      <c r="Z240" s="41" t="s">
        <v>294</v>
      </c>
      <c r="AA240" t="s">
        <v>63</v>
      </c>
      <c r="AB240" s="42">
        <v>390</v>
      </c>
      <c r="AC240" s="42">
        <f t="shared" si="121"/>
        <v>390</v>
      </c>
      <c r="AD240" s="43">
        <f t="shared" si="122"/>
        <v>0</v>
      </c>
      <c r="AE240" s="9"/>
      <c r="AF240" s="41" t="s">
        <v>294</v>
      </c>
      <c r="AG240" t="s">
        <v>64</v>
      </c>
      <c r="AH240" s="42">
        <v>35568</v>
      </c>
      <c r="AI240" s="42">
        <v>9547841.0879999995</v>
      </c>
      <c r="AJ240" s="42">
        <f t="shared" si="123"/>
        <v>35568</v>
      </c>
      <c r="AK240" s="43">
        <f t="shared" si="124"/>
        <v>0</v>
      </c>
      <c r="AL240" s="42"/>
      <c r="AM240" s="41" t="s">
        <v>294</v>
      </c>
      <c r="AN240" t="s">
        <v>65</v>
      </c>
      <c r="AO240">
        <v>355</v>
      </c>
      <c r="AP240" s="44">
        <v>69533</v>
      </c>
      <c r="AQ240">
        <f t="shared" si="125"/>
        <v>355</v>
      </c>
      <c r="AR240" s="45">
        <f t="shared" si="126"/>
        <v>0</v>
      </c>
      <c r="AT240" s="41" t="s">
        <v>294</v>
      </c>
      <c r="AU240" s="46">
        <f t="shared" si="127"/>
        <v>35568</v>
      </c>
      <c r="AV240">
        <f t="shared" si="128"/>
        <v>0.9726027397260274</v>
      </c>
      <c r="AW240" s="42">
        <f t="shared" si="129"/>
        <v>34593.53</v>
      </c>
      <c r="AX240" s="42">
        <f t="shared" si="130"/>
        <v>34593.534246575342</v>
      </c>
      <c r="AY240" s="43">
        <f t="shared" si="131"/>
        <v>-4.2465753431315534E-3</v>
      </c>
      <c r="BA240" s="41" t="str">
        <f t="shared" si="132"/>
        <v>07580</v>
      </c>
      <c r="BB240" s="42">
        <f t="shared" si="133"/>
        <v>34593.53</v>
      </c>
      <c r="BC240" s="42">
        <f t="shared" si="134"/>
        <v>2544.7199999999998</v>
      </c>
      <c r="BD240" s="47">
        <f t="shared" si="135"/>
        <v>37138.25</v>
      </c>
      <c r="BF240" s="41" t="s">
        <v>294</v>
      </c>
      <c r="BG240" t="s">
        <v>66</v>
      </c>
      <c r="BH240" s="42">
        <v>2544.14</v>
      </c>
      <c r="BI240" s="42">
        <v>602271.32849999995</v>
      </c>
      <c r="BJ240" s="42">
        <f t="shared" si="136"/>
        <v>2544.1422802831848</v>
      </c>
      <c r="BK240" s="43">
        <f t="shared" si="137"/>
        <v>-2.2802831849730865E-3</v>
      </c>
      <c r="BM240" s="41" t="s">
        <v>294</v>
      </c>
      <c r="BN240" t="s">
        <v>67</v>
      </c>
      <c r="BO240" s="42">
        <v>37137.67</v>
      </c>
      <c r="BP240" s="42">
        <v>8791551.5999999996</v>
      </c>
      <c r="BQ240" s="42">
        <f t="shared" si="138"/>
        <v>0</v>
      </c>
      <c r="BR240" s="43">
        <f t="shared" si="139"/>
        <v>37137.67</v>
      </c>
      <c r="BT240" s="48" t="s">
        <v>294</v>
      </c>
      <c r="BU240" s="49">
        <f t="shared" si="140"/>
        <v>34593.53</v>
      </c>
      <c r="BV240" s="50">
        <f t="shared" si="141"/>
        <v>2544.7199999999998</v>
      </c>
      <c r="BW240" s="51">
        <f t="shared" si="142"/>
        <v>2544.1422802831848</v>
      </c>
      <c r="BX240" s="52">
        <f t="shared" si="143"/>
        <v>0.57771971681495415</v>
      </c>
      <c r="BZ240" s="41" t="s">
        <v>294</v>
      </c>
      <c r="CA240" s="42">
        <f t="shared" si="144"/>
        <v>43685.632737314787</v>
      </c>
      <c r="CB240" s="42">
        <f t="shared" si="145"/>
        <v>34593.534246575342</v>
      </c>
      <c r="CC240" s="42">
        <f t="shared" si="146"/>
        <v>10399.353333333334</v>
      </c>
      <c r="CD240" s="42">
        <f t="shared" si="150"/>
        <v>34593.534246575342</v>
      </c>
      <c r="CE240" s="43">
        <f t="shared" si="151"/>
        <v>34593.534246575342</v>
      </c>
      <c r="CG240" s="53">
        <f t="shared" si="147"/>
        <v>34593.534246575342</v>
      </c>
      <c r="CH240" s="11">
        <f t="shared" si="148"/>
        <v>2561.17</v>
      </c>
      <c r="CI240" s="53">
        <f t="shared" si="149"/>
        <v>37154.70424657534</v>
      </c>
    </row>
    <row r="241" spans="1:87" x14ac:dyDescent="0.25">
      <c r="A241">
        <v>228</v>
      </c>
      <c r="B241" s="54">
        <v>1115</v>
      </c>
      <c r="C241" t="s">
        <v>295</v>
      </c>
      <c r="D241" s="1"/>
      <c r="E241" s="62">
        <v>320</v>
      </c>
      <c r="F241" s="64">
        <v>67225.600000000006</v>
      </c>
      <c r="G241">
        <v>210</v>
      </c>
      <c r="H241" s="1" t="str">
        <f>VLOOKUP(C241,'[1]Base 2024'!$A$2:$D$1666,3,FALSE)</f>
        <v>Sindicalizado</v>
      </c>
      <c r="I241" s="1" t="str">
        <f>VLOOKUP(C241,'[1]Base 2024'!$A$2:$D$1666,4,FALSE)</f>
        <v>QUERETARO</v>
      </c>
      <c r="J241" t="s">
        <v>74</v>
      </c>
      <c r="K241" s="45" t="s">
        <v>77</v>
      </c>
      <c r="L241" s="57">
        <f t="shared" si="114"/>
        <v>10192.319668766835</v>
      </c>
      <c r="M241" s="9">
        <f t="shared" si="115"/>
        <v>13457.512709873115</v>
      </c>
      <c r="N241" s="58">
        <f t="shared" si="116"/>
        <v>23649.832378639949</v>
      </c>
      <c r="O241" s="59">
        <f t="shared" si="117"/>
        <v>29184</v>
      </c>
      <c r="P241" s="60">
        <f t="shared" si="118"/>
        <v>16790.794520547945</v>
      </c>
      <c r="Q241" s="61">
        <v>0</v>
      </c>
      <c r="R241" s="62">
        <v>0</v>
      </c>
      <c r="S241" s="62">
        <v>25032.73</v>
      </c>
      <c r="T241" s="58">
        <f t="shared" si="119"/>
        <v>8344.2433333333338</v>
      </c>
      <c r="V241" s="63">
        <f t="shared" si="120"/>
        <v>1234.8599583606356</v>
      </c>
      <c r="X241" s="9"/>
      <c r="Z241" s="41" t="s">
        <v>295</v>
      </c>
      <c r="AA241" t="s">
        <v>63</v>
      </c>
      <c r="AB241" s="42">
        <v>320</v>
      </c>
      <c r="AC241" s="42">
        <f t="shared" si="121"/>
        <v>320</v>
      </c>
      <c r="AD241" s="43">
        <f t="shared" si="122"/>
        <v>0</v>
      </c>
      <c r="AE241" s="9"/>
      <c r="AF241" s="41" t="s">
        <v>295</v>
      </c>
      <c r="AG241" t="s">
        <v>64</v>
      </c>
      <c r="AH241" s="42">
        <v>29184</v>
      </c>
      <c r="AI241" s="42">
        <v>9577025.0879999995</v>
      </c>
      <c r="AJ241" s="42">
        <f t="shared" si="123"/>
        <v>29184</v>
      </c>
      <c r="AK241" s="43">
        <f t="shared" si="124"/>
        <v>0</v>
      </c>
      <c r="AL241" s="42"/>
      <c r="AM241" s="41" t="s">
        <v>295</v>
      </c>
      <c r="AN241" t="s">
        <v>65</v>
      </c>
      <c r="AO241">
        <v>210</v>
      </c>
      <c r="AP241" s="44">
        <v>69743</v>
      </c>
      <c r="AQ241">
        <f t="shared" si="125"/>
        <v>210</v>
      </c>
      <c r="AR241" s="45">
        <f t="shared" si="126"/>
        <v>0</v>
      </c>
      <c r="AT241" s="41" t="s">
        <v>295</v>
      </c>
      <c r="AU241" s="46">
        <f t="shared" si="127"/>
        <v>29184</v>
      </c>
      <c r="AV241">
        <f t="shared" si="128"/>
        <v>0.57534246575342463</v>
      </c>
      <c r="AW241" s="42">
        <f t="shared" si="129"/>
        <v>16790.79</v>
      </c>
      <c r="AX241" s="42">
        <f t="shared" si="130"/>
        <v>16790.794520547945</v>
      </c>
      <c r="AY241" s="43">
        <f t="shared" si="131"/>
        <v>-4.5205479436845053E-3</v>
      </c>
      <c r="BA241" s="41" t="str">
        <f t="shared" si="132"/>
        <v>07581</v>
      </c>
      <c r="BB241" s="42">
        <f t="shared" si="133"/>
        <v>16790.79</v>
      </c>
      <c r="BC241" s="42">
        <f t="shared" si="134"/>
        <v>1235.1400000000001</v>
      </c>
      <c r="BD241" s="47">
        <f t="shared" si="135"/>
        <v>18025.93</v>
      </c>
      <c r="BF241" s="41" t="s">
        <v>295</v>
      </c>
      <c r="BG241" t="s">
        <v>66</v>
      </c>
      <c r="BH241" s="42">
        <v>1234.8599999999999</v>
      </c>
      <c r="BI241" s="42">
        <v>603506.18850000005</v>
      </c>
      <c r="BJ241" s="42">
        <f t="shared" si="136"/>
        <v>1234.8599583606356</v>
      </c>
      <c r="BK241" s="43">
        <f t="shared" si="137"/>
        <v>4.1639364326329087E-5</v>
      </c>
      <c r="BM241" s="41" t="s">
        <v>295</v>
      </c>
      <c r="BN241" t="s">
        <v>67</v>
      </c>
      <c r="BO241" s="42">
        <v>18025.66</v>
      </c>
      <c r="BP241" s="42">
        <v>8809577.2599999998</v>
      </c>
      <c r="BQ241" s="42">
        <f t="shared" si="138"/>
        <v>0</v>
      </c>
      <c r="BR241" s="43">
        <f t="shared" si="139"/>
        <v>18025.66</v>
      </c>
      <c r="BT241" s="48" t="s">
        <v>295</v>
      </c>
      <c r="BU241" s="49">
        <f t="shared" si="140"/>
        <v>16790.79</v>
      </c>
      <c r="BV241" s="50">
        <f t="shared" si="141"/>
        <v>1235.1400000000001</v>
      </c>
      <c r="BW241" s="51">
        <f t="shared" si="142"/>
        <v>1234.8599583606356</v>
      </c>
      <c r="BX241" s="52">
        <f t="shared" si="143"/>
        <v>0.28004163936452642</v>
      </c>
      <c r="BZ241" s="41" t="s">
        <v>295</v>
      </c>
      <c r="CA241" s="42">
        <f t="shared" si="144"/>
        <v>23649.832378639949</v>
      </c>
      <c r="CB241" s="42">
        <f t="shared" si="145"/>
        <v>16790.794520547945</v>
      </c>
      <c r="CC241" s="42">
        <f t="shared" si="146"/>
        <v>8344.2433333333338</v>
      </c>
      <c r="CD241" s="42">
        <f t="shared" si="150"/>
        <v>16790.794520547945</v>
      </c>
      <c r="CE241" s="43">
        <f t="shared" si="151"/>
        <v>16790.794520547945</v>
      </c>
      <c r="CG241" s="53">
        <f t="shared" si="147"/>
        <v>16790.794520547945</v>
      </c>
      <c r="CH241" s="11">
        <f t="shared" si="148"/>
        <v>1243.1199999999999</v>
      </c>
      <c r="CI241" s="53">
        <f t="shared" si="149"/>
        <v>18033.914520547944</v>
      </c>
    </row>
    <row r="242" spans="1:87" x14ac:dyDescent="0.25">
      <c r="A242">
        <v>229</v>
      </c>
      <c r="B242" s="54">
        <v>1659</v>
      </c>
      <c r="C242" t="s">
        <v>296</v>
      </c>
      <c r="D242" s="1"/>
      <c r="E242" s="55">
        <v>450</v>
      </c>
      <c r="F242" s="56">
        <v>190728</v>
      </c>
      <c r="G242">
        <v>362</v>
      </c>
      <c r="H242" s="1" t="str">
        <f>VLOOKUP(C242,'[1]Base 2024'!$A$2:$D$1666,3,FALSE)</f>
        <v>Empleado</v>
      </c>
      <c r="I242" s="1" t="str">
        <f>VLOOKUP(C242,'[1]Base 2024'!$A$2:$D$1666,4,FALSE)</f>
        <v>QUERETARO</v>
      </c>
      <c r="J242" t="s">
        <v>61</v>
      </c>
      <c r="K242" s="45" t="s">
        <v>62</v>
      </c>
      <c r="L242" s="57">
        <f t="shared" si="114"/>
        <v>28916.971299394289</v>
      </c>
      <c r="M242" s="9">
        <f t="shared" si="115"/>
        <v>23198.18857606699</v>
      </c>
      <c r="N242" s="58">
        <f t="shared" si="116"/>
        <v>52115.159875461279</v>
      </c>
      <c r="O242" s="59">
        <f t="shared" si="117"/>
        <v>41040</v>
      </c>
      <c r="P242" s="60">
        <f t="shared" si="118"/>
        <v>40702.684931506847</v>
      </c>
      <c r="Q242" s="61">
        <v>0</v>
      </c>
      <c r="R242" s="62">
        <v>0</v>
      </c>
      <c r="S242" s="62">
        <v>28607.34</v>
      </c>
      <c r="T242" s="58">
        <f t="shared" si="119"/>
        <v>9535.7800000000007</v>
      </c>
      <c r="V242" s="63">
        <f t="shared" si="120"/>
        <v>2993.4328454902911</v>
      </c>
      <c r="X242" s="9"/>
      <c r="Z242" s="41" t="s">
        <v>296</v>
      </c>
      <c r="AA242" t="s">
        <v>63</v>
      </c>
      <c r="AB242" s="42">
        <v>450</v>
      </c>
      <c r="AC242" s="42">
        <f t="shared" si="121"/>
        <v>450</v>
      </c>
      <c r="AD242" s="43">
        <f t="shared" si="122"/>
        <v>0</v>
      </c>
      <c r="AE242" s="9"/>
      <c r="AF242" s="41" t="s">
        <v>296</v>
      </c>
      <c r="AG242" t="s">
        <v>64</v>
      </c>
      <c r="AH242" s="42">
        <v>41040</v>
      </c>
      <c r="AI242" s="42">
        <v>9618065.0879999995</v>
      </c>
      <c r="AJ242" s="42">
        <f t="shared" si="123"/>
        <v>41040</v>
      </c>
      <c r="AK242" s="43">
        <f t="shared" si="124"/>
        <v>0</v>
      </c>
      <c r="AL242" s="42"/>
      <c r="AM242" s="41" t="s">
        <v>296</v>
      </c>
      <c r="AN242" t="s">
        <v>65</v>
      </c>
      <c r="AO242">
        <v>362</v>
      </c>
      <c r="AP242" s="44">
        <v>70105</v>
      </c>
      <c r="AQ242">
        <f t="shared" si="125"/>
        <v>362</v>
      </c>
      <c r="AR242" s="45">
        <f t="shared" si="126"/>
        <v>0</v>
      </c>
      <c r="AT242" s="41" t="s">
        <v>296</v>
      </c>
      <c r="AU242" s="46">
        <f t="shared" si="127"/>
        <v>41040</v>
      </c>
      <c r="AV242">
        <f t="shared" si="128"/>
        <v>0.99178082191780825</v>
      </c>
      <c r="AW242" s="42">
        <f t="shared" si="129"/>
        <v>40702.68</v>
      </c>
      <c r="AX242" s="42">
        <f t="shared" si="130"/>
        <v>40702.684931506847</v>
      </c>
      <c r="AY242" s="43">
        <f t="shared" si="131"/>
        <v>-4.9315068463329226E-3</v>
      </c>
      <c r="BA242" s="41" t="str">
        <f t="shared" si="132"/>
        <v>07582</v>
      </c>
      <c r="BB242" s="42">
        <f t="shared" si="133"/>
        <v>40702.68</v>
      </c>
      <c r="BC242" s="42">
        <f t="shared" si="134"/>
        <v>2994.11</v>
      </c>
      <c r="BD242" s="47">
        <f t="shared" si="135"/>
        <v>43696.79</v>
      </c>
      <c r="BF242" s="41" t="s">
        <v>296</v>
      </c>
      <c r="BG242" t="s">
        <v>66</v>
      </c>
      <c r="BH242" s="42">
        <v>2993.43</v>
      </c>
      <c r="BI242" s="42">
        <v>606499.6213</v>
      </c>
      <c r="BJ242" s="42">
        <f t="shared" si="136"/>
        <v>2993.4328454902911</v>
      </c>
      <c r="BK242" s="43">
        <f t="shared" si="137"/>
        <v>-2.8454902912926627E-3</v>
      </c>
      <c r="BM242" s="41" t="s">
        <v>296</v>
      </c>
      <c r="BN242" t="s">
        <v>67</v>
      </c>
      <c r="BO242" s="42">
        <v>43696.12</v>
      </c>
      <c r="BP242" s="42">
        <v>8853273.3800000008</v>
      </c>
      <c r="BQ242" s="42">
        <f t="shared" si="138"/>
        <v>0</v>
      </c>
      <c r="BR242" s="43">
        <f t="shared" si="139"/>
        <v>43696.12</v>
      </c>
      <c r="BT242" s="48" t="s">
        <v>296</v>
      </c>
      <c r="BU242" s="49">
        <f t="shared" si="140"/>
        <v>40702.68</v>
      </c>
      <c r="BV242" s="50">
        <f t="shared" si="141"/>
        <v>2994.11</v>
      </c>
      <c r="BW242" s="51">
        <f t="shared" si="142"/>
        <v>2993.4328454902911</v>
      </c>
      <c r="BX242" s="52">
        <f t="shared" si="143"/>
        <v>0.67715450970899838</v>
      </c>
      <c r="BZ242" s="41" t="s">
        <v>296</v>
      </c>
      <c r="CA242" s="42">
        <f t="shared" si="144"/>
        <v>52115.159875461279</v>
      </c>
      <c r="CB242" s="42">
        <f t="shared" si="145"/>
        <v>40702.684931506847</v>
      </c>
      <c r="CC242" s="42">
        <f t="shared" si="146"/>
        <v>9535.7800000000007</v>
      </c>
      <c r="CD242" s="42">
        <f t="shared" si="150"/>
        <v>40702.684931506847</v>
      </c>
      <c r="CE242" s="43">
        <f t="shared" si="151"/>
        <v>40702.684931506847</v>
      </c>
      <c r="CG242" s="53">
        <f t="shared" si="147"/>
        <v>40702.684931506847</v>
      </c>
      <c r="CH242" s="11">
        <f t="shared" si="148"/>
        <v>3013.47</v>
      </c>
      <c r="CI242" s="53">
        <f t="shared" si="149"/>
        <v>43716.154931506848</v>
      </c>
    </row>
    <row r="243" spans="1:87" x14ac:dyDescent="0.25">
      <c r="A243">
        <v>230</v>
      </c>
      <c r="B243" s="54">
        <v>1118</v>
      </c>
      <c r="C243" t="s">
        <v>297</v>
      </c>
      <c r="D243" s="1"/>
      <c r="E243" s="62">
        <v>340</v>
      </c>
      <c r="F243" s="64">
        <v>118063.84</v>
      </c>
      <c r="G243">
        <v>356</v>
      </c>
      <c r="H243" s="1" t="str">
        <f>VLOOKUP(C243,'[1]Base 2024'!$A$2:$D$1666,3,FALSE)</f>
        <v>Sindicalizado</v>
      </c>
      <c r="I243" s="1" t="str">
        <f>VLOOKUP(C243,'[1]Base 2024'!$A$2:$D$1666,4,FALSE)</f>
        <v>QUERETARO</v>
      </c>
      <c r="J243" t="s">
        <v>74</v>
      </c>
      <c r="K243" s="45" t="s">
        <v>62</v>
      </c>
      <c r="L243" s="57">
        <f t="shared" si="114"/>
        <v>17900.09161096577</v>
      </c>
      <c r="M243" s="9">
        <f t="shared" si="115"/>
        <v>22813.688212927758</v>
      </c>
      <c r="N243" s="58">
        <f t="shared" si="116"/>
        <v>40713.779823893528</v>
      </c>
      <c r="O243" s="59">
        <f t="shared" si="117"/>
        <v>31008</v>
      </c>
      <c r="P243" s="60">
        <f t="shared" si="118"/>
        <v>30243.419178082193</v>
      </c>
      <c r="Q243" s="61">
        <v>0</v>
      </c>
      <c r="R243" s="62">
        <v>25697.14</v>
      </c>
      <c r="S243" s="62">
        <v>15349.6</v>
      </c>
      <c r="T243" s="58">
        <f t="shared" si="119"/>
        <v>13682.246666666666</v>
      </c>
      <c r="V243" s="63">
        <f t="shared" si="120"/>
        <v>2224.2179964281449</v>
      </c>
      <c r="X243" s="9"/>
      <c r="Z243" s="41" t="s">
        <v>297</v>
      </c>
      <c r="AA243" t="s">
        <v>63</v>
      </c>
      <c r="AB243" s="42">
        <v>340</v>
      </c>
      <c r="AC243" s="42">
        <f t="shared" si="121"/>
        <v>340</v>
      </c>
      <c r="AD243" s="43">
        <f t="shared" si="122"/>
        <v>0</v>
      </c>
      <c r="AE243" s="9"/>
      <c r="AF243" s="41" t="s">
        <v>297</v>
      </c>
      <c r="AG243" t="s">
        <v>64</v>
      </c>
      <c r="AH243" s="42">
        <v>31008</v>
      </c>
      <c r="AI243" s="42">
        <v>9649073.0879999995</v>
      </c>
      <c r="AJ243" s="42">
        <f t="shared" si="123"/>
        <v>31008</v>
      </c>
      <c r="AK243" s="43">
        <f t="shared" si="124"/>
        <v>0</v>
      </c>
      <c r="AL243" s="42"/>
      <c r="AM243" s="41" t="s">
        <v>297</v>
      </c>
      <c r="AN243" t="s">
        <v>65</v>
      </c>
      <c r="AO243">
        <v>356</v>
      </c>
      <c r="AP243" s="44">
        <v>70461</v>
      </c>
      <c r="AQ243">
        <f t="shared" si="125"/>
        <v>356</v>
      </c>
      <c r="AR243" s="45">
        <f t="shared" si="126"/>
        <v>0</v>
      </c>
      <c r="AT243" s="41" t="s">
        <v>297</v>
      </c>
      <c r="AU243" s="46">
        <f t="shared" si="127"/>
        <v>31008</v>
      </c>
      <c r="AV243">
        <f t="shared" si="128"/>
        <v>0.97534246575342465</v>
      </c>
      <c r="AW243" s="42">
        <f t="shared" si="129"/>
        <v>30243.42</v>
      </c>
      <c r="AX243" s="42">
        <f t="shared" si="130"/>
        <v>30243.419178082193</v>
      </c>
      <c r="AY243" s="43">
        <f t="shared" si="131"/>
        <v>8.2191780529683456E-4</v>
      </c>
      <c r="BA243" s="41" t="str">
        <f t="shared" si="132"/>
        <v>07585</v>
      </c>
      <c r="BB243" s="42">
        <f t="shared" si="133"/>
        <v>30243.42</v>
      </c>
      <c r="BC243" s="42">
        <f t="shared" si="134"/>
        <v>2224.7199999999998</v>
      </c>
      <c r="BD243" s="47">
        <f t="shared" si="135"/>
        <v>32468.14</v>
      </c>
      <c r="BF243" s="41" t="s">
        <v>297</v>
      </c>
      <c r="BG243" t="s">
        <v>66</v>
      </c>
      <c r="BH243" s="42">
        <v>2224.2199999999998</v>
      </c>
      <c r="BI243" s="42">
        <v>608723.83929999999</v>
      </c>
      <c r="BJ243" s="42">
        <f t="shared" si="136"/>
        <v>2224.2179964281449</v>
      </c>
      <c r="BK243" s="43">
        <f t="shared" si="137"/>
        <v>2.0035718548570003E-3</v>
      </c>
      <c r="BM243" s="41" t="s">
        <v>297</v>
      </c>
      <c r="BN243" t="s">
        <v>67</v>
      </c>
      <c r="BO243" s="42">
        <v>32467.64</v>
      </c>
      <c r="BP243" s="42">
        <v>8885741.0199999996</v>
      </c>
      <c r="BQ243" s="42">
        <f t="shared" si="138"/>
        <v>0</v>
      </c>
      <c r="BR243" s="43">
        <f t="shared" si="139"/>
        <v>32467.64</v>
      </c>
      <c r="BT243" s="48" t="s">
        <v>297</v>
      </c>
      <c r="BU243" s="49">
        <f t="shared" si="140"/>
        <v>30243.42</v>
      </c>
      <c r="BV243" s="50">
        <f t="shared" si="141"/>
        <v>2224.7199999999998</v>
      </c>
      <c r="BW243" s="51">
        <f t="shared" si="142"/>
        <v>2224.2179964281449</v>
      </c>
      <c r="BX243" s="52">
        <f t="shared" si="143"/>
        <v>0.502003571854857</v>
      </c>
      <c r="BZ243" s="41" t="s">
        <v>297</v>
      </c>
      <c r="CA243" s="42">
        <f t="shared" si="144"/>
        <v>40713.779823893528</v>
      </c>
      <c r="CB243" s="42">
        <f t="shared" si="145"/>
        <v>30243.419178082193</v>
      </c>
      <c r="CC243" s="42">
        <f t="shared" si="146"/>
        <v>13682.246666666666</v>
      </c>
      <c r="CD243" s="42">
        <f t="shared" si="150"/>
        <v>30243.419178082193</v>
      </c>
      <c r="CE243" s="43">
        <f t="shared" si="151"/>
        <v>30243.419178082193</v>
      </c>
      <c r="CG243" s="53">
        <f t="shared" si="147"/>
        <v>30243.419178082193</v>
      </c>
      <c r="CH243" s="11">
        <f t="shared" si="148"/>
        <v>2239.1</v>
      </c>
      <c r="CI243" s="53">
        <f t="shared" si="149"/>
        <v>32482.519178082192</v>
      </c>
    </row>
    <row r="244" spans="1:87" x14ac:dyDescent="0.25">
      <c r="A244">
        <v>231</v>
      </c>
      <c r="B244" s="54">
        <v>1123</v>
      </c>
      <c r="C244" t="s">
        <v>298</v>
      </c>
      <c r="D244" s="1"/>
      <c r="E244" s="62">
        <v>320</v>
      </c>
      <c r="F244" s="64">
        <v>63424</v>
      </c>
      <c r="G244">
        <v>198</v>
      </c>
      <c r="H244" s="1" t="str">
        <f>VLOOKUP(C244,'[1]Base 2024'!$A$2:$D$1666,3,FALSE)</f>
        <v>Sindicalizado</v>
      </c>
      <c r="I244" s="1" t="str">
        <f>VLOOKUP(C244,'[1]Base 2024'!$A$2:$D$1666,4,FALSE)</f>
        <v>QUERETARO</v>
      </c>
      <c r="J244" t="s">
        <v>74</v>
      </c>
      <c r="K244" s="45" t="s">
        <v>77</v>
      </c>
      <c r="L244" s="57">
        <f t="shared" si="114"/>
        <v>9615.9451558910241</v>
      </c>
      <c r="M244" s="9">
        <f t="shared" si="115"/>
        <v>12688.511983594652</v>
      </c>
      <c r="N244" s="58">
        <f t="shared" si="116"/>
        <v>22304.457139485676</v>
      </c>
      <c r="O244" s="59">
        <f t="shared" si="117"/>
        <v>29184</v>
      </c>
      <c r="P244" s="60">
        <f t="shared" si="118"/>
        <v>15831.320547945206</v>
      </c>
      <c r="Q244" s="61">
        <v>0</v>
      </c>
      <c r="R244" s="62">
        <v>0</v>
      </c>
      <c r="S244" s="62">
        <v>23902.62</v>
      </c>
      <c r="T244" s="58">
        <f t="shared" si="119"/>
        <v>7967.54</v>
      </c>
      <c r="V244" s="63">
        <f t="shared" si="120"/>
        <v>1164.2965321685995</v>
      </c>
      <c r="X244" s="9"/>
      <c r="Z244" s="41" t="s">
        <v>298</v>
      </c>
      <c r="AA244" t="s">
        <v>63</v>
      </c>
      <c r="AB244" s="42">
        <v>320</v>
      </c>
      <c r="AC244" s="42">
        <f t="shared" si="121"/>
        <v>320</v>
      </c>
      <c r="AD244" s="43">
        <f t="shared" si="122"/>
        <v>0</v>
      </c>
      <c r="AE244" s="9"/>
      <c r="AF244" s="41" t="s">
        <v>298</v>
      </c>
      <c r="AG244" t="s">
        <v>64</v>
      </c>
      <c r="AH244" s="42">
        <v>29184</v>
      </c>
      <c r="AI244" s="42">
        <v>9678257.0879999995</v>
      </c>
      <c r="AJ244" s="42">
        <f t="shared" si="123"/>
        <v>29184</v>
      </c>
      <c r="AK244" s="43">
        <f t="shared" si="124"/>
        <v>0</v>
      </c>
      <c r="AL244" s="42"/>
      <c r="AM244" s="41" t="s">
        <v>298</v>
      </c>
      <c r="AN244" t="s">
        <v>65</v>
      </c>
      <c r="AO244">
        <v>198</v>
      </c>
      <c r="AP244" s="44">
        <v>70659</v>
      </c>
      <c r="AQ244">
        <f t="shared" si="125"/>
        <v>198</v>
      </c>
      <c r="AR244" s="45">
        <f t="shared" si="126"/>
        <v>0</v>
      </c>
      <c r="AT244" s="41" t="s">
        <v>298</v>
      </c>
      <c r="AU244" s="46">
        <f t="shared" si="127"/>
        <v>29184</v>
      </c>
      <c r="AV244">
        <f t="shared" si="128"/>
        <v>0.54246575342465753</v>
      </c>
      <c r="AW244" s="42">
        <f t="shared" si="129"/>
        <v>15831.32</v>
      </c>
      <c r="AX244" s="42">
        <f t="shared" si="130"/>
        <v>15831.320547945206</v>
      </c>
      <c r="AY244" s="43">
        <f t="shared" si="131"/>
        <v>-5.4794520656287204E-4</v>
      </c>
      <c r="BA244" s="41" t="str">
        <f t="shared" si="132"/>
        <v>07590</v>
      </c>
      <c r="BB244" s="42">
        <f t="shared" si="133"/>
        <v>15831.32</v>
      </c>
      <c r="BC244" s="42">
        <f t="shared" si="134"/>
        <v>1164.56</v>
      </c>
      <c r="BD244" s="47">
        <f t="shared" si="135"/>
        <v>16995.88</v>
      </c>
      <c r="BF244" s="41" t="s">
        <v>298</v>
      </c>
      <c r="BG244" t="s">
        <v>66</v>
      </c>
      <c r="BH244" s="42">
        <v>1164.3</v>
      </c>
      <c r="BI244" s="42">
        <v>609888.13580000005</v>
      </c>
      <c r="BJ244" s="42">
        <f t="shared" si="136"/>
        <v>1164.2965321685995</v>
      </c>
      <c r="BK244" s="43">
        <f t="shared" si="137"/>
        <v>3.4678314004850108E-3</v>
      </c>
      <c r="BM244" s="41" t="s">
        <v>298</v>
      </c>
      <c r="BN244" t="s">
        <v>67</v>
      </c>
      <c r="BO244" s="42">
        <v>16995.62</v>
      </c>
      <c r="BP244" s="42">
        <v>8902736.6400000006</v>
      </c>
      <c r="BQ244" s="42">
        <f t="shared" si="138"/>
        <v>0</v>
      </c>
      <c r="BR244" s="43">
        <f t="shared" si="139"/>
        <v>16995.62</v>
      </c>
      <c r="BT244" s="48" t="s">
        <v>298</v>
      </c>
      <c r="BU244" s="49">
        <f t="shared" si="140"/>
        <v>15831.32</v>
      </c>
      <c r="BV244" s="50">
        <f t="shared" si="141"/>
        <v>1164.56</v>
      </c>
      <c r="BW244" s="51">
        <f t="shared" si="142"/>
        <v>1164.2965321685995</v>
      </c>
      <c r="BX244" s="52">
        <f t="shared" si="143"/>
        <v>0.26346783140047592</v>
      </c>
      <c r="BZ244" s="41" t="s">
        <v>298</v>
      </c>
      <c r="CA244" s="42">
        <f t="shared" si="144"/>
        <v>22304.457139485676</v>
      </c>
      <c r="CB244" s="42">
        <f t="shared" si="145"/>
        <v>15831.320547945206</v>
      </c>
      <c r="CC244" s="42">
        <f t="shared" si="146"/>
        <v>7967.54</v>
      </c>
      <c r="CD244" s="42">
        <f t="shared" si="150"/>
        <v>15831.320547945206</v>
      </c>
      <c r="CE244" s="43">
        <f t="shared" si="151"/>
        <v>15831.320547945206</v>
      </c>
      <c r="CG244" s="53">
        <f t="shared" si="147"/>
        <v>15831.320547945206</v>
      </c>
      <c r="CH244" s="11">
        <f t="shared" si="148"/>
        <v>1172.0899999999999</v>
      </c>
      <c r="CI244" s="53">
        <f t="shared" si="149"/>
        <v>17003.410547945205</v>
      </c>
    </row>
    <row r="245" spans="1:87" x14ac:dyDescent="0.25">
      <c r="A245">
        <v>232</v>
      </c>
      <c r="B245" s="54">
        <v>1660</v>
      </c>
      <c r="C245" t="s">
        <v>299</v>
      </c>
      <c r="D245" s="1"/>
      <c r="E245" s="55">
        <v>550</v>
      </c>
      <c r="F245" s="56">
        <v>190728</v>
      </c>
      <c r="G245">
        <v>365</v>
      </c>
      <c r="H245" s="1" t="str">
        <f>VLOOKUP(C245,'[1]Base 2024'!$A$2:$D$1666,3,FALSE)</f>
        <v>Empleado</v>
      </c>
      <c r="I245" s="1" t="str">
        <f>VLOOKUP(C245,'[1]Base 2024'!$A$2:$D$1666,4,FALSE)</f>
        <v>QUERETARO</v>
      </c>
      <c r="J245" t="s">
        <v>61</v>
      </c>
      <c r="K245" s="45" t="s">
        <v>62</v>
      </c>
      <c r="L245" s="57">
        <f t="shared" si="114"/>
        <v>28916.971299394289</v>
      </c>
      <c r="M245" s="9">
        <f t="shared" si="115"/>
        <v>23390.438757636606</v>
      </c>
      <c r="N245" s="58">
        <f t="shared" si="116"/>
        <v>52307.410057030895</v>
      </c>
      <c r="O245" s="59">
        <f t="shared" si="117"/>
        <v>50160</v>
      </c>
      <c r="P245" s="60">
        <f t="shared" si="118"/>
        <v>50160</v>
      </c>
      <c r="Q245" s="61">
        <v>0</v>
      </c>
      <c r="R245" s="62">
        <v>0</v>
      </c>
      <c r="S245" s="62">
        <v>35138.870000000003</v>
      </c>
      <c r="T245" s="58">
        <f t="shared" si="119"/>
        <v>11712.956666666667</v>
      </c>
      <c r="V245" s="63">
        <f t="shared" si="120"/>
        <v>3688.960366680024</v>
      </c>
      <c r="X245" s="9"/>
      <c r="Z245" s="41" t="s">
        <v>299</v>
      </c>
      <c r="AA245" t="s">
        <v>63</v>
      </c>
      <c r="AB245" s="42">
        <v>550</v>
      </c>
      <c r="AC245" s="42">
        <f t="shared" si="121"/>
        <v>550</v>
      </c>
      <c r="AD245" s="43">
        <f t="shared" si="122"/>
        <v>0</v>
      </c>
      <c r="AE245" s="9"/>
      <c r="AF245" s="41" t="s">
        <v>299</v>
      </c>
      <c r="AG245" t="s">
        <v>64</v>
      </c>
      <c r="AH245" s="42">
        <v>50160</v>
      </c>
      <c r="AI245" s="42">
        <v>9728417.0879999995</v>
      </c>
      <c r="AJ245" s="42">
        <f t="shared" si="123"/>
        <v>50160</v>
      </c>
      <c r="AK245" s="43">
        <f t="shared" si="124"/>
        <v>0</v>
      </c>
      <c r="AL245" s="42"/>
      <c r="AM245" s="41" t="s">
        <v>299</v>
      </c>
      <c r="AN245" t="s">
        <v>65</v>
      </c>
      <c r="AO245">
        <v>365</v>
      </c>
      <c r="AP245" s="44">
        <v>71024</v>
      </c>
      <c r="AQ245">
        <f t="shared" si="125"/>
        <v>365</v>
      </c>
      <c r="AR245" s="45">
        <f t="shared" si="126"/>
        <v>0</v>
      </c>
      <c r="AT245" s="41" t="s">
        <v>299</v>
      </c>
      <c r="AU245" s="46">
        <f t="shared" si="127"/>
        <v>50160</v>
      </c>
      <c r="AV245">
        <f t="shared" si="128"/>
        <v>1</v>
      </c>
      <c r="AW245" s="42">
        <f t="shared" si="129"/>
        <v>50160</v>
      </c>
      <c r="AX245" s="42">
        <f t="shared" si="130"/>
        <v>50160</v>
      </c>
      <c r="AY245" s="43">
        <f t="shared" si="131"/>
        <v>0</v>
      </c>
      <c r="BA245" s="41" t="str">
        <f t="shared" si="132"/>
        <v>07593</v>
      </c>
      <c r="BB245" s="42">
        <f t="shared" si="133"/>
        <v>50160</v>
      </c>
      <c r="BC245" s="42">
        <f t="shared" si="134"/>
        <v>3689.8</v>
      </c>
      <c r="BD245" s="47">
        <f t="shared" si="135"/>
        <v>53849.8</v>
      </c>
      <c r="BF245" s="41" t="s">
        <v>299</v>
      </c>
      <c r="BG245" t="s">
        <v>66</v>
      </c>
      <c r="BH245" s="42">
        <v>3688.96</v>
      </c>
      <c r="BI245" s="42">
        <v>613577.09620000003</v>
      </c>
      <c r="BJ245" s="42">
        <f t="shared" si="136"/>
        <v>3688.960366680024</v>
      </c>
      <c r="BK245" s="43">
        <f t="shared" si="137"/>
        <v>-3.6668002394435462E-4</v>
      </c>
      <c r="BM245" s="41" t="s">
        <v>299</v>
      </c>
      <c r="BN245" t="s">
        <v>67</v>
      </c>
      <c r="BO245" s="42">
        <v>53848.959999999999</v>
      </c>
      <c r="BP245" s="42">
        <v>8956585.5999999996</v>
      </c>
      <c r="BQ245" s="42">
        <f t="shared" si="138"/>
        <v>0</v>
      </c>
      <c r="BR245" s="43">
        <f t="shared" si="139"/>
        <v>53848.959999999999</v>
      </c>
      <c r="BT245" s="48" t="s">
        <v>299</v>
      </c>
      <c r="BU245" s="49">
        <f t="shared" si="140"/>
        <v>50160</v>
      </c>
      <c r="BV245" s="50">
        <f t="shared" si="141"/>
        <v>3689.8</v>
      </c>
      <c r="BW245" s="51">
        <f t="shared" si="142"/>
        <v>3688.960366680024</v>
      </c>
      <c r="BX245" s="52">
        <f t="shared" si="143"/>
        <v>0.83963331997620116</v>
      </c>
      <c r="BZ245" s="41" t="s">
        <v>299</v>
      </c>
      <c r="CA245" s="42">
        <f t="shared" si="144"/>
        <v>52307.410057030895</v>
      </c>
      <c r="CB245" s="42">
        <f t="shared" si="145"/>
        <v>50160</v>
      </c>
      <c r="CC245" s="42">
        <f t="shared" si="146"/>
        <v>11712.956666666667</v>
      </c>
      <c r="CD245" s="42">
        <f t="shared" si="150"/>
        <v>50160</v>
      </c>
      <c r="CE245" s="43">
        <f t="shared" si="151"/>
        <v>50160</v>
      </c>
      <c r="CG245" s="53">
        <f t="shared" si="147"/>
        <v>50160</v>
      </c>
      <c r="CH245" s="11">
        <f t="shared" si="148"/>
        <v>3713.65</v>
      </c>
      <c r="CI245" s="53">
        <f t="shared" si="149"/>
        <v>53873.65</v>
      </c>
    </row>
    <row r="246" spans="1:87" x14ac:dyDescent="0.25">
      <c r="A246">
        <v>233</v>
      </c>
      <c r="B246" s="54">
        <v>1127</v>
      </c>
      <c r="C246" t="s">
        <v>300</v>
      </c>
      <c r="D246" s="1"/>
      <c r="E246" s="62">
        <v>330</v>
      </c>
      <c r="F246" s="64">
        <v>23047.200000000001</v>
      </c>
      <c r="G246">
        <v>70</v>
      </c>
      <c r="H246" s="1" t="str">
        <f>VLOOKUP(C246,'[1]Base 2024'!$A$2:$D$1666,3,FALSE)</f>
        <v>Sindicalizado</v>
      </c>
      <c r="I246" s="1" t="str">
        <f>VLOOKUP(C246,'[1]Base 2024'!$A$2:$D$1666,4,FALSE)</f>
        <v>QUERETARO</v>
      </c>
      <c r="J246" t="s">
        <v>74</v>
      </c>
      <c r="K246" s="45" t="s">
        <v>77</v>
      </c>
      <c r="L246" s="57">
        <f t="shared" si="114"/>
        <v>3494.270484309593</v>
      </c>
      <c r="M246" s="9">
        <f t="shared" si="115"/>
        <v>4485.8375699577055</v>
      </c>
      <c r="N246" s="58">
        <f t="shared" si="116"/>
        <v>7980.1080542672989</v>
      </c>
      <c r="O246" s="59">
        <f t="shared" si="117"/>
        <v>30096</v>
      </c>
      <c r="P246" s="60">
        <f t="shared" si="118"/>
        <v>5771.8356164383558</v>
      </c>
      <c r="Q246" s="61">
        <v>0</v>
      </c>
      <c r="R246" s="62">
        <v>0</v>
      </c>
      <c r="S246" s="62">
        <v>24239.1</v>
      </c>
      <c r="T246" s="58">
        <f t="shared" si="119"/>
        <v>8079.7</v>
      </c>
      <c r="V246" s="63">
        <f t="shared" si="120"/>
        <v>424.48311068646854</v>
      </c>
      <c r="X246" s="9"/>
      <c r="Z246" s="41" t="s">
        <v>300</v>
      </c>
      <c r="AA246" t="s">
        <v>63</v>
      </c>
      <c r="AB246" s="42">
        <v>330</v>
      </c>
      <c r="AC246" s="42">
        <f t="shared" si="121"/>
        <v>330</v>
      </c>
      <c r="AD246" s="43">
        <f t="shared" si="122"/>
        <v>0</v>
      </c>
      <c r="AE246" s="9"/>
      <c r="AF246" s="41" t="s">
        <v>300</v>
      </c>
      <c r="AG246" t="s">
        <v>64</v>
      </c>
      <c r="AH246" s="42">
        <v>30096</v>
      </c>
      <c r="AI246" s="42">
        <v>9758513.0879999995</v>
      </c>
      <c r="AJ246" s="42">
        <f t="shared" si="123"/>
        <v>30096</v>
      </c>
      <c r="AK246" s="43">
        <f t="shared" si="124"/>
        <v>0</v>
      </c>
      <c r="AL246" s="42"/>
      <c r="AM246" s="41" t="s">
        <v>300</v>
      </c>
      <c r="AN246" t="s">
        <v>65</v>
      </c>
      <c r="AO246">
        <v>70</v>
      </c>
      <c r="AP246" s="44">
        <v>71094</v>
      </c>
      <c r="AQ246">
        <f t="shared" si="125"/>
        <v>70</v>
      </c>
      <c r="AR246" s="45">
        <f t="shared" si="126"/>
        <v>0</v>
      </c>
      <c r="AT246" s="41" t="s">
        <v>300</v>
      </c>
      <c r="AU246" s="46">
        <f t="shared" si="127"/>
        <v>30096</v>
      </c>
      <c r="AV246">
        <f t="shared" si="128"/>
        <v>0.19178082191780821</v>
      </c>
      <c r="AW246" s="42">
        <f t="shared" si="129"/>
        <v>5771.84</v>
      </c>
      <c r="AX246" s="42">
        <f t="shared" si="130"/>
        <v>5771.8356164383558</v>
      </c>
      <c r="AY246" s="43">
        <f t="shared" si="131"/>
        <v>4.383561644317524E-3</v>
      </c>
      <c r="BA246" s="41" t="str">
        <f t="shared" si="132"/>
        <v>07595</v>
      </c>
      <c r="BB246" s="42">
        <f t="shared" si="133"/>
        <v>5771.84</v>
      </c>
      <c r="BC246" s="42">
        <f t="shared" si="134"/>
        <v>424.58</v>
      </c>
      <c r="BD246" s="47">
        <f t="shared" si="135"/>
        <v>6196.42</v>
      </c>
      <c r="BF246" s="41" t="s">
        <v>300</v>
      </c>
      <c r="BG246" t="s">
        <v>66</v>
      </c>
      <c r="BH246" s="42">
        <v>424.48</v>
      </c>
      <c r="BI246" s="42">
        <v>614001.57929999998</v>
      </c>
      <c r="BJ246" s="42">
        <f t="shared" si="136"/>
        <v>424.48311068646854</v>
      </c>
      <c r="BK246" s="43">
        <f t="shared" si="137"/>
        <v>-3.1106864685170876E-3</v>
      </c>
      <c r="BM246" s="41" t="s">
        <v>300</v>
      </c>
      <c r="BN246" t="s">
        <v>67</v>
      </c>
      <c r="BO246" s="42">
        <v>6196.32</v>
      </c>
      <c r="BP246" s="42">
        <v>8962781.9199999999</v>
      </c>
      <c r="BQ246" s="42">
        <f t="shared" si="138"/>
        <v>0</v>
      </c>
      <c r="BR246" s="43">
        <f t="shared" si="139"/>
        <v>6196.32</v>
      </c>
      <c r="BT246" s="48" t="s">
        <v>300</v>
      </c>
      <c r="BU246" s="49">
        <f t="shared" si="140"/>
        <v>5771.84</v>
      </c>
      <c r="BV246" s="50">
        <f t="shared" si="141"/>
        <v>424.58</v>
      </c>
      <c r="BW246" s="51">
        <f t="shared" si="142"/>
        <v>424.48311068646854</v>
      </c>
      <c r="BX246" s="52">
        <f t="shared" si="143"/>
        <v>9.6889313531448806E-2</v>
      </c>
      <c r="BZ246" s="41" t="s">
        <v>300</v>
      </c>
      <c r="CA246" s="42">
        <f t="shared" si="144"/>
        <v>7980.1080542672989</v>
      </c>
      <c r="CB246" s="42">
        <f t="shared" si="145"/>
        <v>5771.8356164383558</v>
      </c>
      <c r="CC246" s="42">
        <f t="shared" si="146"/>
        <v>8079.7</v>
      </c>
      <c r="CD246" s="42">
        <f t="shared" si="150"/>
        <v>8079.7</v>
      </c>
      <c r="CE246" s="43">
        <f t="shared" si="151"/>
        <v>7980.1080542672989</v>
      </c>
      <c r="CG246" s="53">
        <f t="shared" si="147"/>
        <v>7980.1080542672989</v>
      </c>
      <c r="CH246" s="11">
        <f t="shared" si="148"/>
        <v>590.82000000000005</v>
      </c>
      <c r="CI246" s="53">
        <f t="shared" si="149"/>
        <v>8570.9280542672986</v>
      </c>
    </row>
    <row r="247" spans="1:87" x14ac:dyDescent="0.25">
      <c r="A247">
        <v>234</v>
      </c>
      <c r="B247" s="54">
        <v>1128</v>
      </c>
      <c r="C247" t="s">
        <v>301</v>
      </c>
      <c r="D247" s="1"/>
      <c r="E247" s="62">
        <v>330</v>
      </c>
      <c r="F247" s="64">
        <v>64476.24</v>
      </c>
      <c r="G247">
        <v>199</v>
      </c>
      <c r="H247" s="1" t="str">
        <f>VLOOKUP(C247,'[1]Base 2024'!$A$2:$D$1666,3,FALSE)</f>
        <v>Sindicalizado</v>
      </c>
      <c r="I247" s="1" t="str">
        <f>VLOOKUP(C247,'[1]Base 2024'!$A$2:$D$1666,4,FALSE)</f>
        <v>QUERETARO</v>
      </c>
      <c r="J247" t="s">
        <v>74</v>
      </c>
      <c r="K247" s="45" t="s">
        <v>77</v>
      </c>
      <c r="L247" s="57">
        <f t="shared" si="114"/>
        <v>9775.4791198610474</v>
      </c>
      <c r="M247" s="9">
        <f t="shared" si="115"/>
        <v>12752.595377451191</v>
      </c>
      <c r="N247" s="58">
        <f t="shared" si="116"/>
        <v>22528.074497312238</v>
      </c>
      <c r="O247" s="59">
        <f t="shared" si="117"/>
        <v>30096</v>
      </c>
      <c r="P247" s="60">
        <f t="shared" si="118"/>
        <v>16408.504109589041</v>
      </c>
      <c r="Q247" s="61">
        <v>0</v>
      </c>
      <c r="R247" s="62">
        <v>0</v>
      </c>
      <c r="S247" s="62">
        <v>23687.07</v>
      </c>
      <c r="T247" s="58">
        <f t="shared" si="119"/>
        <v>7895.69</v>
      </c>
      <c r="V247" s="63">
        <f t="shared" si="120"/>
        <v>1206.7448432372462</v>
      </c>
      <c r="X247" s="9"/>
      <c r="Z247" s="41" t="s">
        <v>301</v>
      </c>
      <c r="AA247" t="s">
        <v>63</v>
      </c>
      <c r="AB247" s="42">
        <v>330</v>
      </c>
      <c r="AC247" s="42">
        <f t="shared" si="121"/>
        <v>330</v>
      </c>
      <c r="AD247" s="43">
        <f t="shared" si="122"/>
        <v>0</v>
      </c>
      <c r="AE247" s="9"/>
      <c r="AF247" s="41" t="s">
        <v>301</v>
      </c>
      <c r="AG247" t="s">
        <v>64</v>
      </c>
      <c r="AH247" s="42">
        <v>30096</v>
      </c>
      <c r="AI247" s="42">
        <v>9788609.0879999995</v>
      </c>
      <c r="AJ247" s="42">
        <f t="shared" si="123"/>
        <v>30096</v>
      </c>
      <c r="AK247" s="43">
        <f t="shared" si="124"/>
        <v>0</v>
      </c>
      <c r="AL247" s="42"/>
      <c r="AM247" s="41" t="s">
        <v>301</v>
      </c>
      <c r="AN247" t="s">
        <v>65</v>
      </c>
      <c r="AO247">
        <v>199</v>
      </c>
      <c r="AP247" s="44">
        <v>71293</v>
      </c>
      <c r="AQ247">
        <f t="shared" si="125"/>
        <v>199</v>
      </c>
      <c r="AR247" s="45">
        <f t="shared" si="126"/>
        <v>0</v>
      </c>
      <c r="AT247" s="41" t="s">
        <v>301</v>
      </c>
      <c r="AU247" s="46">
        <f t="shared" si="127"/>
        <v>30096</v>
      </c>
      <c r="AV247">
        <f t="shared" si="128"/>
        <v>0.54520547945205478</v>
      </c>
      <c r="AW247" s="42">
        <f t="shared" si="129"/>
        <v>16408.5</v>
      </c>
      <c r="AX247" s="42">
        <f t="shared" si="130"/>
        <v>16408.504109589041</v>
      </c>
      <c r="AY247" s="43">
        <f t="shared" si="131"/>
        <v>-4.109589041036088E-3</v>
      </c>
      <c r="BA247" s="41" t="str">
        <f t="shared" si="132"/>
        <v>07596</v>
      </c>
      <c r="BB247" s="42">
        <f t="shared" si="133"/>
        <v>16408.5</v>
      </c>
      <c r="BC247" s="42">
        <f t="shared" si="134"/>
        <v>1207.02</v>
      </c>
      <c r="BD247" s="47">
        <f t="shared" si="135"/>
        <v>17615.52</v>
      </c>
      <c r="BF247" s="41" t="s">
        <v>301</v>
      </c>
      <c r="BG247" t="s">
        <v>66</v>
      </c>
      <c r="BH247" s="42">
        <v>1206.74</v>
      </c>
      <c r="BI247" s="42">
        <v>615208.32409999997</v>
      </c>
      <c r="BJ247" s="42">
        <f t="shared" si="136"/>
        <v>1206.7448432372462</v>
      </c>
      <c r="BK247" s="43">
        <f t="shared" si="137"/>
        <v>-4.843237246177523E-3</v>
      </c>
      <c r="BM247" s="41" t="s">
        <v>301</v>
      </c>
      <c r="BN247" t="s">
        <v>67</v>
      </c>
      <c r="BO247" s="42">
        <v>17615.25</v>
      </c>
      <c r="BP247" s="42">
        <v>8980397.1699999999</v>
      </c>
      <c r="BQ247" s="42">
        <f t="shared" si="138"/>
        <v>0</v>
      </c>
      <c r="BR247" s="43">
        <f t="shared" si="139"/>
        <v>17615.25</v>
      </c>
      <c r="BT247" s="48" t="s">
        <v>301</v>
      </c>
      <c r="BU247" s="49">
        <f t="shared" si="140"/>
        <v>16408.5</v>
      </c>
      <c r="BV247" s="50">
        <f t="shared" si="141"/>
        <v>1207.02</v>
      </c>
      <c r="BW247" s="51">
        <f t="shared" si="142"/>
        <v>1206.7448432372462</v>
      </c>
      <c r="BX247" s="52">
        <f t="shared" si="143"/>
        <v>0.27515676275379519</v>
      </c>
      <c r="BZ247" s="41" t="s">
        <v>301</v>
      </c>
      <c r="CA247" s="42">
        <f t="shared" si="144"/>
        <v>22528.074497312238</v>
      </c>
      <c r="CB247" s="42">
        <f t="shared" si="145"/>
        <v>16408.504109589041</v>
      </c>
      <c r="CC247" s="42">
        <f t="shared" si="146"/>
        <v>7895.69</v>
      </c>
      <c r="CD247" s="42">
        <f t="shared" si="150"/>
        <v>16408.504109589041</v>
      </c>
      <c r="CE247" s="43">
        <f t="shared" si="151"/>
        <v>16408.504109589041</v>
      </c>
      <c r="CG247" s="53">
        <f t="shared" si="147"/>
        <v>16408.504109589041</v>
      </c>
      <c r="CH247" s="11">
        <f t="shared" si="148"/>
        <v>1214.82</v>
      </c>
      <c r="CI247" s="53">
        <f t="shared" si="149"/>
        <v>17623.324109589041</v>
      </c>
    </row>
    <row r="248" spans="1:87" x14ac:dyDescent="0.25">
      <c r="A248">
        <v>235</v>
      </c>
      <c r="B248" s="54">
        <v>1133</v>
      </c>
      <c r="C248" t="s">
        <v>302</v>
      </c>
      <c r="D248" s="1"/>
      <c r="E248" s="62">
        <v>390</v>
      </c>
      <c r="F248" s="64">
        <v>78370.080000000002</v>
      </c>
      <c r="G248">
        <v>227</v>
      </c>
      <c r="H248" s="1" t="str">
        <f>VLOOKUP(C248,'[1]Base 2024'!$A$2:$D$1666,3,FALSE)</f>
        <v>Sindicalizado</v>
      </c>
      <c r="I248" s="1" t="str">
        <f>VLOOKUP(C248,'[1]Base 2024'!$A$2:$D$1666,4,FALSE)</f>
        <v>QUERETARO</v>
      </c>
      <c r="J248" t="s">
        <v>74</v>
      </c>
      <c r="K248" s="45" t="s">
        <v>77</v>
      </c>
      <c r="L248" s="57">
        <f t="shared" si="114"/>
        <v>11881.975137846748</v>
      </c>
      <c r="M248" s="9">
        <f t="shared" si="115"/>
        <v>14546.930405434274</v>
      </c>
      <c r="N248" s="58">
        <f t="shared" si="116"/>
        <v>26428.90554328102</v>
      </c>
      <c r="O248" s="59">
        <f t="shared" si="117"/>
        <v>35568</v>
      </c>
      <c r="P248" s="60">
        <f t="shared" si="118"/>
        <v>22120.372602739724</v>
      </c>
      <c r="Q248" s="61">
        <v>0</v>
      </c>
      <c r="R248" s="62">
        <v>0</v>
      </c>
      <c r="S248" s="62">
        <v>22061.49</v>
      </c>
      <c r="T248" s="58">
        <f t="shared" si="119"/>
        <v>7353.8300000000008</v>
      </c>
      <c r="V248" s="63">
        <f t="shared" si="120"/>
        <v>1626.8177397867123</v>
      </c>
      <c r="X248" s="9"/>
      <c r="Z248" s="41" t="s">
        <v>302</v>
      </c>
      <c r="AA248" t="s">
        <v>63</v>
      </c>
      <c r="AB248" s="42">
        <v>390</v>
      </c>
      <c r="AC248" s="42">
        <f t="shared" si="121"/>
        <v>390</v>
      </c>
      <c r="AD248" s="43">
        <f t="shared" si="122"/>
        <v>0</v>
      </c>
      <c r="AE248" s="9"/>
      <c r="AF248" s="41" t="s">
        <v>302</v>
      </c>
      <c r="AG248" t="s">
        <v>64</v>
      </c>
      <c r="AH248" s="42">
        <v>35568</v>
      </c>
      <c r="AI248" s="42">
        <v>9824177.0879999995</v>
      </c>
      <c r="AJ248" s="42">
        <f t="shared" si="123"/>
        <v>35568</v>
      </c>
      <c r="AK248" s="43">
        <f t="shared" si="124"/>
        <v>0</v>
      </c>
      <c r="AL248" s="42"/>
      <c r="AM248" s="41" t="s">
        <v>302</v>
      </c>
      <c r="AN248" t="s">
        <v>65</v>
      </c>
      <c r="AO248">
        <v>227</v>
      </c>
      <c r="AP248" s="44">
        <v>71520</v>
      </c>
      <c r="AQ248">
        <f t="shared" si="125"/>
        <v>227</v>
      </c>
      <c r="AR248" s="45">
        <f t="shared" si="126"/>
        <v>0</v>
      </c>
      <c r="AT248" s="41" t="s">
        <v>302</v>
      </c>
      <c r="AU248" s="46">
        <f t="shared" si="127"/>
        <v>35568</v>
      </c>
      <c r="AV248">
        <f t="shared" si="128"/>
        <v>0.62191780821917808</v>
      </c>
      <c r="AW248" s="42">
        <f t="shared" si="129"/>
        <v>22120.37</v>
      </c>
      <c r="AX248" s="42">
        <f t="shared" si="130"/>
        <v>22120.372602739724</v>
      </c>
      <c r="AY248" s="43">
        <f t="shared" si="131"/>
        <v>-2.6027397252619267E-3</v>
      </c>
      <c r="BA248" s="41" t="str">
        <f t="shared" si="132"/>
        <v>07601</v>
      </c>
      <c r="BB248" s="42">
        <f t="shared" si="133"/>
        <v>22120.37</v>
      </c>
      <c r="BC248" s="42">
        <f t="shared" si="134"/>
        <v>1627.19</v>
      </c>
      <c r="BD248" s="47">
        <f t="shared" si="135"/>
        <v>23747.559999999998</v>
      </c>
      <c r="BF248" s="41" t="s">
        <v>302</v>
      </c>
      <c r="BG248" t="s">
        <v>66</v>
      </c>
      <c r="BH248" s="42">
        <v>1626.82</v>
      </c>
      <c r="BI248" s="42">
        <v>616835.14179999998</v>
      </c>
      <c r="BJ248" s="42">
        <f t="shared" si="136"/>
        <v>1626.8177397867123</v>
      </c>
      <c r="BK248" s="43">
        <f t="shared" si="137"/>
        <v>2.2602132876272663E-3</v>
      </c>
      <c r="BM248" s="41" t="s">
        <v>302</v>
      </c>
      <c r="BN248" t="s">
        <v>67</v>
      </c>
      <c r="BO248" s="42">
        <v>23747.19</v>
      </c>
      <c r="BP248" s="42">
        <v>9004144.3599999994</v>
      </c>
      <c r="BQ248" s="42">
        <f t="shared" si="138"/>
        <v>0</v>
      </c>
      <c r="BR248" s="43">
        <f t="shared" si="139"/>
        <v>23747.19</v>
      </c>
      <c r="BT248" s="48" t="s">
        <v>302</v>
      </c>
      <c r="BU248" s="49">
        <f t="shared" si="140"/>
        <v>22120.37</v>
      </c>
      <c r="BV248" s="50">
        <f t="shared" si="141"/>
        <v>1627.19</v>
      </c>
      <c r="BW248" s="51">
        <f t="shared" si="142"/>
        <v>1626.8177397867123</v>
      </c>
      <c r="BX248" s="52">
        <f t="shared" si="143"/>
        <v>0.3722602132877455</v>
      </c>
      <c r="BZ248" s="41" t="s">
        <v>302</v>
      </c>
      <c r="CA248" s="42">
        <f t="shared" si="144"/>
        <v>26428.90554328102</v>
      </c>
      <c r="CB248" s="42">
        <f t="shared" si="145"/>
        <v>22120.372602739724</v>
      </c>
      <c r="CC248" s="42">
        <f t="shared" si="146"/>
        <v>7353.8300000000008</v>
      </c>
      <c r="CD248" s="42">
        <f t="shared" si="150"/>
        <v>22120.372602739724</v>
      </c>
      <c r="CE248" s="43">
        <f t="shared" si="151"/>
        <v>22120.372602739724</v>
      </c>
      <c r="CG248" s="53">
        <f t="shared" si="147"/>
        <v>22120.372602739724</v>
      </c>
      <c r="CH248" s="11">
        <f t="shared" si="148"/>
        <v>1637.71</v>
      </c>
      <c r="CI248" s="53">
        <f t="shared" si="149"/>
        <v>23758.082602739723</v>
      </c>
    </row>
    <row r="249" spans="1:87" x14ac:dyDescent="0.25">
      <c r="A249">
        <v>236</v>
      </c>
      <c r="B249" s="54">
        <v>1140</v>
      </c>
      <c r="C249" t="s">
        <v>303</v>
      </c>
      <c r="D249" s="1"/>
      <c r="E249" s="62">
        <v>308</v>
      </c>
      <c r="F249" s="64">
        <v>105725.92</v>
      </c>
      <c r="G249">
        <v>344</v>
      </c>
      <c r="H249" s="1" t="str">
        <f>VLOOKUP(C249,'[1]Base 2024'!$A$2:$D$1666,3,FALSE)</f>
        <v>Sindicalizado</v>
      </c>
      <c r="I249" s="1" t="str">
        <f>VLOOKUP(C249,'[1]Base 2024'!$A$2:$D$1666,4,FALSE)</f>
        <v>QUERETARO</v>
      </c>
      <c r="J249" t="s">
        <v>74</v>
      </c>
      <c r="K249" s="45" t="s">
        <v>62</v>
      </c>
      <c r="L249" s="57">
        <f t="shared" si="114"/>
        <v>16029.494328268825</v>
      </c>
      <c r="M249" s="9">
        <f t="shared" si="115"/>
        <v>22044.687486649294</v>
      </c>
      <c r="N249" s="58">
        <f t="shared" si="116"/>
        <v>38074.18181491812</v>
      </c>
      <c r="O249" s="59">
        <f t="shared" si="117"/>
        <v>28089.600000000002</v>
      </c>
      <c r="P249" s="60">
        <f t="shared" si="118"/>
        <v>26473.486027397263</v>
      </c>
      <c r="Q249" s="61">
        <v>0</v>
      </c>
      <c r="R249" s="62">
        <v>0</v>
      </c>
      <c r="S249" s="62">
        <v>20204.46</v>
      </c>
      <c r="T249" s="58">
        <f t="shared" si="119"/>
        <v>6734.82</v>
      </c>
      <c r="V249" s="63">
        <f t="shared" si="120"/>
        <v>1946.9625343486025</v>
      </c>
      <c r="X249" s="9"/>
      <c r="Z249" s="41" t="s">
        <v>303</v>
      </c>
      <c r="AA249" t="s">
        <v>63</v>
      </c>
      <c r="AB249" s="42">
        <v>308</v>
      </c>
      <c r="AC249" s="42">
        <f t="shared" si="121"/>
        <v>308</v>
      </c>
      <c r="AD249" s="43">
        <f t="shared" si="122"/>
        <v>0</v>
      </c>
      <c r="AE249" s="9"/>
      <c r="AF249" s="41" t="s">
        <v>303</v>
      </c>
      <c r="AG249" t="s">
        <v>64</v>
      </c>
      <c r="AH249" s="42">
        <v>28089.599999999999</v>
      </c>
      <c r="AI249" s="42">
        <v>9852266.6879999992</v>
      </c>
      <c r="AJ249" s="42">
        <f t="shared" si="123"/>
        <v>28089.600000000002</v>
      </c>
      <c r="AK249" s="43">
        <f t="shared" si="124"/>
        <v>0</v>
      </c>
      <c r="AL249" s="42"/>
      <c r="AM249" s="41" t="s">
        <v>303</v>
      </c>
      <c r="AN249" t="s">
        <v>65</v>
      </c>
      <c r="AO249">
        <v>344</v>
      </c>
      <c r="AP249" s="44">
        <v>71864</v>
      </c>
      <c r="AQ249">
        <f t="shared" si="125"/>
        <v>344</v>
      </c>
      <c r="AR249" s="45">
        <f t="shared" si="126"/>
        <v>0</v>
      </c>
      <c r="AT249" s="41" t="s">
        <v>303</v>
      </c>
      <c r="AU249" s="46">
        <f t="shared" si="127"/>
        <v>28089.599999999999</v>
      </c>
      <c r="AV249">
        <f t="shared" si="128"/>
        <v>0.94246575342465755</v>
      </c>
      <c r="AW249" s="42">
        <f t="shared" si="129"/>
        <v>26473.49</v>
      </c>
      <c r="AX249" s="42">
        <f t="shared" si="130"/>
        <v>26473.486027397263</v>
      </c>
      <c r="AY249" s="43">
        <f t="shared" si="131"/>
        <v>3.9726027389406227E-3</v>
      </c>
      <c r="BA249" s="41" t="str">
        <f t="shared" si="132"/>
        <v>07608</v>
      </c>
      <c r="BB249" s="42">
        <f t="shared" si="133"/>
        <v>26473.49</v>
      </c>
      <c r="BC249" s="42">
        <f t="shared" si="134"/>
        <v>1947.41</v>
      </c>
      <c r="BD249" s="47">
        <f t="shared" si="135"/>
        <v>28420.9</v>
      </c>
      <c r="BF249" s="41" t="s">
        <v>303</v>
      </c>
      <c r="BG249" t="s">
        <v>66</v>
      </c>
      <c r="BH249" s="42">
        <v>1946.96</v>
      </c>
      <c r="BI249" s="42">
        <v>618782.10430000001</v>
      </c>
      <c r="BJ249" s="42">
        <f t="shared" si="136"/>
        <v>1946.9625343486025</v>
      </c>
      <c r="BK249" s="43">
        <f t="shared" si="137"/>
        <v>-2.5343486024667072E-3</v>
      </c>
      <c r="BM249" s="41" t="s">
        <v>303</v>
      </c>
      <c r="BN249" t="s">
        <v>67</v>
      </c>
      <c r="BO249" s="42">
        <v>28420.45</v>
      </c>
      <c r="BP249" s="42">
        <v>9032564.8100000005</v>
      </c>
      <c r="BQ249" s="42">
        <f t="shared" si="138"/>
        <v>0</v>
      </c>
      <c r="BR249" s="43">
        <f t="shared" si="139"/>
        <v>28420.45</v>
      </c>
      <c r="BT249" s="48" t="s">
        <v>303</v>
      </c>
      <c r="BU249" s="49">
        <f t="shared" si="140"/>
        <v>26473.49</v>
      </c>
      <c r="BV249" s="50">
        <f t="shared" si="141"/>
        <v>1947.41</v>
      </c>
      <c r="BW249" s="51">
        <f t="shared" si="142"/>
        <v>1946.9625343486025</v>
      </c>
      <c r="BX249" s="52">
        <f t="shared" si="143"/>
        <v>0.44746565139757877</v>
      </c>
      <c r="BZ249" s="41" t="s">
        <v>303</v>
      </c>
      <c r="CA249" s="42">
        <f t="shared" si="144"/>
        <v>38074.18181491812</v>
      </c>
      <c r="CB249" s="42">
        <f t="shared" si="145"/>
        <v>26473.486027397263</v>
      </c>
      <c r="CC249" s="42">
        <f t="shared" si="146"/>
        <v>6734.82</v>
      </c>
      <c r="CD249" s="42">
        <f t="shared" si="150"/>
        <v>26473.486027397263</v>
      </c>
      <c r="CE249" s="43">
        <f t="shared" si="151"/>
        <v>26473.486027397263</v>
      </c>
      <c r="CG249" s="53">
        <f t="shared" si="147"/>
        <v>26473.486027397263</v>
      </c>
      <c r="CH249" s="11">
        <f t="shared" si="148"/>
        <v>1959.99</v>
      </c>
      <c r="CI249" s="53">
        <f t="shared" si="149"/>
        <v>28433.476027397264</v>
      </c>
    </row>
    <row r="250" spans="1:87" x14ac:dyDescent="0.25">
      <c r="A250">
        <v>237</v>
      </c>
      <c r="B250" s="54">
        <v>1142</v>
      </c>
      <c r="C250" t="s">
        <v>304</v>
      </c>
      <c r="D250" s="1"/>
      <c r="E250" s="62">
        <v>308</v>
      </c>
      <c r="F250" s="64">
        <v>20081.599999999999</v>
      </c>
      <c r="G250">
        <v>65</v>
      </c>
      <c r="H250" s="1" t="str">
        <f>VLOOKUP(C250,'[1]Base 2024'!$A$2:$D$1666,3,FALSE)</f>
        <v>Sindicalizado</v>
      </c>
      <c r="I250" s="1" t="str">
        <f>VLOOKUP(C250,'[1]Base 2024'!$A$2:$D$1666,4,FALSE)</f>
        <v>QUERETARO</v>
      </c>
      <c r="J250" t="s">
        <v>74</v>
      </c>
      <c r="K250" s="45" t="s">
        <v>77</v>
      </c>
      <c r="L250" s="57">
        <f t="shared" si="114"/>
        <v>3044.64499625601</v>
      </c>
      <c r="M250" s="9">
        <f t="shared" si="115"/>
        <v>4165.4206006750119</v>
      </c>
      <c r="N250" s="58">
        <f t="shared" si="116"/>
        <v>7210.0655969310219</v>
      </c>
      <c r="O250" s="59">
        <f t="shared" si="117"/>
        <v>28089.600000000002</v>
      </c>
      <c r="P250" s="60">
        <f t="shared" si="118"/>
        <v>5002.2575342465761</v>
      </c>
      <c r="Q250" s="61">
        <v>0</v>
      </c>
      <c r="R250" s="62">
        <v>0</v>
      </c>
      <c r="S250" s="62">
        <v>19610.21</v>
      </c>
      <c r="T250" s="58">
        <f t="shared" si="119"/>
        <v>6536.7366666666667</v>
      </c>
      <c r="V250" s="63">
        <f t="shared" si="120"/>
        <v>367.88536259493941</v>
      </c>
      <c r="X250" s="9"/>
      <c r="Z250" s="41" t="s">
        <v>304</v>
      </c>
      <c r="AA250" t="s">
        <v>63</v>
      </c>
      <c r="AB250" s="42">
        <v>308</v>
      </c>
      <c r="AC250" s="42">
        <f t="shared" si="121"/>
        <v>308</v>
      </c>
      <c r="AD250" s="43">
        <f t="shared" si="122"/>
        <v>0</v>
      </c>
      <c r="AE250" s="9"/>
      <c r="AF250" s="41" t="s">
        <v>304</v>
      </c>
      <c r="AG250" t="s">
        <v>64</v>
      </c>
      <c r="AH250" s="42">
        <v>28089.599999999999</v>
      </c>
      <c r="AI250" s="42">
        <v>9880356.2880000006</v>
      </c>
      <c r="AJ250" s="42">
        <f t="shared" si="123"/>
        <v>28089.600000000002</v>
      </c>
      <c r="AK250" s="43">
        <f t="shared" si="124"/>
        <v>0</v>
      </c>
      <c r="AL250" s="42"/>
      <c r="AM250" s="41" t="s">
        <v>304</v>
      </c>
      <c r="AN250" t="s">
        <v>65</v>
      </c>
      <c r="AO250">
        <v>65</v>
      </c>
      <c r="AP250" s="44">
        <v>71929</v>
      </c>
      <c r="AQ250">
        <f t="shared" si="125"/>
        <v>65</v>
      </c>
      <c r="AR250" s="45">
        <f t="shared" si="126"/>
        <v>0</v>
      </c>
      <c r="AT250" s="41" t="s">
        <v>304</v>
      </c>
      <c r="AU250" s="46">
        <f t="shared" si="127"/>
        <v>28089.599999999999</v>
      </c>
      <c r="AV250">
        <f t="shared" si="128"/>
        <v>0.17808219178082191</v>
      </c>
      <c r="AW250" s="42">
        <f t="shared" si="129"/>
        <v>5002.26</v>
      </c>
      <c r="AX250" s="42">
        <f t="shared" si="130"/>
        <v>5002.2575342465761</v>
      </c>
      <c r="AY250" s="43">
        <f t="shared" si="131"/>
        <v>2.465753424075956E-3</v>
      </c>
      <c r="BA250" s="41" t="str">
        <f t="shared" si="132"/>
        <v>07610</v>
      </c>
      <c r="BB250" s="42">
        <f t="shared" si="133"/>
        <v>5002.26</v>
      </c>
      <c r="BC250" s="42">
        <f t="shared" si="134"/>
        <v>367.97</v>
      </c>
      <c r="BD250" s="47">
        <f t="shared" si="135"/>
        <v>5370.2300000000005</v>
      </c>
      <c r="BF250" s="41" t="s">
        <v>304</v>
      </c>
      <c r="BG250" t="s">
        <v>66</v>
      </c>
      <c r="BH250" s="42">
        <v>367.89</v>
      </c>
      <c r="BI250" s="42">
        <v>619149.98970000003</v>
      </c>
      <c r="BJ250" s="42">
        <f t="shared" si="136"/>
        <v>367.88536259493941</v>
      </c>
      <c r="BK250" s="43">
        <f t="shared" si="137"/>
        <v>4.6374050605777484E-3</v>
      </c>
      <c r="BM250" s="41" t="s">
        <v>304</v>
      </c>
      <c r="BN250" t="s">
        <v>67</v>
      </c>
      <c r="BO250" s="42">
        <v>5370.15</v>
      </c>
      <c r="BP250" s="42">
        <v>9037934.9600000009</v>
      </c>
      <c r="BQ250" s="42">
        <f t="shared" si="138"/>
        <v>0</v>
      </c>
      <c r="BR250" s="43">
        <f t="shared" si="139"/>
        <v>5370.15</v>
      </c>
      <c r="BT250" s="48" t="s">
        <v>304</v>
      </c>
      <c r="BU250" s="49">
        <f t="shared" si="140"/>
        <v>5002.26</v>
      </c>
      <c r="BV250" s="50">
        <f t="shared" si="141"/>
        <v>367.97</v>
      </c>
      <c r="BW250" s="51">
        <f t="shared" si="142"/>
        <v>367.88536259493941</v>
      </c>
      <c r="BX250" s="52">
        <f t="shared" si="143"/>
        <v>8.4637405060618676E-2</v>
      </c>
      <c r="BZ250" s="41" t="s">
        <v>304</v>
      </c>
      <c r="CA250" s="42">
        <f t="shared" si="144"/>
        <v>7210.0655969310219</v>
      </c>
      <c r="CB250" s="42">
        <f t="shared" si="145"/>
        <v>5002.2575342465761</v>
      </c>
      <c r="CC250" s="42">
        <f t="shared" si="146"/>
        <v>6536.7366666666667</v>
      </c>
      <c r="CD250" s="42">
        <f t="shared" si="150"/>
        <v>6536.7366666666667</v>
      </c>
      <c r="CE250" s="43">
        <f t="shared" si="151"/>
        <v>6536.7366666666667</v>
      </c>
      <c r="CG250" s="53">
        <f t="shared" si="147"/>
        <v>6536.7366666666667</v>
      </c>
      <c r="CH250" s="11">
        <f t="shared" si="148"/>
        <v>483.95</v>
      </c>
      <c r="CI250" s="53">
        <f t="shared" si="149"/>
        <v>7020.6866666666665</v>
      </c>
    </row>
    <row r="251" spans="1:87" x14ac:dyDescent="0.25">
      <c r="A251">
        <v>238</v>
      </c>
      <c r="B251" s="54">
        <v>1144</v>
      </c>
      <c r="C251" t="s">
        <v>305</v>
      </c>
      <c r="D251" s="1"/>
      <c r="E251" s="62">
        <v>330</v>
      </c>
      <c r="F251" s="64">
        <v>84488.6</v>
      </c>
      <c r="G251">
        <v>262</v>
      </c>
      <c r="H251" s="1" t="str">
        <f>VLOOKUP(C251,'[1]Base 2024'!$A$2:$D$1666,3,FALSE)</f>
        <v>Sindicalizado</v>
      </c>
      <c r="I251" s="1" t="str">
        <f>VLOOKUP(C251,'[1]Base 2024'!$A$2:$D$1666,4,FALSE)</f>
        <v>QUERETARO</v>
      </c>
      <c r="J251" t="s">
        <v>74</v>
      </c>
      <c r="K251" s="45" t="s">
        <v>77</v>
      </c>
      <c r="L251" s="57">
        <f t="shared" si="114"/>
        <v>12809.62638587939</v>
      </c>
      <c r="M251" s="9">
        <f t="shared" si="115"/>
        <v>16789.849190413126</v>
      </c>
      <c r="N251" s="58">
        <f t="shared" si="116"/>
        <v>29599.475576292516</v>
      </c>
      <c r="O251" s="59">
        <f t="shared" si="117"/>
        <v>30096</v>
      </c>
      <c r="P251" s="60">
        <f t="shared" si="118"/>
        <v>21603.156164383563</v>
      </c>
      <c r="Q251" s="61">
        <v>0</v>
      </c>
      <c r="R251" s="62">
        <v>0</v>
      </c>
      <c r="S251" s="62">
        <v>19878.66</v>
      </c>
      <c r="T251" s="58">
        <f t="shared" si="119"/>
        <v>6626.22</v>
      </c>
      <c r="V251" s="63">
        <f t="shared" si="120"/>
        <v>1588.779642855068</v>
      </c>
      <c r="X251" s="9"/>
      <c r="Z251" s="41" t="s">
        <v>305</v>
      </c>
      <c r="AA251" t="s">
        <v>63</v>
      </c>
      <c r="AB251" s="42">
        <v>330</v>
      </c>
      <c r="AC251" s="42">
        <f t="shared" si="121"/>
        <v>330</v>
      </c>
      <c r="AD251" s="43">
        <f t="shared" si="122"/>
        <v>0</v>
      </c>
      <c r="AE251" s="9"/>
      <c r="AF251" s="41" t="s">
        <v>305</v>
      </c>
      <c r="AG251" t="s">
        <v>64</v>
      </c>
      <c r="AH251" s="42">
        <v>30096</v>
      </c>
      <c r="AI251" s="42">
        <v>9910452.2880000006</v>
      </c>
      <c r="AJ251" s="42">
        <f t="shared" si="123"/>
        <v>30096</v>
      </c>
      <c r="AK251" s="43">
        <f t="shared" si="124"/>
        <v>0</v>
      </c>
      <c r="AL251" s="42"/>
      <c r="AM251" s="41" t="s">
        <v>305</v>
      </c>
      <c r="AN251" t="s">
        <v>65</v>
      </c>
      <c r="AO251">
        <v>262</v>
      </c>
      <c r="AP251" s="44">
        <v>72191</v>
      </c>
      <c r="AQ251">
        <f t="shared" si="125"/>
        <v>262</v>
      </c>
      <c r="AR251" s="45">
        <f t="shared" si="126"/>
        <v>0</v>
      </c>
      <c r="AT251" s="41" t="s">
        <v>305</v>
      </c>
      <c r="AU251" s="46">
        <f t="shared" si="127"/>
        <v>30096</v>
      </c>
      <c r="AV251">
        <f t="shared" si="128"/>
        <v>0.71780821917808224</v>
      </c>
      <c r="AW251" s="42">
        <f t="shared" si="129"/>
        <v>21603.16</v>
      </c>
      <c r="AX251" s="42">
        <f t="shared" si="130"/>
        <v>21603.156164383563</v>
      </c>
      <c r="AY251" s="43">
        <f t="shared" si="131"/>
        <v>3.8356164368451573E-3</v>
      </c>
      <c r="BA251" s="41" t="str">
        <f t="shared" si="132"/>
        <v>07612</v>
      </c>
      <c r="BB251" s="42">
        <f t="shared" si="133"/>
        <v>21603.16</v>
      </c>
      <c r="BC251" s="42">
        <f t="shared" si="134"/>
        <v>1589.14</v>
      </c>
      <c r="BD251" s="47">
        <f t="shared" si="135"/>
        <v>23192.3</v>
      </c>
      <c r="BF251" s="41" t="s">
        <v>305</v>
      </c>
      <c r="BG251" t="s">
        <v>66</v>
      </c>
      <c r="BH251" s="42">
        <v>1588.78</v>
      </c>
      <c r="BI251" s="42">
        <v>620738.76930000004</v>
      </c>
      <c r="BJ251" s="42">
        <f t="shared" si="136"/>
        <v>1588.779642855068</v>
      </c>
      <c r="BK251" s="43">
        <f t="shared" si="137"/>
        <v>3.5714493196792318E-4</v>
      </c>
      <c r="BM251" s="41" t="s">
        <v>305</v>
      </c>
      <c r="BN251" t="s">
        <v>67</v>
      </c>
      <c r="BO251" s="42">
        <v>23191.94</v>
      </c>
      <c r="BP251" s="42">
        <v>9061126.9000000004</v>
      </c>
      <c r="BQ251" s="42">
        <f t="shared" si="138"/>
        <v>0</v>
      </c>
      <c r="BR251" s="43">
        <f t="shared" si="139"/>
        <v>23191.94</v>
      </c>
      <c r="BT251" s="48" t="s">
        <v>305</v>
      </c>
      <c r="BU251" s="49">
        <f t="shared" si="140"/>
        <v>21603.16</v>
      </c>
      <c r="BV251" s="50">
        <f t="shared" si="141"/>
        <v>1589.14</v>
      </c>
      <c r="BW251" s="51">
        <f t="shared" si="142"/>
        <v>1588.779642855068</v>
      </c>
      <c r="BX251" s="52">
        <f t="shared" si="143"/>
        <v>0.36035714493209525</v>
      </c>
      <c r="BZ251" s="41" t="s">
        <v>305</v>
      </c>
      <c r="CA251" s="42">
        <f t="shared" si="144"/>
        <v>29599.475576292516</v>
      </c>
      <c r="CB251" s="42">
        <f t="shared" si="145"/>
        <v>21603.156164383563</v>
      </c>
      <c r="CC251" s="42">
        <f t="shared" si="146"/>
        <v>6626.22</v>
      </c>
      <c r="CD251" s="42">
        <f t="shared" si="150"/>
        <v>21603.156164383563</v>
      </c>
      <c r="CE251" s="43">
        <f t="shared" si="151"/>
        <v>21603.156164383563</v>
      </c>
      <c r="CG251" s="53">
        <f t="shared" si="147"/>
        <v>21603.156164383563</v>
      </c>
      <c r="CH251" s="11">
        <f t="shared" si="148"/>
        <v>1599.41</v>
      </c>
      <c r="CI251" s="53">
        <f t="shared" si="149"/>
        <v>23202.566164383563</v>
      </c>
    </row>
    <row r="252" spans="1:87" x14ac:dyDescent="0.25">
      <c r="A252">
        <v>239</v>
      </c>
      <c r="B252" s="54">
        <v>1145</v>
      </c>
      <c r="C252" t="s">
        <v>306</v>
      </c>
      <c r="D252" s="1"/>
      <c r="E252" s="62">
        <v>303</v>
      </c>
      <c r="F252" s="64">
        <v>64565.68</v>
      </c>
      <c r="G252">
        <v>213</v>
      </c>
      <c r="H252" s="1" t="str">
        <f>VLOOKUP(C252,'[1]Base 2024'!$A$2:$D$1666,3,FALSE)</f>
        <v>Sindicalizado</v>
      </c>
      <c r="I252" s="1" t="str">
        <f>VLOOKUP(C252,'[1]Base 2024'!$A$2:$D$1666,4,FALSE)</f>
        <v>QUERETARO</v>
      </c>
      <c r="J252" t="s">
        <v>74</v>
      </c>
      <c r="K252" s="45" t="s">
        <v>77</v>
      </c>
      <c r="L252" s="57">
        <f t="shared" si="114"/>
        <v>9789.0394461530341</v>
      </c>
      <c r="M252" s="9">
        <f t="shared" si="115"/>
        <v>13649.762891442731</v>
      </c>
      <c r="N252" s="58">
        <f t="shared" si="116"/>
        <v>23438.802337595764</v>
      </c>
      <c r="O252" s="59">
        <f t="shared" si="117"/>
        <v>27633.600000000002</v>
      </c>
      <c r="P252" s="60">
        <f t="shared" si="118"/>
        <v>16125.909041095892</v>
      </c>
      <c r="Q252" s="61">
        <v>0</v>
      </c>
      <c r="R252" s="62">
        <v>0</v>
      </c>
      <c r="S252" s="62">
        <v>17733.64</v>
      </c>
      <c r="T252" s="58">
        <f t="shared" si="119"/>
        <v>5911.2133333333331</v>
      </c>
      <c r="V252" s="63">
        <f t="shared" si="120"/>
        <v>1185.9617091166231</v>
      </c>
      <c r="X252" s="9"/>
      <c r="Z252" s="41" t="s">
        <v>306</v>
      </c>
      <c r="AA252" t="s">
        <v>63</v>
      </c>
      <c r="AB252" s="42">
        <v>303</v>
      </c>
      <c r="AC252" s="42">
        <f t="shared" si="121"/>
        <v>303</v>
      </c>
      <c r="AD252" s="43">
        <f t="shared" si="122"/>
        <v>0</v>
      </c>
      <c r="AE252" s="9"/>
      <c r="AF252" s="41" t="s">
        <v>306</v>
      </c>
      <c r="AG252" t="s">
        <v>64</v>
      </c>
      <c r="AH252" s="42">
        <v>27633.599999999999</v>
      </c>
      <c r="AI252" s="42">
        <v>9938085.8880000003</v>
      </c>
      <c r="AJ252" s="42">
        <f t="shared" si="123"/>
        <v>27633.600000000002</v>
      </c>
      <c r="AK252" s="43">
        <f t="shared" si="124"/>
        <v>0</v>
      </c>
      <c r="AL252" s="42"/>
      <c r="AM252" s="41" t="s">
        <v>306</v>
      </c>
      <c r="AN252" t="s">
        <v>65</v>
      </c>
      <c r="AO252">
        <v>213</v>
      </c>
      <c r="AP252" s="44">
        <v>72404</v>
      </c>
      <c r="AQ252">
        <f t="shared" si="125"/>
        <v>213</v>
      </c>
      <c r="AR252" s="45">
        <f t="shared" si="126"/>
        <v>0</v>
      </c>
      <c r="AT252" s="41" t="s">
        <v>306</v>
      </c>
      <c r="AU252" s="46">
        <f t="shared" si="127"/>
        <v>27633.599999999999</v>
      </c>
      <c r="AV252">
        <f t="shared" si="128"/>
        <v>0.58356164383561648</v>
      </c>
      <c r="AW252" s="42">
        <f t="shared" si="129"/>
        <v>16125.91</v>
      </c>
      <c r="AX252" s="42">
        <f t="shared" si="130"/>
        <v>16125.909041095892</v>
      </c>
      <c r="AY252" s="43">
        <f t="shared" si="131"/>
        <v>9.5890410739229992E-4</v>
      </c>
      <c r="BA252" s="41" t="str">
        <f t="shared" si="132"/>
        <v>07613</v>
      </c>
      <c r="BB252" s="42">
        <f t="shared" si="133"/>
        <v>16125.91</v>
      </c>
      <c r="BC252" s="42">
        <f t="shared" si="134"/>
        <v>1186.23</v>
      </c>
      <c r="BD252" s="47">
        <f t="shared" si="135"/>
        <v>17312.14</v>
      </c>
      <c r="BF252" s="41" t="s">
        <v>306</v>
      </c>
      <c r="BG252" t="s">
        <v>66</v>
      </c>
      <c r="BH252" s="42">
        <v>1185.96</v>
      </c>
      <c r="BI252" s="42">
        <v>621924.73100000003</v>
      </c>
      <c r="BJ252" s="42">
        <f t="shared" si="136"/>
        <v>1185.9617091166231</v>
      </c>
      <c r="BK252" s="43">
        <f t="shared" si="137"/>
        <v>-1.7091166230329691E-3</v>
      </c>
      <c r="BM252" s="41" t="s">
        <v>306</v>
      </c>
      <c r="BN252" t="s">
        <v>67</v>
      </c>
      <c r="BO252" s="42">
        <v>17311.87</v>
      </c>
      <c r="BP252" s="42">
        <v>9078438.7699999996</v>
      </c>
      <c r="BQ252" s="42">
        <f t="shared" si="138"/>
        <v>0</v>
      </c>
      <c r="BR252" s="43">
        <f t="shared" si="139"/>
        <v>17311.87</v>
      </c>
      <c r="BT252" s="48" t="s">
        <v>306</v>
      </c>
      <c r="BU252" s="49">
        <f t="shared" si="140"/>
        <v>16125.91</v>
      </c>
      <c r="BV252" s="50">
        <f t="shared" si="141"/>
        <v>1186.23</v>
      </c>
      <c r="BW252" s="51">
        <f t="shared" si="142"/>
        <v>1185.9617091166231</v>
      </c>
      <c r="BX252" s="52">
        <f t="shared" si="143"/>
        <v>0.26829088337694884</v>
      </c>
      <c r="BZ252" s="41" t="s">
        <v>306</v>
      </c>
      <c r="CA252" s="42">
        <f t="shared" si="144"/>
        <v>23438.802337595764</v>
      </c>
      <c r="CB252" s="42">
        <f t="shared" si="145"/>
        <v>16125.909041095892</v>
      </c>
      <c r="CC252" s="42">
        <f t="shared" si="146"/>
        <v>5911.2133333333331</v>
      </c>
      <c r="CD252" s="42">
        <f t="shared" si="150"/>
        <v>16125.909041095892</v>
      </c>
      <c r="CE252" s="43">
        <f t="shared" si="151"/>
        <v>16125.909041095892</v>
      </c>
      <c r="CG252" s="53">
        <f t="shared" si="147"/>
        <v>16125.909041095892</v>
      </c>
      <c r="CH252" s="11">
        <f t="shared" si="148"/>
        <v>1193.9000000000001</v>
      </c>
      <c r="CI252" s="53">
        <f t="shared" si="149"/>
        <v>17319.809041095894</v>
      </c>
    </row>
    <row r="253" spans="1:87" x14ac:dyDescent="0.25">
      <c r="A253">
        <v>240</v>
      </c>
      <c r="B253" s="54">
        <v>1146</v>
      </c>
      <c r="C253" t="s">
        <v>307</v>
      </c>
      <c r="D253" s="1"/>
      <c r="E253" s="62">
        <v>350</v>
      </c>
      <c r="F253" s="64">
        <v>119068.6</v>
      </c>
      <c r="G253">
        <v>356</v>
      </c>
      <c r="H253" s="1" t="str">
        <f>VLOOKUP(C253,'[1]Base 2024'!$A$2:$D$1666,3,FALSE)</f>
        <v>Sindicalizado</v>
      </c>
      <c r="I253" s="1" t="str">
        <f>VLOOKUP(C253,'[1]Base 2024'!$A$2:$D$1666,4,FALSE)</f>
        <v>QUERETARO</v>
      </c>
      <c r="J253" t="s">
        <v>74</v>
      </c>
      <c r="K253" s="45" t="s">
        <v>62</v>
      </c>
      <c r="L253" s="57">
        <f t="shared" si="114"/>
        <v>18052.42695807149</v>
      </c>
      <c r="M253" s="9">
        <f t="shared" si="115"/>
        <v>22813.688212927758</v>
      </c>
      <c r="N253" s="58">
        <f t="shared" si="116"/>
        <v>40866.115170999248</v>
      </c>
      <c r="O253" s="59">
        <f t="shared" si="117"/>
        <v>31920</v>
      </c>
      <c r="P253" s="60">
        <f t="shared" si="118"/>
        <v>31132.931506849316</v>
      </c>
      <c r="Q253" s="61">
        <v>0</v>
      </c>
      <c r="R253" s="62">
        <v>0</v>
      </c>
      <c r="S253" s="62">
        <v>20332.169999999998</v>
      </c>
      <c r="T253" s="58">
        <f t="shared" si="119"/>
        <v>6777.3899999999994</v>
      </c>
      <c r="V253" s="63">
        <f t="shared" si="120"/>
        <v>2289.6361727936787</v>
      </c>
      <c r="X253" s="9"/>
      <c r="Z253" s="41" t="s">
        <v>307</v>
      </c>
      <c r="AA253" t="s">
        <v>63</v>
      </c>
      <c r="AB253" s="42">
        <v>350</v>
      </c>
      <c r="AC253" s="42">
        <f t="shared" si="121"/>
        <v>350</v>
      </c>
      <c r="AD253" s="43">
        <f t="shared" si="122"/>
        <v>0</v>
      </c>
      <c r="AE253" s="9"/>
      <c r="AF253" s="41" t="s">
        <v>307</v>
      </c>
      <c r="AG253" t="s">
        <v>64</v>
      </c>
      <c r="AH253" s="42">
        <v>31920</v>
      </c>
      <c r="AI253" s="42">
        <v>9970005.8880000003</v>
      </c>
      <c r="AJ253" s="42">
        <f t="shared" si="123"/>
        <v>31920</v>
      </c>
      <c r="AK253" s="43">
        <f t="shared" si="124"/>
        <v>0</v>
      </c>
      <c r="AL253" s="42"/>
      <c r="AM253" s="41" t="s">
        <v>307</v>
      </c>
      <c r="AN253" t="s">
        <v>65</v>
      </c>
      <c r="AO253">
        <v>356</v>
      </c>
      <c r="AP253" s="44">
        <v>72760</v>
      </c>
      <c r="AQ253">
        <f t="shared" si="125"/>
        <v>356</v>
      </c>
      <c r="AR253" s="45">
        <f t="shared" si="126"/>
        <v>0</v>
      </c>
      <c r="AT253" s="41" t="s">
        <v>307</v>
      </c>
      <c r="AU253" s="46">
        <f t="shared" si="127"/>
        <v>31920</v>
      </c>
      <c r="AV253">
        <f t="shared" si="128"/>
        <v>0.97534246575342465</v>
      </c>
      <c r="AW253" s="42">
        <f t="shared" si="129"/>
        <v>31132.93</v>
      </c>
      <c r="AX253" s="42">
        <f t="shared" si="130"/>
        <v>31132.931506849316</v>
      </c>
      <c r="AY253" s="43">
        <f t="shared" si="131"/>
        <v>-1.5068493157741614E-3</v>
      </c>
      <c r="BA253" s="41" t="str">
        <f t="shared" si="132"/>
        <v>07614</v>
      </c>
      <c r="BB253" s="42">
        <f t="shared" si="133"/>
        <v>31132.93</v>
      </c>
      <c r="BC253" s="42">
        <f t="shared" si="134"/>
        <v>2290.16</v>
      </c>
      <c r="BD253" s="47">
        <f t="shared" si="135"/>
        <v>33423.089999999997</v>
      </c>
      <c r="BF253" s="41" t="s">
        <v>307</v>
      </c>
      <c r="BG253" t="s">
        <v>66</v>
      </c>
      <c r="BH253" s="42">
        <v>2289.64</v>
      </c>
      <c r="BI253" s="42">
        <v>624214.36719999998</v>
      </c>
      <c r="BJ253" s="42">
        <f t="shared" si="136"/>
        <v>2289.6361727936787</v>
      </c>
      <c r="BK253" s="43">
        <f t="shared" si="137"/>
        <v>3.827206321147969E-3</v>
      </c>
      <c r="BM253" s="41" t="s">
        <v>307</v>
      </c>
      <c r="BN253" t="s">
        <v>67</v>
      </c>
      <c r="BO253" s="42">
        <v>33422.57</v>
      </c>
      <c r="BP253" s="42">
        <v>9111861.3399999999</v>
      </c>
      <c r="BQ253" s="42">
        <f t="shared" si="138"/>
        <v>0</v>
      </c>
      <c r="BR253" s="43">
        <f t="shared" si="139"/>
        <v>33422.57</v>
      </c>
      <c r="BT253" s="48" t="s">
        <v>307</v>
      </c>
      <c r="BU253" s="49">
        <f t="shared" si="140"/>
        <v>31132.93</v>
      </c>
      <c r="BV253" s="50">
        <f t="shared" si="141"/>
        <v>2290.16</v>
      </c>
      <c r="BW253" s="51">
        <f t="shared" si="142"/>
        <v>2289.6361727936787</v>
      </c>
      <c r="BX253" s="52">
        <f t="shared" si="143"/>
        <v>0.52382720632112978</v>
      </c>
      <c r="BZ253" s="41" t="s">
        <v>307</v>
      </c>
      <c r="CA253" s="42">
        <f t="shared" si="144"/>
        <v>40866.115170999248</v>
      </c>
      <c r="CB253" s="42">
        <f t="shared" si="145"/>
        <v>31132.931506849316</v>
      </c>
      <c r="CC253" s="42">
        <f t="shared" si="146"/>
        <v>6777.3899999999994</v>
      </c>
      <c r="CD253" s="42">
        <f t="shared" si="150"/>
        <v>31132.931506849316</v>
      </c>
      <c r="CE253" s="43">
        <f t="shared" si="151"/>
        <v>31132.931506849316</v>
      </c>
      <c r="CG253" s="53">
        <f t="shared" si="147"/>
        <v>31132.931506849316</v>
      </c>
      <c r="CH253" s="11">
        <f t="shared" si="148"/>
        <v>2304.96</v>
      </c>
      <c r="CI253" s="53">
        <f t="shared" si="149"/>
        <v>33437.891506849315</v>
      </c>
    </row>
    <row r="254" spans="1:87" x14ac:dyDescent="0.25">
      <c r="A254">
        <v>241</v>
      </c>
      <c r="B254" s="54">
        <v>1149</v>
      </c>
      <c r="C254" t="s">
        <v>308</v>
      </c>
      <c r="D254" s="1"/>
      <c r="E254" s="62">
        <v>350</v>
      </c>
      <c r="F254" s="64">
        <v>124985</v>
      </c>
      <c r="G254">
        <v>358</v>
      </c>
      <c r="H254" s="1" t="str">
        <f>VLOOKUP(C254,'[1]Base 2024'!$A$2:$D$1666,3,FALSE)</f>
        <v>Sindicalizado</v>
      </c>
      <c r="I254" s="1" t="str">
        <f>VLOOKUP(C254,'[1]Base 2024'!$A$2:$D$1666,4,FALSE)</f>
        <v>QUERETARO</v>
      </c>
      <c r="J254" t="s">
        <v>74</v>
      </c>
      <c r="K254" s="45" t="s">
        <v>62</v>
      </c>
      <c r="L254" s="57">
        <f t="shared" si="114"/>
        <v>18949.434051921035</v>
      </c>
      <c r="M254" s="9">
        <f t="shared" si="115"/>
        <v>22941.855000640837</v>
      </c>
      <c r="N254" s="58">
        <f t="shared" si="116"/>
        <v>41891.289052561871</v>
      </c>
      <c r="O254" s="59">
        <f t="shared" si="117"/>
        <v>31920</v>
      </c>
      <c r="P254" s="60">
        <f t="shared" si="118"/>
        <v>31307.835616438355</v>
      </c>
      <c r="Q254" s="61">
        <v>0</v>
      </c>
      <c r="R254" s="62">
        <v>0</v>
      </c>
      <c r="S254" s="62">
        <v>20407.75</v>
      </c>
      <c r="T254" s="58">
        <f t="shared" si="119"/>
        <v>6802.583333333333</v>
      </c>
      <c r="V254" s="63">
        <f t="shared" si="120"/>
        <v>2302.4992973599351</v>
      </c>
      <c r="X254" s="9"/>
      <c r="Z254" s="41" t="s">
        <v>308</v>
      </c>
      <c r="AA254" t="s">
        <v>63</v>
      </c>
      <c r="AB254" s="42">
        <v>350</v>
      </c>
      <c r="AC254" s="42">
        <f t="shared" si="121"/>
        <v>350</v>
      </c>
      <c r="AD254" s="43">
        <f t="shared" si="122"/>
        <v>0</v>
      </c>
      <c r="AE254" s="9"/>
      <c r="AF254" s="41" t="s">
        <v>308</v>
      </c>
      <c r="AG254" t="s">
        <v>64</v>
      </c>
      <c r="AH254" s="42">
        <v>31920</v>
      </c>
      <c r="AI254" s="42">
        <v>10001925.888</v>
      </c>
      <c r="AJ254" s="42">
        <f t="shared" si="123"/>
        <v>31920</v>
      </c>
      <c r="AK254" s="43">
        <f t="shared" si="124"/>
        <v>0</v>
      </c>
      <c r="AL254" s="42"/>
      <c r="AM254" s="41" t="s">
        <v>308</v>
      </c>
      <c r="AN254" t="s">
        <v>65</v>
      </c>
      <c r="AO254">
        <v>358</v>
      </c>
      <c r="AP254" s="44">
        <v>73118</v>
      </c>
      <c r="AQ254">
        <f t="shared" si="125"/>
        <v>358</v>
      </c>
      <c r="AR254" s="45">
        <f t="shared" si="126"/>
        <v>0</v>
      </c>
      <c r="AT254" s="41" t="s">
        <v>308</v>
      </c>
      <c r="AU254" s="46">
        <f t="shared" si="127"/>
        <v>31920</v>
      </c>
      <c r="AV254">
        <f t="shared" si="128"/>
        <v>0.98082191780821915</v>
      </c>
      <c r="AW254" s="42">
        <f t="shared" si="129"/>
        <v>31307.84</v>
      </c>
      <c r="AX254" s="42">
        <f t="shared" si="130"/>
        <v>31307.835616438355</v>
      </c>
      <c r="AY254" s="43">
        <f t="shared" si="131"/>
        <v>4.3835616452270187E-3</v>
      </c>
      <c r="BA254" s="41" t="str">
        <f t="shared" si="132"/>
        <v>07617</v>
      </c>
      <c r="BB254" s="42">
        <f t="shared" si="133"/>
        <v>31307.84</v>
      </c>
      <c r="BC254" s="42">
        <f t="shared" si="134"/>
        <v>2303.02</v>
      </c>
      <c r="BD254" s="47">
        <f t="shared" si="135"/>
        <v>33610.86</v>
      </c>
      <c r="BF254" s="41" t="s">
        <v>308</v>
      </c>
      <c r="BG254" t="s">
        <v>66</v>
      </c>
      <c r="BH254" s="42">
        <v>2302.5</v>
      </c>
      <c r="BI254" s="42">
        <v>626516.8665</v>
      </c>
      <c r="BJ254" s="42">
        <f t="shared" si="136"/>
        <v>2302.4992973599351</v>
      </c>
      <c r="BK254" s="43">
        <f t="shared" si="137"/>
        <v>7.0264006490106112E-4</v>
      </c>
      <c r="BM254" s="41" t="s">
        <v>308</v>
      </c>
      <c r="BN254" t="s">
        <v>67</v>
      </c>
      <c r="BO254" s="42">
        <v>33610.339999999997</v>
      </c>
      <c r="BP254" s="42">
        <v>9145471.6799999997</v>
      </c>
      <c r="BQ254" s="42">
        <f t="shared" si="138"/>
        <v>0</v>
      </c>
      <c r="BR254" s="43">
        <f t="shared" si="139"/>
        <v>33610.339999999997</v>
      </c>
      <c r="BT254" s="48" t="s">
        <v>308</v>
      </c>
      <c r="BU254" s="49">
        <f t="shared" si="140"/>
        <v>31307.84</v>
      </c>
      <c r="BV254" s="50">
        <f t="shared" si="141"/>
        <v>2303.02</v>
      </c>
      <c r="BW254" s="51">
        <f t="shared" si="142"/>
        <v>2302.4992973599351</v>
      </c>
      <c r="BX254" s="52">
        <f t="shared" si="143"/>
        <v>0.52070264006488287</v>
      </c>
      <c r="BZ254" s="41" t="s">
        <v>308</v>
      </c>
      <c r="CA254" s="42">
        <f t="shared" si="144"/>
        <v>41891.289052561871</v>
      </c>
      <c r="CB254" s="42">
        <f t="shared" si="145"/>
        <v>31307.835616438355</v>
      </c>
      <c r="CC254" s="42">
        <f t="shared" si="146"/>
        <v>6802.583333333333</v>
      </c>
      <c r="CD254" s="42">
        <f t="shared" si="150"/>
        <v>31307.835616438355</v>
      </c>
      <c r="CE254" s="43">
        <f t="shared" si="151"/>
        <v>31307.835616438355</v>
      </c>
      <c r="CG254" s="53">
        <f t="shared" si="147"/>
        <v>31307.835616438355</v>
      </c>
      <c r="CH254" s="11">
        <f t="shared" si="148"/>
        <v>2317.91</v>
      </c>
      <c r="CI254" s="53">
        <f t="shared" si="149"/>
        <v>33625.745616438355</v>
      </c>
    </row>
    <row r="255" spans="1:87" x14ac:dyDescent="0.25">
      <c r="A255">
        <v>242</v>
      </c>
      <c r="B255" s="54">
        <v>1150</v>
      </c>
      <c r="C255" t="s">
        <v>309</v>
      </c>
      <c r="D255" s="1"/>
      <c r="E255" s="62">
        <v>350</v>
      </c>
      <c r="F255" s="64">
        <v>126188</v>
      </c>
      <c r="G255">
        <v>362</v>
      </c>
      <c r="H255" s="1" t="str">
        <f>VLOOKUP(C255,'[1]Base 2024'!$A$2:$D$1666,3,FALSE)</f>
        <v>Sindicalizado</v>
      </c>
      <c r="I255" s="1" t="str">
        <f>VLOOKUP(C255,'[1]Base 2024'!$A$2:$D$1666,4,FALSE)</f>
        <v>QUERETARO</v>
      </c>
      <c r="J255" t="s">
        <v>74</v>
      </c>
      <c r="K255" s="45" t="s">
        <v>62</v>
      </c>
      <c r="L255" s="57">
        <f t="shared" si="114"/>
        <v>19131.825292185556</v>
      </c>
      <c r="M255" s="9">
        <f t="shared" si="115"/>
        <v>23198.18857606699</v>
      </c>
      <c r="N255" s="58">
        <f t="shared" si="116"/>
        <v>42330.013868252543</v>
      </c>
      <c r="O255" s="59">
        <f t="shared" si="117"/>
        <v>31920</v>
      </c>
      <c r="P255" s="60">
        <f t="shared" si="118"/>
        <v>31657.64383561644</v>
      </c>
      <c r="Q255" s="61">
        <v>0</v>
      </c>
      <c r="R255" s="62">
        <v>0</v>
      </c>
      <c r="S255" s="62">
        <v>21033.29</v>
      </c>
      <c r="T255" s="58">
        <f t="shared" si="119"/>
        <v>7011.0966666666673</v>
      </c>
      <c r="V255" s="63">
        <f t="shared" si="120"/>
        <v>2328.2255464924488</v>
      </c>
      <c r="X255" s="9"/>
      <c r="Z255" s="41" t="s">
        <v>309</v>
      </c>
      <c r="AA255" t="s">
        <v>63</v>
      </c>
      <c r="AB255" s="42">
        <v>350</v>
      </c>
      <c r="AC255" s="42">
        <f t="shared" si="121"/>
        <v>350</v>
      </c>
      <c r="AD255" s="43">
        <f t="shared" si="122"/>
        <v>0</v>
      </c>
      <c r="AE255" s="9"/>
      <c r="AF255" s="41" t="s">
        <v>309</v>
      </c>
      <c r="AG255" t="s">
        <v>64</v>
      </c>
      <c r="AH255" s="42">
        <v>31920</v>
      </c>
      <c r="AI255" s="42">
        <v>10033845.888</v>
      </c>
      <c r="AJ255" s="42">
        <f t="shared" si="123"/>
        <v>31920</v>
      </c>
      <c r="AK255" s="43">
        <f t="shared" si="124"/>
        <v>0</v>
      </c>
      <c r="AL255" s="42"/>
      <c r="AM255" s="41" t="s">
        <v>309</v>
      </c>
      <c r="AN255" t="s">
        <v>65</v>
      </c>
      <c r="AO255">
        <v>362</v>
      </c>
      <c r="AP255" s="44">
        <v>73480</v>
      </c>
      <c r="AQ255">
        <f t="shared" si="125"/>
        <v>362</v>
      </c>
      <c r="AR255" s="45">
        <f t="shared" si="126"/>
        <v>0</v>
      </c>
      <c r="AT255" s="41" t="s">
        <v>309</v>
      </c>
      <c r="AU255" s="46">
        <f t="shared" si="127"/>
        <v>31920</v>
      </c>
      <c r="AV255">
        <f t="shared" si="128"/>
        <v>0.99178082191780825</v>
      </c>
      <c r="AW255" s="42">
        <f t="shared" si="129"/>
        <v>31657.64</v>
      </c>
      <c r="AX255" s="42">
        <f t="shared" si="130"/>
        <v>31657.64383561644</v>
      </c>
      <c r="AY255" s="43">
        <f t="shared" si="131"/>
        <v>-3.8356164404831361E-3</v>
      </c>
      <c r="BA255" s="41" t="str">
        <f t="shared" si="132"/>
        <v>07618</v>
      </c>
      <c r="BB255" s="42">
        <f t="shared" si="133"/>
        <v>31657.64</v>
      </c>
      <c r="BC255" s="42">
        <f t="shared" si="134"/>
        <v>2328.75</v>
      </c>
      <c r="BD255" s="47">
        <f t="shared" si="135"/>
        <v>33986.39</v>
      </c>
      <c r="BF255" s="41" t="s">
        <v>309</v>
      </c>
      <c r="BG255" t="s">
        <v>66</v>
      </c>
      <c r="BH255" s="42">
        <v>2328.23</v>
      </c>
      <c r="BI255" s="42">
        <v>628845.09199999995</v>
      </c>
      <c r="BJ255" s="42">
        <f t="shared" si="136"/>
        <v>2328.2255464924488</v>
      </c>
      <c r="BK255" s="43">
        <f t="shared" si="137"/>
        <v>4.4535075512612821E-3</v>
      </c>
      <c r="BM255" s="41" t="s">
        <v>309</v>
      </c>
      <c r="BN255" t="s">
        <v>67</v>
      </c>
      <c r="BO255" s="42">
        <v>33985.870000000003</v>
      </c>
      <c r="BP255" s="42">
        <v>9179457.5500000007</v>
      </c>
      <c r="BQ255" s="42">
        <f t="shared" si="138"/>
        <v>0</v>
      </c>
      <c r="BR255" s="43">
        <f t="shared" si="139"/>
        <v>33985.870000000003</v>
      </c>
      <c r="BT255" s="48" t="s">
        <v>309</v>
      </c>
      <c r="BU255" s="49">
        <f t="shared" si="140"/>
        <v>31657.64</v>
      </c>
      <c r="BV255" s="50">
        <f t="shared" si="141"/>
        <v>2328.75</v>
      </c>
      <c r="BW255" s="51">
        <f t="shared" si="142"/>
        <v>2328.2255464924488</v>
      </c>
      <c r="BX255" s="52">
        <f t="shared" si="143"/>
        <v>0.52445350755124309</v>
      </c>
      <c r="BZ255" s="41" t="s">
        <v>309</v>
      </c>
      <c r="CA255" s="42">
        <f t="shared" si="144"/>
        <v>42330.013868252543</v>
      </c>
      <c r="CB255" s="42">
        <f t="shared" si="145"/>
        <v>31657.64383561644</v>
      </c>
      <c r="CC255" s="42">
        <f t="shared" si="146"/>
        <v>7011.0966666666673</v>
      </c>
      <c r="CD255" s="42">
        <f t="shared" si="150"/>
        <v>31657.64383561644</v>
      </c>
      <c r="CE255" s="43">
        <f t="shared" si="151"/>
        <v>31657.64383561644</v>
      </c>
      <c r="CG255" s="53">
        <f t="shared" si="147"/>
        <v>31657.64383561644</v>
      </c>
      <c r="CH255" s="11">
        <f t="shared" si="148"/>
        <v>2343.81</v>
      </c>
      <c r="CI255" s="53">
        <f t="shared" si="149"/>
        <v>34001.453835616441</v>
      </c>
    </row>
    <row r="256" spans="1:87" x14ac:dyDescent="0.25">
      <c r="A256">
        <v>243</v>
      </c>
      <c r="B256" s="54">
        <v>1661</v>
      </c>
      <c r="C256" t="s">
        <v>310</v>
      </c>
      <c r="D256" s="1"/>
      <c r="E256" s="55">
        <v>550</v>
      </c>
      <c r="F256" s="56">
        <v>190728</v>
      </c>
      <c r="G256">
        <v>363</v>
      </c>
      <c r="H256" s="1" t="str">
        <f>VLOOKUP(C256,'[1]Base 2024'!$A$2:$D$1666,3,FALSE)</f>
        <v>Empleado</v>
      </c>
      <c r="I256" s="1" t="str">
        <f>VLOOKUP(C256,'[1]Base 2024'!$A$2:$D$1666,4,FALSE)</f>
        <v>QUERETARO</v>
      </c>
      <c r="J256" t="s">
        <v>61</v>
      </c>
      <c r="K256" s="45" t="s">
        <v>62</v>
      </c>
      <c r="L256" s="57">
        <f t="shared" si="114"/>
        <v>28916.971299394289</v>
      </c>
      <c r="M256" s="9">
        <f t="shared" si="115"/>
        <v>23262.271969923531</v>
      </c>
      <c r="N256" s="58">
        <f t="shared" si="116"/>
        <v>52179.24326931782</v>
      </c>
      <c r="O256" s="59">
        <f t="shared" si="117"/>
        <v>50160</v>
      </c>
      <c r="P256" s="60">
        <f t="shared" si="118"/>
        <v>49885.150684931505</v>
      </c>
      <c r="Q256" s="61">
        <v>0</v>
      </c>
      <c r="R256" s="62">
        <v>0</v>
      </c>
      <c r="S256" s="62">
        <v>28132.99</v>
      </c>
      <c r="T256" s="58">
        <f t="shared" si="119"/>
        <v>9377.6633333333339</v>
      </c>
      <c r="V256" s="63">
        <f t="shared" si="120"/>
        <v>3668.7468852187635</v>
      </c>
      <c r="X256" s="9"/>
      <c r="Z256" s="41" t="s">
        <v>310</v>
      </c>
      <c r="AA256" t="s">
        <v>63</v>
      </c>
      <c r="AB256" s="42">
        <v>550</v>
      </c>
      <c r="AC256" s="42">
        <f t="shared" si="121"/>
        <v>550</v>
      </c>
      <c r="AD256" s="43">
        <f t="shared" si="122"/>
        <v>0</v>
      </c>
      <c r="AE256" s="9"/>
      <c r="AF256" s="41" t="s">
        <v>310</v>
      </c>
      <c r="AG256" t="s">
        <v>64</v>
      </c>
      <c r="AH256" s="42">
        <v>50160</v>
      </c>
      <c r="AI256" s="42">
        <v>10084005.888</v>
      </c>
      <c r="AJ256" s="42">
        <f t="shared" si="123"/>
        <v>50160</v>
      </c>
      <c r="AK256" s="43">
        <f t="shared" si="124"/>
        <v>0</v>
      </c>
      <c r="AL256" s="42"/>
      <c r="AM256" s="41" t="s">
        <v>310</v>
      </c>
      <c r="AN256" t="s">
        <v>65</v>
      </c>
      <c r="AO256">
        <v>363</v>
      </c>
      <c r="AP256" s="44">
        <v>73843</v>
      </c>
      <c r="AQ256">
        <f t="shared" si="125"/>
        <v>363</v>
      </c>
      <c r="AR256" s="45">
        <f t="shared" si="126"/>
        <v>0</v>
      </c>
      <c r="AT256" s="41" t="s">
        <v>310</v>
      </c>
      <c r="AU256" s="46">
        <f t="shared" si="127"/>
        <v>50160</v>
      </c>
      <c r="AV256">
        <f t="shared" si="128"/>
        <v>0.9945205479452055</v>
      </c>
      <c r="AW256" s="42">
        <f t="shared" si="129"/>
        <v>49885.15</v>
      </c>
      <c r="AX256" s="42">
        <f t="shared" si="130"/>
        <v>49885.150684931505</v>
      </c>
      <c r="AY256" s="43">
        <f t="shared" si="131"/>
        <v>-6.849315032013692E-4</v>
      </c>
      <c r="BA256" s="41" t="str">
        <f t="shared" si="132"/>
        <v>07621</v>
      </c>
      <c r="BB256" s="42">
        <f t="shared" si="133"/>
        <v>49885.15</v>
      </c>
      <c r="BC256" s="42">
        <f t="shared" si="134"/>
        <v>3669.58</v>
      </c>
      <c r="BD256" s="47">
        <f t="shared" si="135"/>
        <v>53554.73</v>
      </c>
      <c r="BF256" s="41" t="s">
        <v>310</v>
      </c>
      <c r="BG256" t="s">
        <v>66</v>
      </c>
      <c r="BH256" s="42">
        <v>3668.75</v>
      </c>
      <c r="BI256" s="42">
        <v>632513.83889999997</v>
      </c>
      <c r="BJ256" s="42">
        <f t="shared" si="136"/>
        <v>3668.7468852187635</v>
      </c>
      <c r="BK256" s="43">
        <f t="shared" si="137"/>
        <v>3.1147812364906713E-3</v>
      </c>
      <c r="BM256" s="41" t="s">
        <v>310</v>
      </c>
      <c r="BN256" t="s">
        <v>67</v>
      </c>
      <c r="BO256" s="42">
        <v>53553.9</v>
      </c>
      <c r="BP256" s="42">
        <v>9233011.4499999993</v>
      </c>
      <c r="BQ256" s="42">
        <f t="shared" si="138"/>
        <v>0</v>
      </c>
      <c r="BR256" s="43">
        <f t="shared" si="139"/>
        <v>53553.9</v>
      </c>
      <c r="BT256" s="48" t="s">
        <v>310</v>
      </c>
      <c r="BU256" s="49">
        <f t="shared" si="140"/>
        <v>49885.15</v>
      </c>
      <c r="BV256" s="50">
        <f t="shared" si="141"/>
        <v>3669.58</v>
      </c>
      <c r="BW256" s="51">
        <f t="shared" si="142"/>
        <v>3668.7468852187635</v>
      </c>
      <c r="BX256" s="52">
        <f t="shared" si="143"/>
        <v>0.83311478123641791</v>
      </c>
      <c r="BZ256" s="41" t="s">
        <v>310</v>
      </c>
      <c r="CA256" s="42">
        <f t="shared" si="144"/>
        <v>52179.24326931782</v>
      </c>
      <c r="CB256" s="42">
        <f t="shared" si="145"/>
        <v>49885.150684931505</v>
      </c>
      <c r="CC256" s="42">
        <f t="shared" si="146"/>
        <v>9377.6633333333339</v>
      </c>
      <c r="CD256" s="42">
        <f t="shared" si="150"/>
        <v>49885.150684931505</v>
      </c>
      <c r="CE256" s="43">
        <f t="shared" si="151"/>
        <v>49885.150684931505</v>
      </c>
      <c r="CG256" s="53">
        <f t="shared" si="147"/>
        <v>49885.150684931505</v>
      </c>
      <c r="CH256" s="11">
        <f t="shared" si="148"/>
        <v>3693.3</v>
      </c>
      <c r="CI256" s="53">
        <f t="shared" si="149"/>
        <v>53578.450684931508</v>
      </c>
    </row>
    <row r="257" spans="1:87" x14ac:dyDescent="0.25">
      <c r="A257">
        <v>244</v>
      </c>
      <c r="B257" s="54">
        <v>1157</v>
      </c>
      <c r="C257" t="s">
        <v>311</v>
      </c>
      <c r="D257" s="1"/>
      <c r="E257" s="62">
        <v>340</v>
      </c>
      <c r="F257" s="64">
        <v>121533.2</v>
      </c>
      <c r="G257">
        <v>363</v>
      </c>
      <c r="H257" s="1" t="str">
        <f>VLOOKUP(C257,'[1]Base 2024'!$A$2:$D$1666,3,FALSE)</f>
        <v>Sindicalizado</v>
      </c>
      <c r="I257" s="1" t="str">
        <f>VLOOKUP(C257,'[1]Base 2024'!$A$2:$D$1666,4,FALSE)</f>
        <v>QUERETARO</v>
      </c>
      <c r="J257" t="s">
        <v>74</v>
      </c>
      <c r="K257" s="45" t="s">
        <v>62</v>
      </c>
      <c r="L257" s="57">
        <f t="shared" si="114"/>
        <v>18426.093999431367</v>
      </c>
      <c r="M257" s="9">
        <f t="shared" si="115"/>
        <v>23262.271969923531</v>
      </c>
      <c r="N257" s="58">
        <f t="shared" si="116"/>
        <v>41688.365969354898</v>
      </c>
      <c r="O257" s="59">
        <f t="shared" si="117"/>
        <v>31008</v>
      </c>
      <c r="P257" s="60">
        <f t="shared" si="118"/>
        <v>30838.09315068493</v>
      </c>
      <c r="Q257" s="61">
        <v>0</v>
      </c>
      <c r="R257" s="62">
        <v>0</v>
      </c>
      <c r="S257" s="62">
        <v>18098.79</v>
      </c>
      <c r="T257" s="58">
        <f t="shared" si="119"/>
        <v>6032.93</v>
      </c>
      <c r="V257" s="63">
        <f t="shared" si="120"/>
        <v>2267.9526199534171</v>
      </c>
      <c r="X257" s="9"/>
      <c r="Z257" s="41" t="s">
        <v>311</v>
      </c>
      <c r="AA257" t="s">
        <v>63</v>
      </c>
      <c r="AB257" s="42">
        <v>340</v>
      </c>
      <c r="AC257" s="42">
        <f t="shared" si="121"/>
        <v>340</v>
      </c>
      <c r="AD257" s="43">
        <f t="shared" si="122"/>
        <v>0</v>
      </c>
      <c r="AE257" s="9"/>
      <c r="AF257" s="41" t="s">
        <v>311</v>
      </c>
      <c r="AG257" t="s">
        <v>64</v>
      </c>
      <c r="AH257" s="42">
        <v>31008</v>
      </c>
      <c r="AI257" s="42">
        <v>10115013.888</v>
      </c>
      <c r="AJ257" s="42">
        <f t="shared" si="123"/>
        <v>31008</v>
      </c>
      <c r="AK257" s="43">
        <f t="shared" si="124"/>
        <v>0</v>
      </c>
      <c r="AL257" s="42"/>
      <c r="AM257" s="41" t="s">
        <v>311</v>
      </c>
      <c r="AN257" t="s">
        <v>65</v>
      </c>
      <c r="AO257">
        <v>363</v>
      </c>
      <c r="AP257" s="44">
        <v>74206</v>
      </c>
      <c r="AQ257">
        <f t="shared" si="125"/>
        <v>363</v>
      </c>
      <c r="AR257" s="45">
        <f t="shared" si="126"/>
        <v>0</v>
      </c>
      <c r="AT257" s="41" t="s">
        <v>311</v>
      </c>
      <c r="AU257" s="46">
        <f t="shared" si="127"/>
        <v>31008</v>
      </c>
      <c r="AV257">
        <f t="shared" si="128"/>
        <v>0.9945205479452055</v>
      </c>
      <c r="AW257" s="42">
        <f t="shared" si="129"/>
        <v>30838.09</v>
      </c>
      <c r="AX257" s="42">
        <f t="shared" si="130"/>
        <v>30838.09315068493</v>
      </c>
      <c r="AY257" s="43">
        <f t="shared" si="131"/>
        <v>-3.1506849300058093E-3</v>
      </c>
      <c r="BA257" s="41" t="str">
        <f t="shared" si="132"/>
        <v>07626</v>
      </c>
      <c r="BB257" s="42">
        <f t="shared" si="133"/>
        <v>30838.09</v>
      </c>
      <c r="BC257" s="42">
        <f t="shared" si="134"/>
        <v>2268.4699999999998</v>
      </c>
      <c r="BD257" s="47">
        <f t="shared" si="135"/>
        <v>33106.559999999998</v>
      </c>
      <c r="BF257" s="41" t="s">
        <v>311</v>
      </c>
      <c r="BG257" t="s">
        <v>66</v>
      </c>
      <c r="BH257" s="42">
        <v>2267.9499999999998</v>
      </c>
      <c r="BI257" s="42">
        <v>634781.79150000005</v>
      </c>
      <c r="BJ257" s="42">
        <f t="shared" si="136"/>
        <v>2267.9526199534171</v>
      </c>
      <c r="BK257" s="43">
        <f t="shared" si="137"/>
        <v>-2.6199534172519634E-3</v>
      </c>
      <c r="BM257" s="41" t="s">
        <v>311</v>
      </c>
      <c r="BN257" t="s">
        <v>67</v>
      </c>
      <c r="BO257" s="42">
        <v>33106.04</v>
      </c>
      <c r="BP257" s="42">
        <v>9266117.4900000002</v>
      </c>
      <c r="BQ257" s="42">
        <f t="shared" si="138"/>
        <v>0</v>
      </c>
      <c r="BR257" s="43">
        <f t="shared" si="139"/>
        <v>33106.04</v>
      </c>
      <c r="BT257" s="48" t="s">
        <v>311</v>
      </c>
      <c r="BU257" s="49">
        <f t="shared" si="140"/>
        <v>30838.09</v>
      </c>
      <c r="BV257" s="50">
        <f t="shared" si="141"/>
        <v>2268.4699999999998</v>
      </c>
      <c r="BW257" s="51">
        <f t="shared" si="142"/>
        <v>2267.9526199534171</v>
      </c>
      <c r="BX257" s="52">
        <f t="shared" si="143"/>
        <v>0.51738004658272985</v>
      </c>
      <c r="BZ257" s="41" t="s">
        <v>311</v>
      </c>
      <c r="CA257" s="42">
        <f t="shared" si="144"/>
        <v>41688.365969354898</v>
      </c>
      <c r="CB257" s="42">
        <f t="shared" si="145"/>
        <v>30838.09315068493</v>
      </c>
      <c r="CC257" s="42">
        <f t="shared" si="146"/>
        <v>6032.93</v>
      </c>
      <c r="CD257" s="42">
        <f t="shared" si="150"/>
        <v>30838.09315068493</v>
      </c>
      <c r="CE257" s="43">
        <f t="shared" si="151"/>
        <v>30838.09315068493</v>
      </c>
      <c r="CG257" s="53">
        <f t="shared" si="147"/>
        <v>30838.09315068493</v>
      </c>
      <c r="CH257" s="11">
        <f t="shared" si="148"/>
        <v>2283.13</v>
      </c>
      <c r="CI257" s="53">
        <f t="shared" si="149"/>
        <v>33121.223150684928</v>
      </c>
    </row>
    <row r="258" spans="1:87" x14ac:dyDescent="0.25">
      <c r="A258">
        <v>245</v>
      </c>
      <c r="B258" s="54">
        <v>1164</v>
      </c>
      <c r="C258" t="s">
        <v>312</v>
      </c>
      <c r="D258" s="1"/>
      <c r="E258" s="62">
        <v>350</v>
      </c>
      <c r="F258" s="64">
        <v>79542</v>
      </c>
      <c r="G258">
        <v>235</v>
      </c>
      <c r="H258" s="1" t="str">
        <f>VLOOKUP(C258,'[1]Base 2024'!$A$2:$D$1666,3,FALSE)</f>
        <v>Sindicalizado</v>
      </c>
      <c r="I258" s="1" t="str">
        <f>VLOOKUP(C258,'[1]Base 2024'!$A$2:$D$1666,4,FALSE)</f>
        <v>QUERETARO</v>
      </c>
      <c r="J258" t="s">
        <v>74</v>
      </c>
      <c r="K258" s="45" t="s">
        <v>77</v>
      </c>
      <c r="L258" s="57">
        <f t="shared" si="114"/>
        <v>12059.654225370268</v>
      </c>
      <c r="M258" s="9">
        <f t="shared" si="115"/>
        <v>15059.597556286582</v>
      </c>
      <c r="N258" s="58">
        <f t="shared" si="116"/>
        <v>27119.251781656851</v>
      </c>
      <c r="O258" s="59">
        <f t="shared" si="117"/>
        <v>31920</v>
      </c>
      <c r="P258" s="60">
        <f t="shared" si="118"/>
        <v>20551.232876712329</v>
      </c>
      <c r="Q258" s="61">
        <v>0</v>
      </c>
      <c r="R258" s="62">
        <v>0</v>
      </c>
      <c r="S258" s="62">
        <v>15797.12</v>
      </c>
      <c r="T258" s="58">
        <f t="shared" si="119"/>
        <v>5265.7066666666669</v>
      </c>
      <c r="V258" s="63">
        <f t="shared" si="120"/>
        <v>1511.4171365351528</v>
      </c>
      <c r="X258" s="9"/>
      <c r="Z258" s="41" t="s">
        <v>312</v>
      </c>
      <c r="AA258" t="s">
        <v>63</v>
      </c>
      <c r="AB258" s="42">
        <v>350</v>
      </c>
      <c r="AC258" s="42">
        <f t="shared" si="121"/>
        <v>350</v>
      </c>
      <c r="AD258" s="43">
        <f t="shared" si="122"/>
        <v>0</v>
      </c>
      <c r="AE258" s="9"/>
      <c r="AF258" s="41" t="s">
        <v>312</v>
      </c>
      <c r="AG258" t="s">
        <v>64</v>
      </c>
      <c r="AH258" s="42">
        <v>31920</v>
      </c>
      <c r="AI258" s="42">
        <v>10146933.888</v>
      </c>
      <c r="AJ258" s="42">
        <f t="shared" si="123"/>
        <v>31920</v>
      </c>
      <c r="AK258" s="43">
        <f t="shared" si="124"/>
        <v>0</v>
      </c>
      <c r="AL258" s="42"/>
      <c r="AM258" s="41" t="s">
        <v>312</v>
      </c>
      <c r="AN258" t="s">
        <v>65</v>
      </c>
      <c r="AO258">
        <v>235</v>
      </c>
      <c r="AP258" s="44">
        <v>74441</v>
      </c>
      <c r="AQ258">
        <f t="shared" si="125"/>
        <v>235</v>
      </c>
      <c r="AR258" s="45">
        <f t="shared" si="126"/>
        <v>0</v>
      </c>
      <c r="AT258" s="41" t="s">
        <v>312</v>
      </c>
      <c r="AU258" s="46">
        <f t="shared" si="127"/>
        <v>31920</v>
      </c>
      <c r="AV258">
        <f t="shared" si="128"/>
        <v>0.64383561643835618</v>
      </c>
      <c r="AW258" s="42">
        <f t="shared" si="129"/>
        <v>20551.23</v>
      </c>
      <c r="AX258" s="42">
        <f t="shared" si="130"/>
        <v>20551.232876712329</v>
      </c>
      <c r="AY258" s="43">
        <f t="shared" si="131"/>
        <v>-2.8767123294528574E-3</v>
      </c>
      <c r="BA258" s="41" t="str">
        <f t="shared" si="132"/>
        <v>07633</v>
      </c>
      <c r="BB258" s="42">
        <f t="shared" si="133"/>
        <v>20551.23</v>
      </c>
      <c r="BC258" s="42">
        <f t="shared" si="134"/>
        <v>1511.76</v>
      </c>
      <c r="BD258" s="47">
        <f t="shared" si="135"/>
        <v>22062.989999999998</v>
      </c>
      <c r="BF258" s="41" t="s">
        <v>312</v>
      </c>
      <c r="BG258" t="s">
        <v>66</v>
      </c>
      <c r="BH258" s="42">
        <v>1511.42</v>
      </c>
      <c r="BI258" s="42">
        <v>636293.20860000001</v>
      </c>
      <c r="BJ258" s="42">
        <f t="shared" si="136"/>
        <v>1511.4171365351528</v>
      </c>
      <c r="BK258" s="43">
        <f t="shared" si="137"/>
        <v>2.8634648472234403E-3</v>
      </c>
      <c r="BM258" s="41" t="s">
        <v>312</v>
      </c>
      <c r="BN258" t="s">
        <v>67</v>
      </c>
      <c r="BO258" s="42">
        <v>22062.65</v>
      </c>
      <c r="BP258" s="42">
        <v>9288180.1400000006</v>
      </c>
      <c r="BQ258" s="42">
        <f t="shared" si="138"/>
        <v>0</v>
      </c>
      <c r="BR258" s="43">
        <f t="shared" si="139"/>
        <v>22062.65</v>
      </c>
      <c r="BT258" s="48" t="s">
        <v>312</v>
      </c>
      <c r="BU258" s="49">
        <f t="shared" si="140"/>
        <v>20551.23</v>
      </c>
      <c r="BV258" s="50">
        <f t="shared" si="141"/>
        <v>1511.76</v>
      </c>
      <c r="BW258" s="51">
        <f t="shared" si="142"/>
        <v>1511.4171365351528</v>
      </c>
      <c r="BX258" s="52">
        <f t="shared" si="143"/>
        <v>0.34286346484714159</v>
      </c>
      <c r="BZ258" s="41" t="s">
        <v>312</v>
      </c>
      <c r="CA258" s="42">
        <f t="shared" si="144"/>
        <v>27119.251781656851</v>
      </c>
      <c r="CB258" s="42">
        <f t="shared" si="145"/>
        <v>20551.232876712329</v>
      </c>
      <c r="CC258" s="42">
        <f t="shared" si="146"/>
        <v>5265.7066666666669</v>
      </c>
      <c r="CD258" s="42">
        <f t="shared" si="150"/>
        <v>20551.232876712329</v>
      </c>
      <c r="CE258" s="43">
        <f t="shared" si="151"/>
        <v>20551.232876712329</v>
      </c>
      <c r="CG258" s="53">
        <f t="shared" si="147"/>
        <v>20551.232876712329</v>
      </c>
      <c r="CH258" s="11">
        <f t="shared" si="148"/>
        <v>1521.53</v>
      </c>
      <c r="CI258" s="53">
        <f t="shared" si="149"/>
        <v>22072.762876712328</v>
      </c>
    </row>
    <row r="259" spans="1:87" x14ac:dyDescent="0.25">
      <c r="A259">
        <v>246</v>
      </c>
      <c r="B259" s="54">
        <v>1167</v>
      </c>
      <c r="C259" t="s">
        <v>313</v>
      </c>
      <c r="D259" s="1"/>
      <c r="E259" s="62">
        <v>310</v>
      </c>
      <c r="F259" s="64">
        <v>31340</v>
      </c>
      <c r="G259">
        <v>101</v>
      </c>
      <c r="H259" s="1" t="str">
        <f>VLOOKUP(C259,'[1]Base 2024'!$A$2:$D$1666,3,FALSE)</f>
        <v>Sindicalizado</v>
      </c>
      <c r="I259" s="1" t="str">
        <f>VLOOKUP(C259,'[1]Base 2024'!$A$2:$D$1666,4,FALSE)</f>
        <v>QUERETARO</v>
      </c>
      <c r="J259" t="s">
        <v>74</v>
      </c>
      <c r="K259" s="45" t="s">
        <v>77</v>
      </c>
      <c r="L259" s="57">
        <f t="shared" si="114"/>
        <v>4751.5722941729427</v>
      </c>
      <c r="M259" s="9">
        <f t="shared" si="115"/>
        <v>6472.4227795104034</v>
      </c>
      <c r="N259" s="58">
        <f t="shared" si="116"/>
        <v>11223.995073683345</v>
      </c>
      <c r="O259" s="59">
        <f t="shared" si="117"/>
        <v>28272</v>
      </c>
      <c r="P259" s="60">
        <f t="shared" si="118"/>
        <v>7823.2109589041092</v>
      </c>
      <c r="Q259" s="61">
        <v>0</v>
      </c>
      <c r="R259" s="62">
        <v>0</v>
      </c>
      <c r="S259" s="62">
        <v>11884.97</v>
      </c>
      <c r="T259" s="58">
        <f t="shared" si="119"/>
        <v>3961.6566666666663</v>
      </c>
      <c r="V259" s="63">
        <f t="shared" si="120"/>
        <v>575.34918595642114</v>
      </c>
      <c r="X259" s="9"/>
      <c r="Z259" s="41" t="s">
        <v>313</v>
      </c>
      <c r="AA259" t="s">
        <v>63</v>
      </c>
      <c r="AB259" s="42">
        <v>310</v>
      </c>
      <c r="AC259" s="42">
        <f t="shared" si="121"/>
        <v>310</v>
      </c>
      <c r="AD259" s="43">
        <f t="shared" si="122"/>
        <v>0</v>
      </c>
      <c r="AE259" s="9"/>
      <c r="AF259" s="41" t="s">
        <v>313</v>
      </c>
      <c r="AG259" t="s">
        <v>64</v>
      </c>
      <c r="AH259" s="42">
        <v>28272</v>
      </c>
      <c r="AI259" s="42">
        <v>10175205.888</v>
      </c>
      <c r="AJ259" s="42">
        <f t="shared" si="123"/>
        <v>28272</v>
      </c>
      <c r="AK259" s="43">
        <f t="shared" si="124"/>
        <v>0</v>
      </c>
      <c r="AL259" s="42"/>
      <c r="AM259" s="41" t="s">
        <v>313</v>
      </c>
      <c r="AN259" t="s">
        <v>65</v>
      </c>
      <c r="AO259">
        <v>101</v>
      </c>
      <c r="AP259" s="44">
        <v>74542</v>
      </c>
      <c r="AQ259">
        <f t="shared" si="125"/>
        <v>101</v>
      </c>
      <c r="AR259" s="45">
        <f t="shared" si="126"/>
        <v>0</v>
      </c>
      <c r="AT259" s="41" t="s">
        <v>313</v>
      </c>
      <c r="AU259" s="46">
        <f t="shared" si="127"/>
        <v>28272</v>
      </c>
      <c r="AV259">
        <f t="shared" si="128"/>
        <v>0.27671232876712326</v>
      </c>
      <c r="AW259" s="42">
        <f t="shared" si="129"/>
        <v>7823.21</v>
      </c>
      <c r="AX259" s="42">
        <f t="shared" si="130"/>
        <v>7823.2109589041092</v>
      </c>
      <c r="AY259" s="43">
        <f t="shared" si="131"/>
        <v>-9.5890410921128932E-4</v>
      </c>
      <c r="BA259" s="41" t="str">
        <f t="shared" si="132"/>
        <v>07636</v>
      </c>
      <c r="BB259" s="42">
        <f t="shared" si="133"/>
        <v>7823.21</v>
      </c>
      <c r="BC259" s="42">
        <f t="shared" si="134"/>
        <v>575.48</v>
      </c>
      <c r="BD259" s="47">
        <f t="shared" si="135"/>
        <v>8398.69</v>
      </c>
      <c r="BF259" s="41" t="s">
        <v>313</v>
      </c>
      <c r="BG259" t="s">
        <v>66</v>
      </c>
      <c r="BH259" s="42">
        <v>575.35</v>
      </c>
      <c r="BI259" s="42">
        <v>636868.55779999995</v>
      </c>
      <c r="BJ259" s="42">
        <f t="shared" si="136"/>
        <v>575.34918595642114</v>
      </c>
      <c r="BK259" s="43">
        <f t="shared" si="137"/>
        <v>8.1404357888459344E-4</v>
      </c>
      <c r="BM259" s="41" t="s">
        <v>313</v>
      </c>
      <c r="BN259" t="s">
        <v>67</v>
      </c>
      <c r="BO259" s="42">
        <v>8398.56</v>
      </c>
      <c r="BP259" s="42">
        <v>9296578.6999999993</v>
      </c>
      <c r="BQ259" s="42">
        <f t="shared" si="138"/>
        <v>0</v>
      </c>
      <c r="BR259" s="43">
        <f t="shared" si="139"/>
        <v>8398.56</v>
      </c>
      <c r="BT259" s="48" t="s">
        <v>313</v>
      </c>
      <c r="BU259" s="49">
        <f t="shared" si="140"/>
        <v>7823.21</v>
      </c>
      <c r="BV259" s="50">
        <f t="shared" si="141"/>
        <v>575.48</v>
      </c>
      <c r="BW259" s="51">
        <f t="shared" si="142"/>
        <v>575.34918595642114</v>
      </c>
      <c r="BX259" s="52">
        <f t="shared" si="143"/>
        <v>0.13081404357888005</v>
      </c>
      <c r="BZ259" s="41" t="s">
        <v>313</v>
      </c>
      <c r="CA259" s="42">
        <f t="shared" si="144"/>
        <v>11223.995073683345</v>
      </c>
      <c r="CB259" s="42">
        <f t="shared" si="145"/>
        <v>7823.2109589041092</v>
      </c>
      <c r="CC259" s="42">
        <f t="shared" si="146"/>
        <v>3961.6566666666663</v>
      </c>
      <c r="CD259" s="42">
        <f t="shared" si="150"/>
        <v>7823.2109589041092</v>
      </c>
      <c r="CE259" s="43">
        <f t="shared" si="151"/>
        <v>7823.2109589041092</v>
      </c>
      <c r="CG259" s="53">
        <f t="shared" si="147"/>
        <v>7823.2109589041092</v>
      </c>
      <c r="CH259" s="11">
        <f t="shared" si="148"/>
        <v>579.20000000000005</v>
      </c>
      <c r="CI259" s="53">
        <f t="shared" si="149"/>
        <v>8402.4109589041091</v>
      </c>
    </row>
    <row r="260" spans="1:87" x14ac:dyDescent="0.25">
      <c r="A260">
        <v>247</v>
      </c>
      <c r="B260" s="54">
        <v>1170</v>
      </c>
      <c r="C260" t="s">
        <v>314</v>
      </c>
      <c r="D260" s="1"/>
      <c r="E260" s="62">
        <v>350</v>
      </c>
      <c r="F260" s="64">
        <v>122763.4</v>
      </c>
      <c r="G260">
        <v>361</v>
      </c>
      <c r="H260" s="1" t="str">
        <f>VLOOKUP(C260,'[1]Base 2024'!$A$2:$D$1666,3,FALSE)</f>
        <v>Sindicalizado</v>
      </c>
      <c r="I260" s="1" t="str">
        <f>VLOOKUP(C260,'[1]Base 2024'!$A$2:$D$1666,4,FALSE)</f>
        <v>QUERETARO</v>
      </c>
      <c r="J260" t="s">
        <v>74</v>
      </c>
      <c r="K260" s="45" t="s">
        <v>62</v>
      </c>
      <c r="L260" s="57">
        <f t="shared" si="114"/>
        <v>18612.609131412592</v>
      </c>
      <c r="M260" s="9">
        <f t="shared" si="115"/>
        <v>23134.105182210453</v>
      </c>
      <c r="N260" s="58">
        <f t="shared" si="116"/>
        <v>41746.714313623044</v>
      </c>
      <c r="O260" s="59">
        <f t="shared" si="117"/>
        <v>31920</v>
      </c>
      <c r="P260" s="60">
        <f t="shared" si="118"/>
        <v>31570.191780821919</v>
      </c>
      <c r="Q260" s="61">
        <v>0</v>
      </c>
      <c r="R260" s="62">
        <v>0</v>
      </c>
      <c r="S260" s="62">
        <v>14285.43</v>
      </c>
      <c r="T260" s="58">
        <f t="shared" si="119"/>
        <v>4761.8100000000004</v>
      </c>
      <c r="V260" s="63">
        <f t="shared" si="120"/>
        <v>2321.7939842093201</v>
      </c>
      <c r="X260" s="9"/>
      <c r="Z260" s="41" t="s">
        <v>314</v>
      </c>
      <c r="AA260" t="s">
        <v>63</v>
      </c>
      <c r="AB260" s="42">
        <v>350</v>
      </c>
      <c r="AC260" s="42">
        <f t="shared" si="121"/>
        <v>350</v>
      </c>
      <c r="AD260" s="43">
        <f t="shared" si="122"/>
        <v>0</v>
      </c>
      <c r="AE260" s="9"/>
      <c r="AF260" s="41" t="s">
        <v>314</v>
      </c>
      <c r="AG260" t="s">
        <v>64</v>
      </c>
      <c r="AH260" s="42">
        <v>31920</v>
      </c>
      <c r="AI260" s="42">
        <v>10207125.888</v>
      </c>
      <c r="AJ260" s="42">
        <f t="shared" si="123"/>
        <v>31920</v>
      </c>
      <c r="AK260" s="43">
        <f t="shared" si="124"/>
        <v>0</v>
      </c>
      <c r="AL260" s="42"/>
      <c r="AM260" s="41" t="s">
        <v>314</v>
      </c>
      <c r="AN260" t="s">
        <v>65</v>
      </c>
      <c r="AO260">
        <v>361</v>
      </c>
      <c r="AP260" s="44">
        <v>74903</v>
      </c>
      <c r="AQ260">
        <f t="shared" si="125"/>
        <v>361</v>
      </c>
      <c r="AR260" s="45">
        <f t="shared" si="126"/>
        <v>0</v>
      </c>
      <c r="AT260" s="41" t="s">
        <v>314</v>
      </c>
      <c r="AU260" s="46">
        <f t="shared" si="127"/>
        <v>31920</v>
      </c>
      <c r="AV260">
        <f t="shared" si="128"/>
        <v>0.989041095890411</v>
      </c>
      <c r="AW260" s="42">
        <f t="shared" si="129"/>
        <v>31570.19</v>
      </c>
      <c r="AX260" s="42">
        <f t="shared" si="130"/>
        <v>31570.191780821919</v>
      </c>
      <c r="AY260" s="43">
        <f t="shared" si="131"/>
        <v>-1.7808219199650921E-3</v>
      </c>
      <c r="BA260" s="41" t="str">
        <f t="shared" si="132"/>
        <v>07639</v>
      </c>
      <c r="BB260" s="42">
        <f t="shared" si="133"/>
        <v>31570.19</v>
      </c>
      <c r="BC260" s="42">
        <f t="shared" si="134"/>
        <v>2322.3200000000002</v>
      </c>
      <c r="BD260" s="47">
        <f t="shared" si="135"/>
        <v>33892.51</v>
      </c>
      <c r="BF260" s="41" t="s">
        <v>314</v>
      </c>
      <c r="BG260" t="s">
        <v>66</v>
      </c>
      <c r="BH260" s="42">
        <v>2321.79</v>
      </c>
      <c r="BI260" s="42">
        <v>639190.35179999995</v>
      </c>
      <c r="BJ260" s="42">
        <f t="shared" si="136"/>
        <v>2321.7939842093201</v>
      </c>
      <c r="BK260" s="43">
        <f t="shared" si="137"/>
        <v>-3.9842093201514217E-3</v>
      </c>
      <c r="BM260" s="41" t="s">
        <v>314</v>
      </c>
      <c r="BN260" t="s">
        <v>67</v>
      </c>
      <c r="BO260" s="42">
        <v>33891.980000000003</v>
      </c>
      <c r="BP260" s="42">
        <v>9330470.6799999997</v>
      </c>
      <c r="BQ260" s="42">
        <f t="shared" si="138"/>
        <v>0</v>
      </c>
      <c r="BR260" s="43">
        <f t="shared" si="139"/>
        <v>33891.980000000003</v>
      </c>
      <c r="BT260" s="48" t="s">
        <v>314</v>
      </c>
      <c r="BU260" s="49">
        <f t="shared" si="140"/>
        <v>31570.19</v>
      </c>
      <c r="BV260" s="50">
        <f t="shared" si="141"/>
        <v>2322.3200000000002</v>
      </c>
      <c r="BW260" s="51">
        <f t="shared" si="142"/>
        <v>2321.7939842093201</v>
      </c>
      <c r="BX260" s="52">
        <f t="shared" si="143"/>
        <v>0.52601579068004867</v>
      </c>
      <c r="BZ260" s="41" t="s">
        <v>314</v>
      </c>
      <c r="CA260" s="42">
        <f t="shared" si="144"/>
        <v>41746.714313623044</v>
      </c>
      <c r="CB260" s="42">
        <f t="shared" si="145"/>
        <v>31570.191780821919</v>
      </c>
      <c r="CC260" s="42">
        <f t="shared" si="146"/>
        <v>4761.8100000000004</v>
      </c>
      <c r="CD260" s="42">
        <f t="shared" si="150"/>
        <v>31570.191780821919</v>
      </c>
      <c r="CE260" s="43">
        <f t="shared" si="151"/>
        <v>31570.191780821919</v>
      </c>
      <c r="CG260" s="53">
        <f t="shared" si="147"/>
        <v>31570.191780821919</v>
      </c>
      <c r="CH260" s="11">
        <f t="shared" si="148"/>
        <v>2337.33</v>
      </c>
      <c r="CI260" s="53">
        <f t="shared" si="149"/>
        <v>33907.521780821917</v>
      </c>
    </row>
    <row r="261" spans="1:87" x14ac:dyDescent="0.25">
      <c r="A261" s="11">
        <v>248</v>
      </c>
      <c r="B261" s="54">
        <v>1172</v>
      </c>
      <c r="C261" t="s">
        <v>315</v>
      </c>
      <c r="D261" s="1"/>
      <c r="E261" s="62">
        <v>350</v>
      </c>
      <c r="F261" s="64">
        <v>119561.8</v>
      </c>
      <c r="G261">
        <v>351</v>
      </c>
      <c r="H261" s="1" t="str">
        <f>VLOOKUP(C261,'[1]Base 2024'!$A$2:$D$1666,3,FALSE)</f>
        <v>Sindicalizado</v>
      </c>
      <c r="I261" s="1" t="str">
        <f>VLOOKUP(C261,'[1]Base 2024'!$A$2:$D$1666,4,FALSE)</f>
        <v>QUERETARO</v>
      </c>
      <c r="J261" t="s">
        <v>74</v>
      </c>
      <c r="K261" s="45" t="s">
        <v>62</v>
      </c>
      <c r="L261" s="57">
        <f t="shared" si="114"/>
        <v>18127.202818169961</v>
      </c>
      <c r="M261" s="9">
        <f t="shared" si="115"/>
        <v>22493.271243645067</v>
      </c>
      <c r="N261" s="58">
        <f t="shared" si="116"/>
        <v>40620.474061815024</v>
      </c>
      <c r="O261" s="59">
        <f t="shared" si="117"/>
        <v>31920</v>
      </c>
      <c r="P261" s="60">
        <f t="shared" si="118"/>
        <v>30695.671232876713</v>
      </c>
      <c r="Q261" s="61">
        <v>0</v>
      </c>
      <c r="R261" s="62">
        <v>25334.58</v>
      </c>
      <c r="S261" s="62">
        <v>13454</v>
      </c>
      <c r="T261" s="58">
        <f t="shared" si="119"/>
        <v>12929.526666666667</v>
      </c>
      <c r="V261" s="63">
        <f t="shared" si="120"/>
        <v>2257.4783613780373</v>
      </c>
      <c r="X261" s="9"/>
      <c r="Z261" s="41" t="s">
        <v>315</v>
      </c>
      <c r="AA261" t="s">
        <v>63</v>
      </c>
      <c r="AB261" s="42">
        <v>350</v>
      </c>
      <c r="AC261" s="42">
        <f t="shared" si="121"/>
        <v>350</v>
      </c>
      <c r="AD261" s="43">
        <f t="shared" si="122"/>
        <v>0</v>
      </c>
      <c r="AE261" s="9"/>
      <c r="AF261" s="41" t="s">
        <v>315</v>
      </c>
      <c r="AG261" t="s">
        <v>64</v>
      </c>
      <c r="AH261" s="42">
        <v>31920</v>
      </c>
      <c r="AI261" s="42">
        <v>10239045.888</v>
      </c>
      <c r="AJ261" s="42">
        <f t="shared" si="123"/>
        <v>31920</v>
      </c>
      <c r="AK261" s="43">
        <f t="shared" si="124"/>
        <v>0</v>
      </c>
      <c r="AL261" s="42"/>
      <c r="AM261" s="41" t="s">
        <v>315</v>
      </c>
      <c r="AN261" t="s">
        <v>65</v>
      </c>
      <c r="AO261">
        <v>351</v>
      </c>
      <c r="AP261" s="44">
        <v>75254</v>
      </c>
      <c r="AQ261">
        <f t="shared" si="125"/>
        <v>351</v>
      </c>
      <c r="AR261" s="45">
        <f t="shared" si="126"/>
        <v>0</v>
      </c>
      <c r="AT261" s="41" t="s">
        <v>315</v>
      </c>
      <c r="AU261" s="46">
        <f t="shared" si="127"/>
        <v>31920</v>
      </c>
      <c r="AV261">
        <f t="shared" si="128"/>
        <v>0.9616438356164384</v>
      </c>
      <c r="AW261" s="42">
        <f t="shared" si="129"/>
        <v>30695.67</v>
      </c>
      <c r="AX261" s="42">
        <f t="shared" si="130"/>
        <v>30695.671232876713</v>
      </c>
      <c r="AY261" s="43">
        <f t="shared" si="131"/>
        <v>-1.2328767152212095E-3</v>
      </c>
      <c r="BA261" s="41" t="str">
        <f t="shared" si="132"/>
        <v>07641</v>
      </c>
      <c r="BB261" s="42">
        <f t="shared" si="133"/>
        <v>30695.67</v>
      </c>
      <c r="BC261" s="42">
        <f t="shared" si="134"/>
        <v>2257.9899999999998</v>
      </c>
      <c r="BD261" s="47">
        <f t="shared" si="135"/>
        <v>32953.659999999996</v>
      </c>
      <c r="BF261" s="41" t="s">
        <v>315</v>
      </c>
      <c r="BG261" t="s">
        <v>66</v>
      </c>
      <c r="BH261" s="42">
        <v>2257.48</v>
      </c>
      <c r="BI261" s="42">
        <v>641447.83019999997</v>
      </c>
      <c r="BJ261" s="42">
        <f t="shared" si="136"/>
        <v>2257.4783613780373</v>
      </c>
      <c r="BK261" s="43">
        <f t="shared" si="137"/>
        <v>1.6386219626838283E-3</v>
      </c>
      <c r="BM261" s="41" t="s">
        <v>315</v>
      </c>
      <c r="BN261" t="s">
        <v>67</v>
      </c>
      <c r="BO261" s="42">
        <v>32953.15</v>
      </c>
      <c r="BP261" s="42">
        <v>9363423.8300000001</v>
      </c>
      <c r="BQ261" s="42">
        <f t="shared" si="138"/>
        <v>0</v>
      </c>
      <c r="BR261" s="43">
        <f t="shared" si="139"/>
        <v>32953.15</v>
      </c>
      <c r="BT261" s="48" t="s">
        <v>315</v>
      </c>
      <c r="BU261" s="49">
        <f t="shared" si="140"/>
        <v>30695.67</v>
      </c>
      <c r="BV261" s="50">
        <f t="shared" si="141"/>
        <v>2257.9899999999998</v>
      </c>
      <c r="BW261" s="51">
        <f t="shared" si="142"/>
        <v>2257.4783613780373</v>
      </c>
      <c r="BX261" s="52">
        <f t="shared" si="143"/>
        <v>0.51163862196244736</v>
      </c>
      <c r="BZ261" s="41" t="s">
        <v>315</v>
      </c>
      <c r="CA261" s="42">
        <f t="shared" si="144"/>
        <v>40620.474061815024</v>
      </c>
      <c r="CB261" s="42">
        <f t="shared" si="145"/>
        <v>30695.671232876713</v>
      </c>
      <c r="CC261" s="42">
        <f t="shared" si="146"/>
        <v>12929.526666666667</v>
      </c>
      <c r="CD261" s="42">
        <f t="shared" si="150"/>
        <v>30695.671232876713</v>
      </c>
      <c r="CE261" s="43">
        <f t="shared" si="151"/>
        <v>30695.671232876713</v>
      </c>
      <c r="CG261" s="53">
        <f t="shared" si="147"/>
        <v>30695.671232876713</v>
      </c>
      <c r="CH261" s="11">
        <f t="shared" si="148"/>
        <v>2272.59</v>
      </c>
      <c r="CI261" s="53">
        <f t="shared" si="149"/>
        <v>32968.261232876714</v>
      </c>
    </row>
    <row r="262" spans="1:87" x14ac:dyDescent="0.25">
      <c r="A262">
        <v>249</v>
      </c>
      <c r="B262" s="54">
        <v>1176</v>
      </c>
      <c r="C262" t="s">
        <v>316</v>
      </c>
      <c r="D262" s="1"/>
      <c r="E262" s="62">
        <v>330</v>
      </c>
      <c r="F262" s="64">
        <v>111632.4</v>
      </c>
      <c r="G262">
        <v>338</v>
      </c>
      <c r="H262" s="1" t="str">
        <f>VLOOKUP(C262,'[1]Base 2024'!$A$2:$D$1666,3,FALSE)</f>
        <v>Sindicalizado</v>
      </c>
      <c r="I262" s="1" t="str">
        <f>VLOOKUP(C262,'[1]Base 2024'!$A$2:$D$1666,4,FALSE)</f>
        <v>QUERETARO</v>
      </c>
      <c r="J262" t="s">
        <v>74</v>
      </c>
      <c r="K262" s="45" t="s">
        <v>77</v>
      </c>
      <c r="L262" s="57">
        <f t="shared" si="114"/>
        <v>16924.997414551104</v>
      </c>
      <c r="M262" s="9">
        <f t="shared" si="115"/>
        <v>21660.187123510063</v>
      </c>
      <c r="N262" s="58">
        <f t="shared" si="116"/>
        <v>38585.184538061163</v>
      </c>
      <c r="O262" s="59">
        <f t="shared" si="117"/>
        <v>30096</v>
      </c>
      <c r="P262" s="60">
        <f t="shared" si="118"/>
        <v>27869.720547945206</v>
      </c>
      <c r="Q262" s="61">
        <v>0</v>
      </c>
      <c r="R262" s="62">
        <v>0</v>
      </c>
      <c r="S262" s="62">
        <v>12553.51</v>
      </c>
      <c r="T262" s="58">
        <f t="shared" si="119"/>
        <v>4184.5033333333331</v>
      </c>
      <c r="V262" s="63">
        <f t="shared" si="120"/>
        <v>2049.6470201718053</v>
      </c>
      <c r="X262" s="9"/>
      <c r="Z262" s="41" t="s">
        <v>316</v>
      </c>
      <c r="AA262" t="s">
        <v>63</v>
      </c>
      <c r="AB262" s="42">
        <v>330</v>
      </c>
      <c r="AC262" s="42">
        <f t="shared" si="121"/>
        <v>330</v>
      </c>
      <c r="AD262" s="43">
        <f t="shared" si="122"/>
        <v>0</v>
      </c>
      <c r="AE262" s="9"/>
      <c r="AF262" s="41" t="s">
        <v>316</v>
      </c>
      <c r="AG262" t="s">
        <v>64</v>
      </c>
      <c r="AH262" s="42">
        <v>30096</v>
      </c>
      <c r="AI262" s="42">
        <v>10269141.888</v>
      </c>
      <c r="AJ262" s="42">
        <f t="shared" si="123"/>
        <v>30096</v>
      </c>
      <c r="AK262" s="43">
        <f t="shared" si="124"/>
        <v>0</v>
      </c>
      <c r="AL262" s="42"/>
      <c r="AM262" s="41" t="s">
        <v>316</v>
      </c>
      <c r="AN262" t="s">
        <v>65</v>
      </c>
      <c r="AO262">
        <v>338</v>
      </c>
      <c r="AP262" s="44">
        <v>75592</v>
      </c>
      <c r="AQ262">
        <f t="shared" si="125"/>
        <v>338</v>
      </c>
      <c r="AR262" s="45">
        <f t="shared" si="126"/>
        <v>0</v>
      </c>
      <c r="AT262" s="41" t="s">
        <v>316</v>
      </c>
      <c r="AU262" s="46">
        <f t="shared" si="127"/>
        <v>30096</v>
      </c>
      <c r="AV262">
        <f t="shared" si="128"/>
        <v>0.92602739726027394</v>
      </c>
      <c r="AW262" s="42">
        <f t="shared" si="129"/>
        <v>27869.72</v>
      </c>
      <c r="AX262" s="42">
        <f t="shared" si="130"/>
        <v>27869.720547945206</v>
      </c>
      <c r="AY262" s="43">
        <f t="shared" si="131"/>
        <v>-5.4794520474388264E-4</v>
      </c>
      <c r="BA262" s="41" t="str">
        <f t="shared" si="132"/>
        <v>07645</v>
      </c>
      <c r="BB262" s="42">
        <f t="shared" si="133"/>
        <v>27869.72</v>
      </c>
      <c r="BC262" s="42">
        <f t="shared" si="134"/>
        <v>2050.11</v>
      </c>
      <c r="BD262" s="47">
        <f t="shared" si="135"/>
        <v>29919.83</v>
      </c>
      <c r="BF262" s="41" t="s">
        <v>316</v>
      </c>
      <c r="BG262" t="s">
        <v>66</v>
      </c>
      <c r="BH262" s="42">
        <v>2049.65</v>
      </c>
      <c r="BI262" s="42">
        <v>643497.47719999996</v>
      </c>
      <c r="BJ262" s="42">
        <f t="shared" si="136"/>
        <v>2049.6470201718053</v>
      </c>
      <c r="BK262" s="43">
        <f t="shared" si="137"/>
        <v>2.9798281948387739E-3</v>
      </c>
      <c r="BM262" s="41" t="s">
        <v>316</v>
      </c>
      <c r="BN262" t="s">
        <v>67</v>
      </c>
      <c r="BO262" s="42">
        <v>29919.37</v>
      </c>
      <c r="BP262" s="42">
        <v>9393343.1999999993</v>
      </c>
      <c r="BQ262" s="42">
        <f t="shared" si="138"/>
        <v>0</v>
      </c>
      <c r="BR262" s="43">
        <f t="shared" si="139"/>
        <v>29919.37</v>
      </c>
      <c r="BT262" s="48" t="s">
        <v>316</v>
      </c>
      <c r="BU262" s="49">
        <f t="shared" si="140"/>
        <v>27869.72</v>
      </c>
      <c r="BV262" s="50">
        <f t="shared" si="141"/>
        <v>2050.11</v>
      </c>
      <c r="BW262" s="51">
        <f t="shared" si="142"/>
        <v>2049.6470201718053</v>
      </c>
      <c r="BX262" s="52">
        <f t="shared" si="143"/>
        <v>0.46297982819487515</v>
      </c>
      <c r="BZ262" s="41" t="s">
        <v>316</v>
      </c>
      <c r="CA262" s="42">
        <f t="shared" si="144"/>
        <v>38585.184538061163</v>
      </c>
      <c r="CB262" s="42">
        <f t="shared" si="145"/>
        <v>27869.720547945206</v>
      </c>
      <c r="CC262" s="42">
        <f t="shared" si="146"/>
        <v>4184.5033333333331</v>
      </c>
      <c r="CD262" s="42">
        <f t="shared" si="150"/>
        <v>27869.720547945206</v>
      </c>
      <c r="CE262" s="43">
        <f t="shared" si="151"/>
        <v>27869.720547945206</v>
      </c>
      <c r="CG262" s="53">
        <f t="shared" si="147"/>
        <v>27869.720547945206</v>
      </c>
      <c r="CH262" s="11">
        <f t="shared" si="148"/>
        <v>2063.36</v>
      </c>
      <c r="CI262" s="53">
        <f t="shared" si="149"/>
        <v>29933.080547945206</v>
      </c>
    </row>
    <row r="263" spans="1:87" x14ac:dyDescent="0.25">
      <c r="A263">
        <v>250</v>
      </c>
      <c r="B263" s="54">
        <v>1662</v>
      </c>
      <c r="C263" t="s">
        <v>317</v>
      </c>
      <c r="D263" s="1"/>
      <c r="E263" s="55">
        <v>585</v>
      </c>
      <c r="F263" s="56">
        <v>190728</v>
      </c>
      <c r="G263">
        <v>364</v>
      </c>
      <c r="H263" s="1" t="str">
        <f>VLOOKUP(C263,'[1]Base 2024'!$A$2:$D$1666,3,FALSE)</f>
        <v>Empleado</v>
      </c>
      <c r="I263" s="1" t="str">
        <f>VLOOKUP(C263,'[1]Base 2024'!$A$2:$D$1666,4,FALSE)</f>
        <v>QUERETARO</v>
      </c>
      <c r="J263" t="s">
        <v>61</v>
      </c>
      <c r="K263" s="45" t="s">
        <v>62</v>
      </c>
      <c r="L263" s="57">
        <f t="shared" si="114"/>
        <v>28916.971299394289</v>
      </c>
      <c r="M263" s="9">
        <f t="shared" si="115"/>
        <v>23326.355363780069</v>
      </c>
      <c r="N263" s="58">
        <f t="shared" si="116"/>
        <v>52243.326663174361</v>
      </c>
      <c r="O263" s="59">
        <f t="shared" si="117"/>
        <v>53352</v>
      </c>
      <c r="P263" s="60">
        <f t="shared" si="118"/>
        <v>53205.830136986304</v>
      </c>
      <c r="Q263" s="61">
        <v>0</v>
      </c>
      <c r="R263" s="62">
        <v>0</v>
      </c>
      <c r="S263" s="62">
        <v>13218.12</v>
      </c>
      <c r="T263" s="58">
        <f t="shared" si="119"/>
        <v>4406.04</v>
      </c>
      <c r="V263" s="63">
        <f t="shared" si="120"/>
        <v>3912.9624930552641</v>
      </c>
      <c r="X263" s="9"/>
      <c r="Z263" s="41" t="s">
        <v>317</v>
      </c>
      <c r="AA263" t="s">
        <v>63</v>
      </c>
      <c r="AB263" s="42">
        <v>585</v>
      </c>
      <c r="AC263" s="42">
        <f t="shared" si="121"/>
        <v>585</v>
      </c>
      <c r="AD263" s="43">
        <f t="shared" si="122"/>
        <v>0</v>
      </c>
      <c r="AE263" s="9"/>
      <c r="AF263" s="41" t="s">
        <v>317</v>
      </c>
      <c r="AG263" t="s">
        <v>64</v>
      </c>
      <c r="AH263" s="42">
        <v>53352</v>
      </c>
      <c r="AI263" s="42">
        <v>10322493.888</v>
      </c>
      <c r="AJ263" s="42">
        <f t="shared" si="123"/>
        <v>53352</v>
      </c>
      <c r="AK263" s="43">
        <f t="shared" si="124"/>
        <v>0</v>
      </c>
      <c r="AL263" s="42"/>
      <c r="AM263" s="41" t="s">
        <v>317</v>
      </c>
      <c r="AN263" t="s">
        <v>65</v>
      </c>
      <c r="AO263">
        <v>364</v>
      </c>
      <c r="AP263" s="44">
        <v>75956</v>
      </c>
      <c r="AQ263">
        <f t="shared" si="125"/>
        <v>364</v>
      </c>
      <c r="AR263" s="45">
        <f t="shared" si="126"/>
        <v>0</v>
      </c>
      <c r="AT263" s="41" t="s">
        <v>317</v>
      </c>
      <c r="AU263" s="46">
        <f t="shared" si="127"/>
        <v>53352</v>
      </c>
      <c r="AV263">
        <f t="shared" si="128"/>
        <v>0.99726027397260275</v>
      </c>
      <c r="AW263" s="42">
        <f t="shared" si="129"/>
        <v>53205.83</v>
      </c>
      <c r="AX263" s="42">
        <f t="shared" si="130"/>
        <v>53205.830136986304</v>
      </c>
      <c r="AY263" s="43">
        <f t="shared" si="131"/>
        <v>-1.3698630209546536E-4</v>
      </c>
      <c r="BA263" s="41" t="str">
        <f t="shared" si="132"/>
        <v>07650</v>
      </c>
      <c r="BB263" s="42">
        <f t="shared" si="133"/>
        <v>53205.83</v>
      </c>
      <c r="BC263" s="42">
        <f t="shared" si="134"/>
        <v>3913.85</v>
      </c>
      <c r="BD263" s="47">
        <f t="shared" si="135"/>
        <v>57119.68</v>
      </c>
      <c r="BF263" s="41" t="s">
        <v>317</v>
      </c>
      <c r="BG263" t="s">
        <v>66</v>
      </c>
      <c r="BH263" s="42">
        <v>3912.96</v>
      </c>
      <c r="BI263" s="42">
        <v>647410.43969999999</v>
      </c>
      <c r="BJ263" s="42">
        <f t="shared" si="136"/>
        <v>3912.9624930552641</v>
      </c>
      <c r="BK263" s="43">
        <f t="shared" si="137"/>
        <v>-2.4930552640398673E-3</v>
      </c>
      <c r="BM263" s="41" t="s">
        <v>317</v>
      </c>
      <c r="BN263" t="s">
        <v>67</v>
      </c>
      <c r="BO263" s="42">
        <v>57118.79</v>
      </c>
      <c r="BP263" s="42">
        <v>9450461.9900000002</v>
      </c>
      <c r="BQ263" s="42">
        <f t="shared" si="138"/>
        <v>0</v>
      </c>
      <c r="BR263" s="43">
        <f t="shared" si="139"/>
        <v>57118.79</v>
      </c>
      <c r="BT263" s="48" t="s">
        <v>317</v>
      </c>
      <c r="BU263" s="49">
        <f t="shared" si="140"/>
        <v>53205.83</v>
      </c>
      <c r="BV263" s="50">
        <f t="shared" si="141"/>
        <v>3913.85</v>
      </c>
      <c r="BW263" s="51">
        <f t="shared" si="142"/>
        <v>3912.9624930552641</v>
      </c>
      <c r="BX263" s="52">
        <f t="shared" si="143"/>
        <v>0.8875069447358328</v>
      </c>
      <c r="BZ263" s="41" t="s">
        <v>317</v>
      </c>
      <c r="CA263" s="42">
        <f t="shared" si="144"/>
        <v>52243.326663174361</v>
      </c>
      <c r="CB263" s="42">
        <f t="shared" si="145"/>
        <v>53205.830136986304</v>
      </c>
      <c r="CC263" s="42">
        <f t="shared" si="146"/>
        <v>4406.04</v>
      </c>
      <c r="CD263" s="42">
        <f t="shared" si="150"/>
        <v>53205.830136986304</v>
      </c>
      <c r="CE263" s="43">
        <f t="shared" si="151"/>
        <v>52243.326663174361</v>
      </c>
      <c r="CG263" s="53">
        <f t="shared" si="147"/>
        <v>52243.326663174361</v>
      </c>
      <c r="CH263" s="11">
        <f t="shared" si="148"/>
        <v>3867.89</v>
      </c>
      <c r="CI263" s="53">
        <f t="shared" si="149"/>
        <v>56111.21666317436</v>
      </c>
    </row>
    <row r="264" spans="1:87" x14ac:dyDescent="0.25">
      <c r="A264">
        <v>251</v>
      </c>
      <c r="B264" s="54">
        <v>1663</v>
      </c>
      <c r="C264" t="s">
        <v>318</v>
      </c>
      <c r="D264" s="1"/>
      <c r="E264" s="55">
        <v>570</v>
      </c>
      <c r="F264" s="56">
        <v>190728</v>
      </c>
      <c r="G264">
        <v>363</v>
      </c>
      <c r="H264" s="1" t="str">
        <f>VLOOKUP(C264,'[1]Base 2024'!$A$2:$D$1666,3,FALSE)</f>
        <v>Empleado</v>
      </c>
      <c r="I264" s="1" t="str">
        <f>VLOOKUP(C264,'[1]Base 2024'!$A$2:$D$1666,4,FALSE)</f>
        <v>QUERETARO</v>
      </c>
      <c r="J264" t="s">
        <v>61</v>
      </c>
      <c r="K264" s="45" t="s">
        <v>62</v>
      </c>
      <c r="L264" s="57">
        <f t="shared" si="114"/>
        <v>28916.971299394289</v>
      </c>
      <c r="M264" s="9">
        <f t="shared" si="115"/>
        <v>23262.271969923531</v>
      </c>
      <c r="N264" s="58">
        <f t="shared" si="116"/>
        <v>52179.24326931782</v>
      </c>
      <c r="O264" s="59">
        <f t="shared" si="117"/>
        <v>51984</v>
      </c>
      <c r="P264" s="60">
        <f t="shared" si="118"/>
        <v>51699.156164383559</v>
      </c>
      <c r="Q264" s="61">
        <v>0</v>
      </c>
      <c r="R264" s="62">
        <v>0</v>
      </c>
      <c r="S264" s="62">
        <v>16638.97</v>
      </c>
      <c r="T264" s="58">
        <f t="shared" si="119"/>
        <v>5546.3233333333337</v>
      </c>
      <c r="V264" s="63">
        <f t="shared" si="120"/>
        <v>3802.1558628630823</v>
      </c>
      <c r="X264" s="9"/>
      <c r="Z264" s="41" t="s">
        <v>318</v>
      </c>
      <c r="AA264" t="s">
        <v>63</v>
      </c>
      <c r="AB264" s="42">
        <v>570</v>
      </c>
      <c r="AC264" s="42">
        <f t="shared" si="121"/>
        <v>570</v>
      </c>
      <c r="AD264" s="43">
        <f t="shared" si="122"/>
        <v>0</v>
      </c>
      <c r="AE264" s="9"/>
      <c r="AF264" s="41" t="s">
        <v>318</v>
      </c>
      <c r="AG264" t="s">
        <v>64</v>
      </c>
      <c r="AH264" s="42">
        <v>51984</v>
      </c>
      <c r="AI264" s="42">
        <v>10374477.888</v>
      </c>
      <c r="AJ264" s="42">
        <f t="shared" si="123"/>
        <v>51984</v>
      </c>
      <c r="AK264" s="43">
        <f t="shared" si="124"/>
        <v>0</v>
      </c>
      <c r="AL264" s="42"/>
      <c r="AM264" s="41" t="s">
        <v>318</v>
      </c>
      <c r="AN264" t="s">
        <v>65</v>
      </c>
      <c r="AO264">
        <v>363</v>
      </c>
      <c r="AP264" s="44">
        <v>76319</v>
      </c>
      <c r="AQ264">
        <f t="shared" si="125"/>
        <v>363</v>
      </c>
      <c r="AR264" s="45">
        <f t="shared" si="126"/>
        <v>0</v>
      </c>
      <c r="AT264" s="41" t="s">
        <v>318</v>
      </c>
      <c r="AU264" s="46">
        <f t="shared" si="127"/>
        <v>51984</v>
      </c>
      <c r="AV264">
        <f t="shared" si="128"/>
        <v>0.9945205479452055</v>
      </c>
      <c r="AW264" s="42">
        <f t="shared" si="129"/>
        <v>51699.16</v>
      </c>
      <c r="AX264" s="42">
        <f t="shared" si="130"/>
        <v>51699.156164383559</v>
      </c>
      <c r="AY264" s="43">
        <f t="shared" si="131"/>
        <v>3.8356164441211149E-3</v>
      </c>
      <c r="BA264" s="41" t="str">
        <f t="shared" si="132"/>
        <v>07651</v>
      </c>
      <c r="BB264" s="42">
        <f t="shared" si="133"/>
        <v>51699.16</v>
      </c>
      <c r="BC264" s="42">
        <f t="shared" si="134"/>
        <v>3803.02</v>
      </c>
      <c r="BD264" s="47">
        <f t="shared" si="135"/>
        <v>55502.18</v>
      </c>
      <c r="BF264" s="41" t="s">
        <v>318</v>
      </c>
      <c r="BG264" t="s">
        <v>66</v>
      </c>
      <c r="BH264" s="42">
        <v>3802.16</v>
      </c>
      <c r="BI264" s="42">
        <v>651212.5956</v>
      </c>
      <c r="BJ264" s="42">
        <f t="shared" si="136"/>
        <v>3802.1558628630823</v>
      </c>
      <c r="BK264" s="43">
        <f t="shared" si="137"/>
        <v>4.137136917506723E-3</v>
      </c>
      <c r="BM264" s="41" t="s">
        <v>318</v>
      </c>
      <c r="BN264" t="s">
        <v>67</v>
      </c>
      <c r="BO264" s="42">
        <v>55501.32</v>
      </c>
      <c r="BP264" s="42">
        <v>9505963.3100000005</v>
      </c>
      <c r="BQ264" s="42">
        <f t="shared" si="138"/>
        <v>0</v>
      </c>
      <c r="BR264" s="43">
        <f t="shared" si="139"/>
        <v>55501.32</v>
      </c>
      <c r="BT264" s="48" t="s">
        <v>318</v>
      </c>
      <c r="BU264" s="49">
        <f t="shared" si="140"/>
        <v>51699.16</v>
      </c>
      <c r="BV264" s="50">
        <f t="shared" si="141"/>
        <v>3803.02</v>
      </c>
      <c r="BW264" s="51">
        <f t="shared" si="142"/>
        <v>3802.1558628630823</v>
      </c>
      <c r="BX264" s="52">
        <f t="shared" si="143"/>
        <v>0.86413713691763405</v>
      </c>
      <c r="BZ264" s="41" t="s">
        <v>318</v>
      </c>
      <c r="CA264" s="42">
        <f t="shared" si="144"/>
        <v>52179.24326931782</v>
      </c>
      <c r="CB264" s="42">
        <f t="shared" si="145"/>
        <v>51699.156164383559</v>
      </c>
      <c r="CC264" s="42">
        <f t="shared" si="146"/>
        <v>5546.3233333333337</v>
      </c>
      <c r="CD264" s="42">
        <f t="shared" si="150"/>
        <v>51699.156164383559</v>
      </c>
      <c r="CE264" s="43">
        <f t="shared" si="151"/>
        <v>51699.156164383559</v>
      </c>
      <c r="CG264" s="53">
        <f t="shared" si="147"/>
        <v>51699.156164383559</v>
      </c>
      <c r="CH264" s="11">
        <f t="shared" si="148"/>
        <v>3827.6</v>
      </c>
      <c r="CI264" s="53">
        <f t="shared" si="149"/>
        <v>55526.756164383558</v>
      </c>
    </row>
    <row r="265" spans="1:87" x14ac:dyDescent="0.25">
      <c r="A265">
        <v>252</v>
      </c>
      <c r="B265" s="54">
        <v>1190</v>
      </c>
      <c r="C265" t="s">
        <v>319</v>
      </c>
      <c r="D265" s="1"/>
      <c r="E265" s="62">
        <v>340</v>
      </c>
      <c r="F265" s="64">
        <v>112449.04</v>
      </c>
      <c r="G265">
        <v>356</v>
      </c>
      <c r="H265" s="1" t="str">
        <f>VLOOKUP(C265,'[1]Base 2024'!$A$2:$D$1666,3,FALSE)</f>
        <v>Sindicalizado</v>
      </c>
      <c r="I265" s="1" t="str">
        <f>VLOOKUP(C265,'[1]Base 2024'!$A$2:$D$1666,4,FALSE)</f>
        <v>QUERETARO</v>
      </c>
      <c r="J265" t="s">
        <v>74</v>
      </c>
      <c r="K265" s="45" t="s">
        <v>62</v>
      </c>
      <c r="L265" s="57">
        <f t="shared" si="114"/>
        <v>17048.811198798499</v>
      </c>
      <c r="M265" s="9">
        <f t="shared" si="115"/>
        <v>22813.688212927758</v>
      </c>
      <c r="N265" s="58">
        <f t="shared" si="116"/>
        <v>39862.499411726254</v>
      </c>
      <c r="O265" s="59">
        <f t="shared" si="117"/>
        <v>31008</v>
      </c>
      <c r="P265" s="60">
        <f t="shared" si="118"/>
        <v>30243.419178082193</v>
      </c>
      <c r="Q265" s="61">
        <v>0</v>
      </c>
      <c r="R265" s="62">
        <v>0</v>
      </c>
      <c r="S265" s="62">
        <v>9148.2999999999993</v>
      </c>
      <c r="T265" s="58">
        <f t="shared" si="119"/>
        <v>3049.4333333333329</v>
      </c>
      <c r="V265" s="63">
        <f t="shared" si="120"/>
        <v>2224.2179964281449</v>
      </c>
      <c r="X265" s="9"/>
      <c r="Z265" s="41" t="s">
        <v>319</v>
      </c>
      <c r="AA265" t="s">
        <v>63</v>
      </c>
      <c r="AB265" s="42">
        <v>340</v>
      </c>
      <c r="AC265" s="42">
        <f t="shared" si="121"/>
        <v>340</v>
      </c>
      <c r="AD265" s="43">
        <f t="shared" si="122"/>
        <v>0</v>
      </c>
      <c r="AE265" s="9"/>
      <c r="AF265" s="41" t="s">
        <v>319</v>
      </c>
      <c r="AG265" t="s">
        <v>64</v>
      </c>
      <c r="AH265" s="42">
        <v>31008</v>
      </c>
      <c r="AI265" s="42">
        <v>10405485.888</v>
      </c>
      <c r="AJ265" s="42">
        <f t="shared" si="123"/>
        <v>31008</v>
      </c>
      <c r="AK265" s="43">
        <f t="shared" si="124"/>
        <v>0</v>
      </c>
      <c r="AL265" s="42"/>
      <c r="AM265" s="41" t="s">
        <v>319</v>
      </c>
      <c r="AN265" t="s">
        <v>65</v>
      </c>
      <c r="AO265">
        <v>356</v>
      </c>
      <c r="AP265" s="44">
        <v>76675</v>
      </c>
      <c r="AQ265">
        <f t="shared" si="125"/>
        <v>356</v>
      </c>
      <c r="AR265" s="45">
        <f t="shared" si="126"/>
        <v>0</v>
      </c>
      <c r="AT265" s="41" t="s">
        <v>319</v>
      </c>
      <c r="AU265" s="46">
        <f t="shared" si="127"/>
        <v>31008</v>
      </c>
      <c r="AV265">
        <f t="shared" si="128"/>
        <v>0.97534246575342465</v>
      </c>
      <c r="AW265" s="42">
        <f t="shared" si="129"/>
        <v>30243.42</v>
      </c>
      <c r="AX265" s="42">
        <f t="shared" si="130"/>
        <v>30243.419178082193</v>
      </c>
      <c r="AY265" s="43">
        <f t="shared" si="131"/>
        <v>8.2191780529683456E-4</v>
      </c>
      <c r="BA265" s="41" t="str">
        <f t="shared" si="132"/>
        <v>07661</v>
      </c>
      <c r="BB265" s="42">
        <f t="shared" si="133"/>
        <v>30243.42</v>
      </c>
      <c r="BC265" s="42">
        <f t="shared" si="134"/>
        <v>2224.7199999999998</v>
      </c>
      <c r="BD265" s="47">
        <f t="shared" si="135"/>
        <v>32468.14</v>
      </c>
      <c r="BF265" s="41" t="s">
        <v>319</v>
      </c>
      <c r="BG265" t="s">
        <v>66</v>
      </c>
      <c r="BH265" s="42">
        <v>2224.2199999999998</v>
      </c>
      <c r="BI265" s="42">
        <v>653436.81359999999</v>
      </c>
      <c r="BJ265" s="42">
        <f t="shared" si="136"/>
        <v>2224.2179964281449</v>
      </c>
      <c r="BK265" s="43">
        <f t="shared" si="137"/>
        <v>2.0035718548570003E-3</v>
      </c>
      <c r="BM265" s="41" t="s">
        <v>319</v>
      </c>
      <c r="BN265" t="s">
        <v>67</v>
      </c>
      <c r="BO265" s="42">
        <v>32467.64</v>
      </c>
      <c r="BP265" s="42">
        <v>9538430.9499999993</v>
      </c>
      <c r="BQ265" s="42">
        <f t="shared" si="138"/>
        <v>0</v>
      </c>
      <c r="BR265" s="43">
        <f t="shared" si="139"/>
        <v>32467.64</v>
      </c>
      <c r="BT265" s="48" t="s">
        <v>319</v>
      </c>
      <c r="BU265" s="49">
        <f t="shared" si="140"/>
        <v>30243.42</v>
      </c>
      <c r="BV265" s="50">
        <f t="shared" si="141"/>
        <v>2224.7199999999998</v>
      </c>
      <c r="BW265" s="51">
        <f t="shared" si="142"/>
        <v>2224.2179964281449</v>
      </c>
      <c r="BX265" s="52">
        <f t="shared" si="143"/>
        <v>0.502003571854857</v>
      </c>
      <c r="BZ265" s="41" t="s">
        <v>319</v>
      </c>
      <c r="CA265" s="42">
        <f t="shared" si="144"/>
        <v>39862.499411726254</v>
      </c>
      <c r="CB265" s="42">
        <f t="shared" si="145"/>
        <v>30243.419178082193</v>
      </c>
      <c r="CC265" s="42">
        <f t="shared" si="146"/>
        <v>3049.4333333333329</v>
      </c>
      <c r="CD265" s="42">
        <f t="shared" si="150"/>
        <v>30243.419178082193</v>
      </c>
      <c r="CE265" s="43">
        <f t="shared" si="151"/>
        <v>30243.419178082193</v>
      </c>
      <c r="CG265" s="53">
        <f t="shared" si="147"/>
        <v>30243.419178082193</v>
      </c>
      <c r="CH265" s="11">
        <f t="shared" si="148"/>
        <v>2239.1</v>
      </c>
      <c r="CI265" s="53">
        <f t="shared" si="149"/>
        <v>32482.519178082192</v>
      </c>
    </row>
    <row r="266" spans="1:87" x14ac:dyDescent="0.25">
      <c r="A266">
        <v>253</v>
      </c>
      <c r="B266" s="54">
        <v>1196</v>
      </c>
      <c r="C266" t="s">
        <v>320</v>
      </c>
      <c r="D266" s="1"/>
      <c r="E266" s="62">
        <v>350</v>
      </c>
      <c r="F266" s="64">
        <v>118630.56</v>
      </c>
      <c r="G266">
        <v>359</v>
      </c>
      <c r="H266" s="1" t="str">
        <f>VLOOKUP(C266,'[1]Base 2024'!$A$2:$D$1666,3,FALSE)</f>
        <v>Sindicalizado</v>
      </c>
      <c r="I266" s="1" t="str">
        <f>VLOOKUP(C266,'[1]Base 2024'!$A$2:$D$1666,4,FALSE)</f>
        <v>QUERETARO</v>
      </c>
      <c r="J266" t="s">
        <v>74</v>
      </c>
      <c r="K266" s="45" t="s">
        <v>62</v>
      </c>
      <c r="L266" s="57">
        <f t="shared" si="114"/>
        <v>17986.014107792627</v>
      </c>
      <c r="M266" s="9">
        <f t="shared" si="115"/>
        <v>23005.938394497374</v>
      </c>
      <c r="N266" s="58">
        <f t="shared" si="116"/>
        <v>40991.952502290005</v>
      </c>
      <c r="O266" s="59">
        <f t="shared" si="117"/>
        <v>31920</v>
      </c>
      <c r="P266" s="60">
        <f t="shared" si="118"/>
        <v>31395.287671232876</v>
      </c>
      <c r="Q266" s="61">
        <v>0</v>
      </c>
      <c r="R266" s="62">
        <v>0</v>
      </c>
      <c r="S266" s="62">
        <v>8976.2800000000007</v>
      </c>
      <c r="T266" s="58">
        <f t="shared" si="119"/>
        <v>2992.0933333333337</v>
      </c>
      <c r="V266" s="63">
        <f t="shared" si="120"/>
        <v>2308.9308596430637</v>
      </c>
      <c r="X266" s="9"/>
      <c r="Z266" s="41" t="s">
        <v>320</v>
      </c>
      <c r="AA266" t="s">
        <v>63</v>
      </c>
      <c r="AB266" s="42">
        <v>350</v>
      </c>
      <c r="AC266" s="42">
        <f t="shared" si="121"/>
        <v>350</v>
      </c>
      <c r="AD266" s="43">
        <f t="shared" si="122"/>
        <v>0</v>
      </c>
      <c r="AE266" s="9"/>
      <c r="AF266" s="41" t="s">
        <v>320</v>
      </c>
      <c r="AG266" t="s">
        <v>64</v>
      </c>
      <c r="AH266" s="42">
        <v>31920</v>
      </c>
      <c r="AI266" s="42">
        <v>10437405.888</v>
      </c>
      <c r="AJ266" s="42">
        <f t="shared" si="123"/>
        <v>31920</v>
      </c>
      <c r="AK266" s="43">
        <f t="shared" si="124"/>
        <v>0</v>
      </c>
      <c r="AL266" s="42"/>
      <c r="AM266" s="41" t="s">
        <v>320</v>
      </c>
      <c r="AN266" t="s">
        <v>65</v>
      </c>
      <c r="AO266">
        <v>359</v>
      </c>
      <c r="AP266" s="44">
        <v>77034</v>
      </c>
      <c r="AQ266">
        <f t="shared" si="125"/>
        <v>359</v>
      </c>
      <c r="AR266" s="45">
        <f t="shared" si="126"/>
        <v>0</v>
      </c>
      <c r="AT266" s="41" t="s">
        <v>320</v>
      </c>
      <c r="AU266" s="46">
        <f t="shared" si="127"/>
        <v>31920</v>
      </c>
      <c r="AV266">
        <f t="shared" si="128"/>
        <v>0.98356164383561639</v>
      </c>
      <c r="AW266" s="42">
        <f t="shared" si="129"/>
        <v>31395.29</v>
      </c>
      <c r="AX266" s="42">
        <f t="shared" si="130"/>
        <v>31395.287671232876</v>
      </c>
      <c r="AY266" s="43">
        <f t="shared" si="131"/>
        <v>2.3287671247089747E-3</v>
      </c>
      <c r="BA266" s="41" t="str">
        <f t="shared" si="132"/>
        <v>07667</v>
      </c>
      <c r="BB266" s="42">
        <f t="shared" si="133"/>
        <v>31395.29</v>
      </c>
      <c r="BC266" s="42">
        <f t="shared" si="134"/>
        <v>2309.46</v>
      </c>
      <c r="BD266" s="47">
        <f t="shared" si="135"/>
        <v>33704.75</v>
      </c>
      <c r="BF266" s="41" t="s">
        <v>320</v>
      </c>
      <c r="BG266" t="s">
        <v>66</v>
      </c>
      <c r="BH266" s="42">
        <v>2308.9299999999998</v>
      </c>
      <c r="BI266" s="42">
        <v>655745.74450000003</v>
      </c>
      <c r="BJ266" s="42">
        <f t="shared" si="136"/>
        <v>2308.9308596430637</v>
      </c>
      <c r="BK266" s="43">
        <f t="shared" si="137"/>
        <v>-8.5964306390451384E-4</v>
      </c>
      <c r="BM266" s="41" t="s">
        <v>320</v>
      </c>
      <c r="BN266" t="s">
        <v>67</v>
      </c>
      <c r="BO266" s="42">
        <v>33704.22</v>
      </c>
      <c r="BP266" s="42">
        <v>9572135.1699999999</v>
      </c>
      <c r="BQ266" s="42">
        <f t="shared" si="138"/>
        <v>0</v>
      </c>
      <c r="BR266" s="43">
        <f t="shared" si="139"/>
        <v>33704.22</v>
      </c>
      <c r="BT266" s="48" t="s">
        <v>320</v>
      </c>
      <c r="BU266" s="49">
        <f t="shared" si="140"/>
        <v>31395.29</v>
      </c>
      <c r="BV266" s="50">
        <f t="shared" si="141"/>
        <v>2309.46</v>
      </c>
      <c r="BW266" s="51">
        <f t="shared" si="142"/>
        <v>2308.9308596430637</v>
      </c>
      <c r="BX266" s="52">
        <f t="shared" si="143"/>
        <v>0.52914035693629557</v>
      </c>
      <c r="BZ266" s="41" t="s">
        <v>320</v>
      </c>
      <c r="CA266" s="42">
        <f t="shared" si="144"/>
        <v>40991.952502290005</v>
      </c>
      <c r="CB266" s="42">
        <f t="shared" si="145"/>
        <v>31395.287671232876</v>
      </c>
      <c r="CC266" s="42">
        <f t="shared" si="146"/>
        <v>2992.0933333333337</v>
      </c>
      <c r="CD266" s="42">
        <f t="shared" si="150"/>
        <v>31395.287671232876</v>
      </c>
      <c r="CE266" s="43">
        <f t="shared" si="151"/>
        <v>31395.287671232876</v>
      </c>
      <c r="CG266" s="53">
        <f t="shared" si="147"/>
        <v>31395.287671232876</v>
      </c>
      <c r="CH266" s="11">
        <f t="shared" si="148"/>
        <v>2324.38</v>
      </c>
      <c r="CI266" s="53">
        <f t="shared" si="149"/>
        <v>33719.667671232877</v>
      </c>
    </row>
    <row r="267" spans="1:87" x14ac:dyDescent="0.25">
      <c r="A267">
        <v>254</v>
      </c>
      <c r="B267" s="54">
        <v>1201</v>
      </c>
      <c r="C267" t="s">
        <v>321</v>
      </c>
      <c r="D267" s="1"/>
      <c r="E267" s="62">
        <v>308</v>
      </c>
      <c r="F267" s="64">
        <v>79439.360000000001</v>
      </c>
      <c r="G267">
        <v>258</v>
      </c>
      <c r="H267" s="1" t="str">
        <f>VLOOKUP(C267,'[1]Base 2024'!$A$2:$D$1666,3,FALSE)</f>
        <v>Sindicalizado</v>
      </c>
      <c r="I267" s="1" t="str">
        <f>VLOOKUP(C267,'[1]Base 2024'!$A$2:$D$1666,4,FALSE)</f>
        <v>QUERETARO</v>
      </c>
      <c r="J267" t="s">
        <v>74</v>
      </c>
      <c r="K267" s="45" t="s">
        <v>77</v>
      </c>
      <c r="L267" s="57">
        <f t="shared" si="114"/>
        <v>12044.092598686353</v>
      </c>
      <c r="M267" s="9">
        <f t="shared" si="115"/>
        <v>16533.515614986973</v>
      </c>
      <c r="N267" s="58">
        <f t="shared" si="116"/>
        <v>28577.608213673324</v>
      </c>
      <c r="O267" s="59">
        <f t="shared" si="117"/>
        <v>28089.600000000002</v>
      </c>
      <c r="P267" s="60">
        <f t="shared" si="118"/>
        <v>19855.114520547948</v>
      </c>
      <c r="Q267" s="61">
        <v>0</v>
      </c>
      <c r="R267" s="62">
        <v>0</v>
      </c>
      <c r="S267" s="62">
        <v>7318.64</v>
      </c>
      <c r="T267" s="58">
        <f t="shared" si="119"/>
        <v>2439.5466666666666</v>
      </c>
      <c r="V267" s="63">
        <f t="shared" si="120"/>
        <v>1460.2219007614519</v>
      </c>
      <c r="X267" s="9"/>
      <c r="Z267" s="41" t="s">
        <v>321</v>
      </c>
      <c r="AA267" t="s">
        <v>63</v>
      </c>
      <c r="AB267" s="42">
        <v>308</v>
      </c>
      <c r="AC267" s="42">
        <f t="shared" si="121"/>
        <v>308</v>
      </c>
      <c r="AD267" s="43">
        <f t="shared" si="122"/>
        <v>0</v>
      </c>
      <c r="AE267" s="9"/>
      <c r="AF267" s="41" t="s">
        <v>321</v>
      </c>
      <c r="AG267" t="s">
        <v>64</v>
      </c>
      <c r="AH267" s="42">
        <v>28089.599999999999</v>
      </c>
      <c r="AI267" s="42">
        <v>10465495.488</v>
      </c>
      <c r="AJ267" s="42">
        <f t="shared" si="123"/>
        <v>28089.600000000002</v>
      </c>
      <c r="AK267" s="43">
        <f t="shared" si="124"/>
        <v>0</v>
      </c>
      <c r="AL267" s="42"/>
      <c r="AM267" s="41" t="s">
        <v>321</v>
      </c>
      <c r="AN267" t="s">
        <v>65</v>
      </c>
      <c r="AO267">
        <v>258</v>
      </c>
      <c r="AP267" s="44">
        <v>77292</v>
      </c>
      <c r="AQ267">
        <f t="shared" si="125"/>
        <v>258</v>
      </c>
      <c r="AR267" s="45">
        <f t="shared" si="126"/>
        <v>0</v>
      </c>
      <c r="AT267" s="41" t="s">
        <v>321</v>
      </c>
      <c r="AU267" s="46">
        <f t="shared" si="127"/>
        <v>28089.599999999999</v>
      </c>
      <c r="AV267">
        <f t="shared" si="128"/>
        <v>0.70684931506849313</v>
      </c>
      <c r="AW267" s="42">
        <f t="shared" si="129"/>
        <v>19855.11</v>
      </c>
      <c r="AX267" s="42">
        <f t="shared" si="130"/>
        <v>19855.114520547948</v>
      </c>
      <c r="AY267" s="43">
        <f t="shared" si="131"/>
        <v>-4.5205479473224841E-3</v>
      </c>
      <c r="BA267" s="41" t="str">
        <f t="shared" si="132"/>
        <v>07672</v>
      </c>
      <c r="BB267" s="42">
        <f t="shared" si="133"/>
        <v>19855.11</v>
      </c>
      <c r="BC267" s="42">
        <f t="shared" si="134"/>
        <v>1460.55</v>
      </c>
      <c r="BD267" s="47">
        <f t="shared" si="135"/>
        <v>21315.66</v>
      </c>
      <c r="BF267" s="41" t="s">
        <v>321</v>
      </c>
      <c r="BG267" t="s">
        <v>66</v>
      </c>
      <c r="BH267" s="42">
        <v>1460.22</v>
      </c>
      <c r="BI267" s="42">
        <v>657205.96640000003</v>
      </c>
      <c r="BJ267" s="42">
        <f t="shared" si="136"/>
        <v>1460.2219007614519</v>
      </c>
      <c r="BK267" s="43">
        <f t="shared" si="137"/>
        <v>-1.9007614519068738E-3</v>
      </c>
      <c r="BM267" s="41" t="s">
        <v>321</v>
      </c>
      <c r="BN267" t="s">
        <v>67</v>
      </c>
      <c r="BO267" s="42">
        <v>21315.34</v>
      </c>
      <c r="BP267" s="42">
        <v>9593450.5099999998</v>
      </c>
      <c r="BQ267" s="42">
        <f t="shared" si="138"/>
        <v>0</v>
      </c>
      <c r="BR267" s="43">
        <f t="shared" si="139"/>
        <v>21315.34</v>
      </c>
      <c r="BT267" s="48" t="s">
        <v>321</v>
      </c>
      <c r="BU267" s="49">
        <f t="shared" si="140"/>
        <v>19855.11</v>
      </c>
      <c r="BV267" s="50">
        <f t="shared" si="141"/>
        <v>1460.55</v>
      </c>
      <c r="BW267" s="51">
        <f t="shared" si="142"/>
        <v>1460.2219007614519</v>
      </c>
      <c r="BX267" s="52">
        <f t="shared" si="143"/>
        <v>0.32809923854802037</v>
      </c>
      <c r="BZ267" s="41" t="s">
        <v>321</v>
      </c>
      <c r="CA267" s="42">
        <f t="shared" si="144"/>
        <v>28577.608213673324</v>
      </c>
      <c r="CB267" s="42">
        <f t="shared" si="145"/>
        <v>19855.114520547948</v>
      </c>
      <c r="CC267" s="42">
        <f t="shared" si="146"/>
        <v>2439.5466666666666</v>
      </c>
      <c r="CD267" s="42">
        <f t="shared" si="150"/>
        <v>19855.114520547948</v>
      </c>
      <c r="CE267" s="43">
        <f t="shared" si="151"/>
        <v>19855.114520547948</v>
      </c>
      <c r="CG267" s="53">
        <f t="shared" si="147"/>
        <v>19855.114520547948</v>
      </c>
      <c r="CH267" s="11">
        <f t="shared" si="148"/>
        <v>1469.99</v>
      </c>
      <c r="CI267" s="53">
        <f t="shared" si="149"/>
        <v>21325.10452054795</v>
      </c>
    </row>
    <row r="268" spans="1:87" x14ac:dyDescent="0.25">
      <c r="A268">
        <v>255</v>
      </c>
      <c r="B268" s="54">
        <v>1203</v>
      </c>
      <c r="C268" t="s">
        <v>322</v>
      </c>
      <c r="D268" s="1"/>
      <c r="E268" s="62">
        <v>320</v>
      </c>
      <c r="F268" s="64">
        <v>108044.2</v>
      </c>
      <c r="G268">
        <v>357</v>
      </c>
      <c r="H268" s="1" t="str">
        <f>VLOOKUP(C268,'[1]Base 2024'!$A$2:$D$1666,3,FALSE)</f>
        <v>Sindicalizado</v>
      </c>
      <c r="I268" s="1" t="str">
        <f>VLOOKUP(C268,'[1]Base 2024'!$A$2:$D$1666,4,FALSE)</f>
        <v>QUERETARO</v>
      </c>
      <c r="J268" t="s">
        <v>74</v>
      </c>
      <c r="K268" s="45" t="s">
        <v>62</v>
      </c>
      <c r="L268" s="57">
        <f t="shared" si="114"/>
        <v>16380.977258011495</v>
      </c>
      <c r="M268" s="9">
        <f t="shared" si="115"/>
        <v>22877.771606784299</v>
      </c>
      <c r="N268" s="58">
        <f t="shared" si="116"/>
        <v>39258.748864795794</v>
      </c>
      <c r="O268" s="59">
        <f t="shared" si="117"/>
        <v>29184</v>
      </c>
      <c r="P268" s="60">
        <f t="shared" si="118"/>
        <v>28544.350684931505</v>
      </c>
      <c r="Q268" s="61">
        <v>0</v>
      </c>
      <c r="R268" s="62">
        <v>0</v>
      </c>
      <c r="S268" s="62">
        <v>7389.02</v>
      </c>
      <c r="T268" s="58">
        <f t="shared" si="119"/>
        <v>2463.0066666666667</v>
      </c>
      <c r="V268" s="63">
        <f t="shared" si="120"/>
        <v>2099.2619292130807</v>
      </c>
      <c r="X268" s="9"/>
      <c r="Z268" s="41" t="s">
        <v>322</v>
      </c>
      <c r="AA268" t="s">
        <v>63</v>
      </c>
      <c r="AB268" s="42">
        <v>320</v>
      </c>
      <c r="AC268" s="42">
        <f t="shared" si="121"/>
        <v>320</v>
      </c>
      <c r="AD268" s="43">
        <f t="shared" si="122"/>
        <v>0</v>
      </c>
      <c r="AE268" s="9"/>
      <c r="AF268" s="41" t="s">
        <v>322</v>
      </c>
      <c r="AG268" t="s">
        <v>64</v>
      </c>
      <c r="AH268" s="42">
        <v>29184</v>
      </c>
      <c r="AI268" s="42">
        <v>10494679.488</v>
      </c>
      <c r="AJ268" s="42">
        <f t="shared" si="123"/>
        <v>29184</v>
      </c>
      <c r="AK268" s="43">
        <f t="shared" si="124"/>
        <v>0</v>
      </c>
      <c r="AL268" s="42"/>
      <c r="AM268" s="41" t="s">
        <v>322</v>
      </c>
      <c r="AN268" t="s">
        <v>65</v>
      </c>
      <c r="AO268">
        <v>357</v>
      </c>
      <c r="AP268" s="44">
        <v>77649</v>
      </c>
      <c r="AQ268">
        <f t="shared" si="125"/>
        <v>357</v>
      </c>
      <c r="AR268" s="45">
        <f t="shared" si="126"/>
        <v>0</v>
      </c>
      <c r="AT268" s="41" t="s">
        <v>322</v>
      </c>
      <c r="AU268" s="46">
        <f t="shared" si="127"/>
        <v>29184</v>
      </c>
      <c r="AV268">
        <f t="shared" si="128"/>
        <v>0.9780821917808219</v>
      </c>
      <c r="AW268" s="42">
        <f t="shared" si="129"/>
        <v>28544.35</v>
      </c>
      <c r="AX268" s="42">
        <f t="shared" si="130"/>
        <v>28544.350684931505</v>
      </c>
      <c r="AY268" s="43">
        <f t="shared" si="131"/>
        <v>-6.84931506839348E-4</v>
      </c>
      <c r="BA268" s="41" t="str">
        <f t="shared" si="132"/>
        <v>07674</v>
      </c>
      <c r="BB268" s="42">
        <f t="shared" si="133"/>
        <v>28544.35</v>
      </c>
      <c r="BC268" s="42">
        <f t="shared" si="134"/>
        <v>2099.7399999999998</v>
      </c>
      <c r="BD268" s="47">
        <f t="shared" si="135"/>
        <v>30644.089999999997</v>
      </c>
      <c r="BF268" s="41" t="s">
        <v>322</v>
      </c>
      <c r="BG268" t="s">
        <v>66</v>
      </c>
      <c r="BH268" s="42">
        <v>2099.2600000000002</v>
      </c>
      <c r="BI268" s="42">
        <v>659305.22829999996</v>
      </c>
      <c r="BJ268" s="42">
        <f t="shared" si="136"/>
        <v>2099.2619292130807</v>
      </c>
      <c r="BK268" s="43">
        <f t="shared" si="137"/>
        <v>-1.9292130805297347E-3</v>
      </c>
      <c r="BM268" s="41" t="s">
        <v>322</v>
      </c>
      <c r="BN268" t="s">
        <v>67</v>
      </c>
      <c r="BO268" s="42">
        <v>30643.61</v>
      </c>
      <c r="BP268" s="42">
        <v>9624094.1199999992</v>
      </c>
      <c r="BQ268" s="42">
        <f t="shared" si="138"/>
        <v>0</v>
      </c>
      <c r="BR268" s="43">
        <f t="shared" si="139"/>
        <v>30643.61</v>
      </c>
      <c r="BT268" s="48" t="s">
        <v>322</v>
      </c>
      <c r="BU268" s="49">
        <f t="shared" si="140"/>
        <v>28544.35</v>
      </c>
      <c r="BV268" s="50">
        <f t="shared" si="141"/>
        <v>2099.7399999999998</v>
      </c>
      <c r="BW268" s="51">
        <f t="shared" si="142"/>
        <v>2099.2619292130807</v>
      </c>
      <c r="BX268" s="52">
        <f t="shared" si="143"/>
        <v>0.47807078691903371</v>
      </c>
      <c r="BZ268" s="41" t="s">
        <v>322</v>
      </c>
      <c r="CA268" s="42">
        <f t="shared" si="144"/>
        <v>39258.748864795794</v>
      </c>
      <c r="CB268" s="42">
        <f t="shared" si="145"/>
        <v>28544.350684931505</v>
      </c>
      <c r="CC268" s="42">
        <f t="shared" si="146"/>
        <v>2463.0066666666667</v>
      </c>
      <c r="CD268" s="42">
        <f t="shared" si="150"/>
        <v>28544.350684931505</v>
      </c>
      <c r="CE268" s="43">
        <f t="shared" si="151"/>
        <v>28544.350684931505</v>
      </c>
      <c r="CG268" s="53">
        <f t="shared" si="147"/>
        <v>28544.350684931505</v>
      </c>
      <c r="CH268" s="11">
        <f t="shared" si="148"/>
        <v>2113.31</v>
      </c>
      <c r="CI268" s="53">
        <f t="shared" si="149"/>
        <v>30657.660684931507</v>
      </c>
    </row>
    <row r="269" spans="1:87" x14ac:dyDescent="0.25">
      <c r="A269">
        <v>256</v>
      </c>
      <c r="B269" s="54">
        <v>1208</v>
      </c>
      <c r="C269" t="s">
        <v>323</v>
      </c>
      <c r="D269" s="1"/>
      <c r="E269" s="62">
        <v>308</v>
      </c>
      <c r="F269" s="64">
        <v>21567.119999999999</v>
      </c>
      <c r="G269">
        <v>70</v>
      </c>
      <c r="H269" s="1" t="str">
        <f>VLOOKUP(C269,'[1]Base 2024'!$A$2:$D$1666,3,FALSE)</f>
        <v>Sindicalizado</v>
      </c>
      <c r="I269" s="1" t="str">
        <f>VLOOKUP(C269,'[1]Base 2024'!$A$2:$D$1666,4,FALSE)</f>
        <v>QUERETARO</v>
      </c>
      <c r="J269" t="s">
        <v>74</v>
      </c>
      <c r="K269" s="45" t="s">
        <v>77</v>
      </c>
      <c r="L269" s="57">
        <f t="shared" si="114"/>
        <v>3269.8701294544721</v>
      </c>
      <c r="M269" s="9">
        <f t="shared" si="115"/>
        <v>4485.8375699577055</v>
      </c>
      <c r="N269" s="58">
        <f t="shared" si="116"/>
        <v>7755.707699412178</v>
      </c>
      <c r="O269" s="59">
        <f t="shared" si="117"/>
        <v>28089.600000000002</v>
      </c>
      <c r="P269" s="60">
        <f t="shared" si="118"/>
        <v>5387.046575342466</v>
      </c>
      <c r="Q269" s="61">
        <v>0</v>
      </c>
      <c r="R269" s="62">
        <v>18827.47</v>
      </c>
      <c r="S269" s="62">
        <v>7248.27</v>
      </c>
      <c r="T269" s="58">
        <f t="shared" si="119"/>
        <v>8691.9133333333339</v>
      </c>
      <c r="V269" s="63">
        <f t="shared" si="120"/>
        <v>396.18423664070394</v>
      </c>
      <c r="X269" s="9"/>
      <c r="Z269" s="41" t="s">
        <v>323</v>
      </c>
      <c r="AA269" t="s">
        <v>63</v>
      </c>
      <c r="AB269" s="42">
        <v>308</v>
      </c>
      <c r="AC269" s="42">
        <f t="shared" si="121"/>
        <v>308</v>
      </c>
      <c r="AD269" s="43">
        <f t="shared" si="122"/>
        <v>0</v>
      </c>
      <c r="AE269" s="9"/>
      <c r="AF269" s="41" t="s">
        <v>323</v>
      </c>
      <c r="AG269" t="s">
        <v>64</v>
      </c>
      <c r="AH269" s="42">
        <v>28089.599999999999</v>
      </c>
      <c r="AI269" s="42">
        <v>10522769.088</v>
      </c>
      <c r="AJ269" s="42">
        <f t="shared" si="123"/>
        <v>28089.600000000002</v>
      </c>
      <c r="AK269" s="43">
        <f t="shared" si="124"/>
        <v>0</v>
      </c>
      <c r="AL269" s="42"/>
      <c r="AM269" s="41" t="s">
        <v>323</v>
      </c>
      <c r="AN269" t="s">
        <v>65</v>
      </c>
      <c r="AO269">
        <v>70</v>
      </c>
      <c r="AP269" s="44">
        <v>77719</v>
      </c>
      <c r="AQ269">
        <f t="shared" si="125"/>
        <v>70</v>
      </c>
      <c r="AR269" s="45">
        <f t="shared" si="126"/>
        <v>0</v>
      </c>
      <c r="AT269" s="41" t="s">
        <v>323</v>
      </c>
      <c r="AU269" s="46">
        <f t="shared" si="127"/>
        <v>28089.599999999999</v>
      </c>
      <c r="AV269">
        <f t="shared" si="128"/>
        <v>0.19178082191780821</v>
      </c>
      <c r="AW269" s="42">
        <f t="shared" si="129"/>
        <v>5387.05</v>
      </c>
      <c r="AX269" s="42">
        <f t="shared" si="130"/>
        <v>5387.046575342466</v>
      </c>
      <c r="AY269" s="43">
        <f t="shared" si="131"/>
        <v>3.42465753419674E-3</v>
      </c>
      <c r="BA269" s="41" t="str">
        <f t="shared" si="132"/>
        <v>07679</v>
      </c>
      <c r="BB269" s="42">
        <f t="shared" si="133"/>
        <v>5387.05</v>
      </c>
      <c r="BC269" s="42">
        <f t="shared" si="134"/>
        <v>396.27</v>
      </c>
      <c r="BD269" s="47">
        <f t="shared" si="135"/>
        <v>5783.32</v>
      </c>
      <c r="BF269" s="41" t="s">
        <v>323</v>
      </c>
      <c r="BG269" t="s">
        <v>66</v>
      </c>
      <c r="BH269" s="42">
        <v>396.18</v>
      </c>
      <c r="BI269" s="42">
        <v>659701.41249999998</v>
      </c>
      <c r="BJ269" s="42">
        <f t="shared" si="136"/>
        <v>396.18423664070394</v>
      </c>
      <c r="BK269" s="43">
        <f t="shared" si="137"/>
        <v>-4.2366407039367004E-3</v>
      </c>
      <c r="BM269" s="41" t="s">
        <v>323</v>
      </c>
      <c r="BN269" t="s">
        <v>67</v>
      </c>
      <c r="BO269" s="42">
        <v>5783.23</v>
      </c>
      <c r="BP269" s="42">
        <v>9629877.3499999996</v>
      </c>
      <c r="BQ269" s="42">
        <f t="shared" si="138"/>
        <v>0</v>
      </c>
      <c r="BR269" s="43">
        <f t="shared" si="139"/>
        <v>5783.23</v>
      </c>
      <c r="BT269" s="48" t="s">
        <v>323</v>
      </c>
      <c r="BU269" s="49">
        <f t="shared" si="140"/>
        <v>5387.05</v>
      </c>
      <c r="BV269" s="50">
        <f t="shared" si="141"/>
        <v>396.27</v>
      </c>
      <c r="BW269" s="51">
        <f t="shared" si="142"/>
        <v>396.18423664070394</v>
      </c>
      <c r="BX269" s="52">
        <f t="shared" si="143"/>
        <v>8.5763359296038288E-2</v>
      </c>
      <c r="BZ269" s="41" t="s">
        <v>323</v>
      </c>
      <c r="CA269" s="42">
        <f t="shared" si="144"/>
        <v>7755.707699412178</v>
      </c>
      <c r="CB269" s="42">
        <f t="shared" si="145"/>
        <v>5387.046575342466</v>
      </c>
      <c r="CC269" s="42">
        <f t="shared" si="146"/>
        <v>8691.9133333333339</v>
      </c>
      <c r="CD269" s="42">
        <f t="shared" si="150"/>
        <v>8691.9133333333339</v>
      </c>
      <c r="CE269" s="43">
        <f t="shared" si="151"/>
        <v>7755.707699412178</v>
      </c>
      <c r="CG269" s="53">
        <f t="shared" si="147"/>
        <v>7755.707699412178</v>
      </c>
      <c r="CH269" s="11">
        <f t="shared" si="148"/>
        <v>574.20000000000005</v>
      </c>
      <c r="CI269" s="53">
        <f t="shared" si="149"/>
        <v>8329.9076994121788</v>
      </c>
    </row>
    <row r="270" spans="1:87" x14ac:dyDescent="0.25">
      <c r="A270">
        <v>257</v>
      </c>
      <c r="B270" s="54">
        <v>1210</v>
      </c>
      <c r="C270" t="s">
        <v>324</v>
      </c>
      <c r="D270" s="1"/>
      <c r="E270" s="62">
        <v>292</v>
      </c>
      <c r="F270" s="64">
        <v>29258.400000000001</v>
      </c>
      <c r="G270">
        <v>100</v>
      </c>
      <c r="H270" s="1" t="str">
        <f>VLOOKUP(C270,'[1]Base 2024'!$A$2:$D$1666,3,FALSE)</f>
        <v>Sindicalizado</v>
      </c>
      <c r="I270" s="1" t="str">
        <f>VLOOKUP(C270,'[1]Base 2024'!$A$2:$D$1666,4,FALSE)</f>
        <v>QUERETARO</v>
      </c>
      <c r="J270" t="s">
        <v>74</v>
      </c>
      <c r="K270" s="45" t="s">
        <v>77</v>
      </c>
      <c r="L270" s="57">
        <f t="shared" si="114"/>
        <v>4435.9732869122408</v>
      </c>
      <c r="M270" s="9">
        <f t="shared" si="115"/>
        <v>6408.3393856538651</v>
      </c>
      <c r="N270" s="58">
        <f t="shared" si="116"/>
        <v>10844.312672566106</v>
      </c>
      <c r="O270" s="59">
        <f t="shared" si="117"/>
        <v>26630.400000000001</v>
      </c>
      <c r="P270" s="60">
        <f t="shared" si="118"/>
        <v>7296</v>
      </c>
      <c r="Q270" s="61">
        <v>0</v>
      </c>
      <c r="R270" s="62">
        <v>0</v>
      </c>
      <c r="S270" s="62">
        <v>5981.59</v>
      </c>
      <c r="T270" s="58">
        <f t="shared" si="119"/>
        <v>1993.8633333333335</v>
      </c>
      <c r="V270" s="63">
        <f t="shared" si="120"/>
        <v>536.57605333527624</v>
      </c>
      <c r="X270" s="9"/>
      <c r="Z270" s="41" t="s">
        <v>324</v>
      </c>
      <c r="AA270" t="s">
        <v>63</v>
      </c>
      <c r="AB270" s="42">
        <v>292</v>
      </c>
      <c r="AC270" s="42">
        <f t="shared" si="121"/>
        <v>292</v>
      </c>
      <c r="AD270" s="43">
        <f t="shared" si="122"/>
        <v>0</v>
      </c>
      <c r="AE270" s="9"/>
      <c r="AF270" s="41" t="s">
        <v>324</v>
      </c>
      <c r="AG270" t="s">
        <v>64</v>
      </c>
      <c r="AH270" s="42">
        <v>26630.400000000001</v>
      </c>
      <c r="AI270" s="42">
        <v>10549399.488</v>
      </c>
      <c r="AJ270" s="42">
        <f t="shared" si="123"/>
        <v>26630.400000000001</v>
      </c>
      <c r="AK270" s="43">
        <f t="shared" si="124"/>
        <v>0</v>
      </c>
      <c r="AL270" s="42"/>
      <c r="AM270" s="41" t="s">
        <v>324</v>
      </c>
      <c r="AN270" t="s">
        <v>65</v>
      </c>
      <c r="AO270">
        <v>100</v>
      </c>
      <c r="AP270" s="44">
        <v>77819</v>
      </c>
      <c r="AQ270">
        <f t="shared" si="125"/>
        <v>100</v>
      </c>
      <c r="AR270" s="45">
        <f t="shared" si="126"/>
        <v>0</v>
      </c>
      <c r="AT270" s="41" t="s">
        <v>324</v>
      </c>
      <c r="AU270" s="46">
        <f t="shared" si="127"/>
        <v>26630.400000000001</v>
      </c>
      <c r="AV270">
        <f t="shared" si="128"/>
        <v>0.27397260273972601</v>
      </c>
      <c r="AW270" s="42">
        <f t="shared" si="129"/>
        <v>7296</v>
      </c>
      <c r="AX270" s="42">
        <f t="shared" si="130"/>
        <v>7296</v>
      </c>
      <c r="AY270" s="43">
        <f t="shared" si="131"/>
        <v>0</v>
      </c>
      <c r="BA270" s="41" t="str">
        <f t="shared" si="132"/>
        <v>07681</v>
      </c>
      <c r="BB270" s="42">
        <f t="shared" si="133"/>
        <v>7296</v>
      </c>
      <c r="BC270" s="42">
        <f t="shared" si="134"/>
        <v>536.70000000000005</v>
      </c>
      <c r="BD270" s="47">
        <f t="shared" si="135"/>
        <v>7832.7</v>
      </c>
      <c r="BF270" s="41" t="s">
        <v>324</v>
      </c>
      <c r="BG270" t="s">
        <v>66</v>
      </c>
      <c r="BH270" s="42">
        <v>536.58000000000004</v>
      </c>
      <c r="BI270" s="42">
        <v>660237.98860000004</v>
      </c>
      <c r="BJ270" s="42">
        <f t="shared" si="136"/>
        <v>536.57605333527624</v>
      </c>
      <c r="BK270" s="43">
        <f t="shared" si="137"/>
        <v>3.9466647237986763E-3</v>
      </c>
      <c r="BM270" s="41" t="s">
        <v>324</v>
      </c>
      <c r="BN270" t="s">
        <v>67</v>
      </c>
      <c r="BO270" s="42">
        <v>7832.58</v>
      </c>
      <c r="BP270" s="42">
        <v>9637709.9299999997</v>
      </c>
      <c r="BQ270" s="42">
        <f t="shared" si="138"/>
        <v>0</v>
      </c>
      <c r="BR270" s="43">
        <f t="shared" si="139"/>
        <v>7832.58</v>
      </c>
      <c r="BT270" s="48" t="s">
        <v>324</v>
      </c>
      <c r="BU270" s="49">
        <f t="shared" si="140"/>
        <v>7296</v>
      </c>
      <c r="BV270" s="50">
        <f t="shared" si="141"/>
        <v>536.70000000000005</v>
      </c>
      <c r="BW270" s="51">
        <f t="shared" si="142"/>
        <v>536.57605333527624</v>
      </c>
      <c r="BX270" s="52">
        <f t="shared" si="143"/>
        <v>0.12394666472380322</v>
      </c>
      <c r="BZ270" s="41" t="s">
        <v>324</v>
      </c>
      <c r="CA270" s="42">
        <f t="shared" si="144"/>
        <v>10844.312672566106</v>
      </c>
      <c r="CB270" s="42">
        <f t="shared" si="145"/>
        <v>7296</v>
      </c>
      <c r="CC270" s="42">
        <f t="shared" si="146"/>
        <v>1993.8633333333335</v>
      </c>
      <c r="CD270" s="42">
        <f t="shared" si="150"/>
        <v>7296</v>
      </c>
      <c r="CE270" s="43">
        <f t="shared" si="151"/>
        <v>7296</v>
      </c>
      <c r="CG270" s="53">
        <f t="shared" si="147"/>
        <v>7296</v>
      </c>
      <c r="CH270" s="11">
        <f t="shared" si="148"/>
        <v>540.16999999999996</v>
      </c>
      <c r="CI270" s="53">
        <f t="shared" si="149"/>
        <v>7836.17</v>
      </c>
    </row>
    <row r="271" spans="1:87" x14ac:dyDescent="0.25">
      <c r="A271">
        <v>258</v>
      </c>
      <c r="B271" s="54">
        <v>1211</v>
      </c>
      <c r="C271" t="s">
        <v>325</v>
      </c>
      <c r="D271" s="1"/>
      <c r="E271" s="62">
        <v>303</v>
      </c>
      <c r="F271" s="64">
        <v>18982.36</v>
      </c>
      <c r="G271">
        <v>63</v>
      </c>
      <c r="H271" s="1" t="str">
        <f>VLOOKUP(C271,'[1]Base 2024'!$A$2:$D$1666,3,FALSE)</f>
        <v>Sindicalizado</v>
      </c>
      <c r="I271" s="1" t="str">
        <f>VLOOKUP(C271,'[1]Base 2024'!$A$2:$D$1666,4,FALSE)</f>
        <v>QUERETARO</v>
      </c>
      <c r="J271" t="s">
        <v>74</v>
      </c>
      <c r="K271" s="45" t="s">
        <v>77</v>
      </c>
      <c r="L271" s="57">
        <f t="shared" ref="L271:L334" si="152">F271*$E$9</f>
        <v>2877.985189981388</v>
      </c>
      <c r="M271" s="9">
        <f t="shared" ref="M271:M334" si="153">G271*$E$10</f>
        <v>4037.2538129619347</v>
      </c>
      <c r="N271" s="58">
        <f t="shared" ref="N271:N334" si="154">L271+M271</f>
        <v>6915.2390029433227</v>
      </c>
      <c r="O271" s="59">
        <f t="shared" ref="O271:O334" si="155">E271*91.2</f>
        <v>27633.600000000002</v>
      </c>
      <c r="P271" s="60">
        <f t="shared" ref="P271:P334" si="156">(O271*G271)/365</f>
        <v>4769.6350684931513</v>
      </c>
      <c r="Q271" s="61">
        <v>0</v>
      </c>
      <c r="R271" s="62">
        <v>0</v>
      </c>
      <c r="S271" s="62">
        <v>6495.04</v>
      </c>
      <c r="T271" s="58">
        <f t="shared" ref="T271:T334" si="157">(Q271+R271+S271)/3</f>
        <v>2165.0133333333333</v>
      </c>
      <c r="V271" s="63">
        <f t="shared" ref="V271:V334" si="158">(P271/$P$359)*$V$361</f>
        <v>350.77740692181811</v>
      </c>
      <c r="X271" s="9"/>
      <c r="Z271" s="41" t="s">
        <v>325</v>
      </c>
      <c r="AA271" t="s">
        <v>63</v>
      </c>
      <c r="AB271" s="42">
        <v>303</v>
      </c>
      <c r="AC271" s="42">
        <f t="shared" si="121"/>
        <v>303</v>
      </c>
      <c r="AD271" s="43">
        <f t="shared" si="122"/>
        <v>0</v>
      </c>
      <c r="AE271" s="9"/>
      <c r="AF271" s="41" t="s">
        <v>325</v>
      </c>
      <c r="AG271" t="s">
        <v>64</v>
      </c>
      <c r="AH271" s="42">
        <v>27633.599999999999</v>
      </c>
      <c r="AI271" s="42">
        <v>10577033.088</v>
      </c>
      <c r="AJ271" s="42">
        <f t="shared" si="123"/>
        <v>27633.600000000002</v>
      </c>
      <c r="AK271" s="43">
        <f t="shared" si="124"/>
        <v>0</v>
      </c>
      <c r="AL271" s="42"/>
      <c r="AM271" s="41" t="s">
        <v>325</v>
      </c>
      <c r="AN271" t="s">
        <v>65</v>
      </c>
      <c r="AO271">
        <v>63</v>
      </c>
      <c r="AP271" s="44">
        <v>77882</v>
      </c>
      <c r="AQ271">
        <f t="shared" si="125"/>
        <v>63</v>
      </c>
      <c r="AR271" s="45">
        <f t="shared" si="126"/>
        <v>0</v>
      </c>
      <c r="AT271" s="41" t="s">
        <v>325</v>
      </c>
      <c r="AU271" s="46">
        <f t="shared" si="127"/>
        <v>27633.599999999999</v>
      </c>
      <c r="AV271">
        <f t="shared" si="128"/>
        <v>0.17260273972602741</v>
      </c>
      <c r="AW271" s="42">
        <f t="shared" si="129"/>
        <v>4769.6400000000003</v>
      </c>
      <c r="AX271" s="42">
        <f t="shared" si="130"/>
        <v>4769.6350684931513</v>
      </c>
      <c r="AY271" s="43">
        <f t="shared" si="131"/>
        <v>4.9315068490614067E-3</v>
      </c>
      <c r="BA271" s="41" t="str">
        <f t="shared" si="132"/>
        <v>07682</v>
      </c>
      <c r="BB271" s="42">
        <f t="shared" si="133"/>
        <v>4769.6400000000003</v>
      </c>
      <c r="BC271" s="42">
        <f t="shared" si="134"/>
        <v>350.86</v>
      </c>
      <c r="BD271" s="47">
        <f t="shared" si="135"/>
        <v>5120.5</v>
      </c>
      <c r="BF271" s="41" t="s">
        <v>325</v>
      </c>
      <c r="BG271" t="s">
        <v>66</v>
      </c>
      <c r="BH271" s="42">
        <v>350.78</v>
      </c>
      <c r="BI271" s="42">
        <v>660588.76599999995</v>
      </c>
      <c r="BJ271" s="42">
        <f t="shared" si="136"/>
        <v>350.77740692181811</v>
      </c>
      <c r="BK271" s="43">
        <f t="shared" si="137"/>
        <v>2.5930781818601645E-3</v>
      </c>
      <c r="BM271" s="41" t="s">
        <v>325</v>
      </c>
      <c r="BN271" t="s">
        <v>67</v>
      </c>
      <c r="BO271" s="42">
        <v>5120.42</v>
      </c>
      <c r="BP271" s="42">
        <v>9642830.3499999996</v>
      </c>
      <c r="BQ271" s="42">
        <f t="shared" si="138"/>
        <v>0</v>
      </c>
      <c r="BR271" s="43">
        <f t="shared" si="139"/>
        <v>5120.42</v>
      </c>
      <c r="BT271" s="48" t="s">
        <v>325</v>
      </c>
      <c r="BU271" s="49">
        <f t="shared" si="140"/>
        <v>4769.6400000000003</v>
      </c>
      <c r="BV271" s="50">
        <f t="shared" si="141"/>
        <v>350.86</v>
      </c>
      <c r="BW271" s="51">
        <f t="shared" si="142"/>
        <v>350.77740692181811</v>
      </c>
      <c r="BX271" s="52">
        <f t="shared" si="143"/>
        <v>8.2593078181901092E-2</v>
      </c>
      <c r="BZ271" s="41" t="s">
        <v>325</v>
      </c>
      <c r="CA271" s="42">
        <f t="shared" si="144"/>
        <v>6915.2390029433227</v>
      </c>
      <c r="CB271" s="42">
        <f t="shared" si="145"/>
        <v>4769.6350684931513</v>
      </c>
      <c r="CC271" s="42">
        <f t="shared" si="146"/>
        <v>2165.0133333333333</v>
      </c>
      <c r="CD271" s="42">
        <f t="shared" si="150"/>
        <v>4769.6350684931513</v>
      </c>
      <c r="CE271" s="43">
        <f t="shared" si="151"/>
        <v>4769.6350684931513</v>
      </c>
      <c r="CG271" s="53">
        <f t="shared" si="147"/>
        <v>4769.6350684931513</v>
      </c>
      <c r="CH271" s="11">
        <f t="shared" si="148"/>
        <v>353.12</v>
      </c>
      <c r="CI271" s="53">
        <f t="shared" si="149"/>
        <v>5122.7550684931512</v>
      </c>
    </row>
    <row r="272" spans="1:87" x14ac:dyDescent="0.25">
      <c r="A272">
        <v>259</v>
      </c>
      <c r="B272" s="54">
        <v>1213</v>
      </c>
      <c r="C272" t="s">
        <v>326</v>
      </c>
      <c r="D272" s="1"/>
      <c r="E272" s="62">
        <v>330</v>
      </c>
      <c r="F272" s="64">
        <v>47038.12</v>
      </c>
      <c r="G272">
        <v>154</v>
      </c>
      <c r="H272" s="1" t="str">
        <f>VLOOKUP(C272,'[1]Base 2024'!$A$2:$D$1666,3,FALSE)</f>
        <v>Sindicalizado</v>
      </c>
      <c r="I272" s="1" t="str">
        <f>VLOOKUP(C272,'[1]Base 2024'!$A$2:$D$1666,4,FALSE)</f>
        <v>QUERETARO</v>
      </c>
      <c r="J272" t="s">
        <v>74</v>
      </c>
      <c r="K272" s="45" t="s">
        <v>77</v>
      </c>
      <c r="L272" s="57">
        <f t="shared" si="152"/>
        <v>7131.6218175488893</v>
      </c>
      <c r="M272" s="9">
        <f t="shared" si="153"/>
        <v>9868.8426539069515</v>
      </c>
      <c r="N272" s="58">
        <f t="shared" si="154"/>
        <v>17000.464471455842</v>
      </c>
      <c r="O272" s="59">
        <f t="shared" si="155"/>
        <v>30096</v>
      </c>
      <c r="P272" s="60">
        <f t="shared" si="156"/>
        <v>12698.038356164383</v>
      </c>
      <c r="Q272" s="61">
        <v>0</v>
      </c>
      <c r="R272" s="62">
        <v>0</v>
      </c>
      <c r="S272" s="62">
        <v>6495.04</v>
      </c>
      <c r="T272" s="58">
        <f t="shared" si="157"/>
        <v>2165.0133333333333</v>
      </c>
      <c r="V272" s="63">
        <f t="shared" si="158"/>
        <v>933.86284351023073</v>
      </c>
      <c r="X272" s="9"/>
      <c r="Z272" s="41" t="s">
        <v>326</v>
      </c>
      <c r="AA272" t="s">
        <v>63</v>
      </c>
      <c r="AB272" s="42">
        <v>330</v>
      </c>
      <c r="AC272" s="42">
        <f t="shared" ref="AC272:AC335" si="159">+E272</f>
        <v>330</v>
      </c>
      <c r="AD272" s="43">
        <f t="shared" ref="AD272:AD335" si="160">+AB272-AC272</f>
        <v>0</v>
      </c>
      <c r="AE272" s="9"/>
      <c r="AF272" s="41" t="s">
        <v>326</v>
      </c>
      <c r="AG272" t="s">
        <v>64</v>
      </c>
      <c r="AH272" s="42">
        <v>30096</v>
      </c>
      <c r="AI272" s="42">
        <v>10607129.088</v>
      </c>
      <c r="AJ272" s="42">
        <f t="shared" ref="AJ272:AJ335" si="161">+O272</f>
        <v>30096</v>
      </c>
      <c r="AK272" s="43">
        <f t="shared" ref="AK272:AK335" si="162">+AH272-AJ272</f>
        <v>0</v>
      </c>
      <c r="AL272" s="42"/>
      <c r="AM272" s="41" t="s">
        <v>326</v>
      </c>
      <c r="AN272" t="s">
        <v>65</v>
      </c>
      <c r="AO272">
        <v>154</v>
      </c>
      <c r="AP272" s="44">
        <v>78036</v>
      </c>
      <c r="AQ272">
        <f t="shared" ref="AQ272:AQ335" si="163">+G272</f>
        <v>154</v>
      </c>
      <c r="AR272" s="45">
        <f t="shared" ref="AR272:AR335" si="164">+AO272-AQ272</f>
        <v>0</v>
      </c>
      <c r="AT272" s="41" t="s">
        <v>326</v>
      </c>
      <c r="AU272" s="46">
        <f t="shared" ref="AU272:AU335" si="165">+AH272</f>
        <v>30096</v>
      </c>
      <c r="AV272">
        <f t="shared" ref="AV272:AV335" si="166">+AO272/365</f>
        <v>0.42191780821917807</v>
      </c>
      <c r="AW272" s="42">
        <f t="shared" ref="AW272:AW335" si="167">ROUND(AU272*AV272,2)</f>
        <v>12698.04</v>
      </c>
      <c r="AX272" s="42">
        <f t="shared" ref="AX272:AX335" si="168">+P272</f>
        <v>12698.038356164383</v>
      </c>
      <c r="AY272" s="43">
        <f t="shared" ref="AY272:AY335" si="169">+AW272-AX272</f>
        <v>1.6438356178696267E-3</v>
      </c>
      <c r="BA272" s="41" t="str">
        <f t="shared" ref="BA272:BA335" si="170">+AT272</f>
        <v>07684</v>
      </c>
      <c r="BB272" s="42">
        <f t="shared" ref="BB272:BB335" si="171">+AW272</f>
        <v>12698.04</v>
      </c>
      <c r="BC272" s="42">
        <f t="shared" ref="BC272:BC335" si="172">ROUND(+BB272/$BB$358*$BB$11,2)</f>
        <v>934.08</v>
      </c>
      <c r="BD272" s="47">
        <f t="shared" ref="BD272:BD335" si="173">SUM(BB272:BC272)</f>
        <v>13632.12</v>
      </c>
      <c r="BF272" s="41" t="s">
        <v>326</v>
      </c>
      <c r="BG272" t="s">
        <v>66</v>
      </c>
      <c r="BH272" s="42">
        <v>933.86</v>
      </c>
      <c r="BI272" s="42">
        <v>661522.62879999995</v>
      </c>
      <c r="BJ272" s="42">
        <f t="shared" ref="BJ272:BJ335" si="174">+V272</f>
        <v>933.86284351023073</v>
      </c>
      <c r="BK272" s="43">
        <f t="shared" ref="BK272:BK335" si="175">+BH272-BJ272</f>
        <v>-2.8435102307184934E-3</v>
      </c>
      <c r="BM272" s="41" t="s">
        <v>326</v>
      </c>
      <c r="BN272" t="s">
        <v>67</v>
      </c>
      <c r="BO272" s="42">
        <v>13631.9</v>
      </c>
      <c r="BP272" s="42">
        <v>9656462.25</v>
      </c>
      <c r="BQ272" s="42">
        <f t="shared" ref="BQ272:BQ335" si="176">+X272</f>
        <v>0</v>
      </c>
      <c r="BR272" s="43">
        <f t="shared" ref="BR272:BR335" si="177">+BO272-BQ272</f>
        <v>13631.9</v>
      </c>
      <c r="BT272" s="48" t="s">
        <v>326</v>
      </c>
      <c r="BU272" s="49">
        <f t="shared" ref="BU272:BU335" si="178">+AW272</f>
        <v>12698.04</v>
      </c>
      <c r="BV272" s="50">
        <f t="shared" ref="BV272:BV335" si="179">ROUND(BU272/$BU$358*$BV$11,2)</f>
        <v>934.08</v>
      </c>
      <c r="BW272" s="51">
        <f t="shared" ref="BW272:BW335" si="180">+V272</f>
        <v>933.86284351023073</v>
      </c>
      <c r="BX272" s="52">
        <f t="shared" ref="BX272:BX335" si="181">+BV272-BW272</f>
        <v>0.21715648976930879</v>
      </c>
      <c r="BZ272" s="41" t="s">
        <v>326</v>
      </c>
      <c r="CA272" s="42">
        <f t="shared" ref="CA272:CA335" si="182">+N272</f>
        <v>17000.464471455842</v>
      </c>
      <c r="CB272" s="42">
        <f t="shared" ref="CB272:CB335" si="183">+P272</f>
        <v>12698.038356164383</v>
      </c>
      <c r="CC272" s="42">
        <f t="shared" ref="CC272:CC335" si="184">+T272</f>
        <v>2165.0133333333333</v>
      </c>
      <c r="CD272" s="42">
        <f t="shared" si="150"/>
        <v>12698.038356164383</v>
      </c>
      <c r="CE272" s="43">
        <f t="shared" si="151"/>
        <v>12698.038356164383</v>
      </c>
      <c r="CG272" s="53">
        <f t="shared" ref="CG272:CG335" si="185">+CE272</f>
        <v>12698.038356164383</v>
      </c>
      <c r="CH272" s="11">
        <f t="shared" ref="CH272:CH335" si="186">ROUND(+CG272/$CG$358*$CI$11,2)</f>
        <v>940.11</v>
      </c>
      <c r="CI272" s="53">
        <f t="shared" ref="CI272:CI335" si="187">+CG272+CH272</f>
        <v>13638.148356164384</v>
      </c>
    </row>
    <row r="273" spans="1:87" x14ac:dyDescent="0.25">
      <c r="A273">
        <v>260</v>
      </c>
      <c r="B273" s="54">
        <v>1216</v>
      </c>
      <c r="C273" t="s">
        <v>327</v>
      </c>
      <c r="D273" s="1"/>
      <c r="E273" s="62">
        <v>280.5</v>
      </c>
      <c r="F273" s="64">
        <v>100155.1</v>
      </c>
      <c r="G273">
        <v>358</v>
      </c>
      <c r="H273" s="1" t="str">
        <f>VLOOKUP(C273,'[1]Base 2024'!$A$2:$D$1666,3,FALSE)</f>
        <v>Sindicalizado</v>
      </c>
      <c r="I273" s="1" t="str">
        <f>VLOOKUP(C273,'[1]Base 2024'!$A$2:$D$1666,4,FALSE)</f>
        <v>QUERETARO</v>
      </c>
      <c r="J273" t="s">
        <v>74</v>
      </c>
      <c r="K273" s="45" t="s">
        <v>62</v>
      </c>
      <c r="L273" s="57">
        <f t="shared" si="152"/>
        <v>15184.88188513467</v>
      </c>
      <c r="M273" s="9">
        <f t="shared" si="153"/>
        <v>22941.855000640837</v>
      </c>
      <c r="N273" s="58">
        <f t="shared" si="154"/>
        <v>38126.736885775506</v>
      </c>
      <c r="O273" s="59">
        <f t="shared" si="155"/>
        <v>25581.600000000002</v>
      </c>
      <c r="P273" s="60">
        <f t="shared" si="156"/>
        <v>25090.993972602741</v>
      </c>
      <c r="Q273" s="61">
        <v>0</v>
      </c>
      <c r="R273" s="62">
        <v>0</v>
      </c>
      <c r="S273" s="62">
        <v>5051.12</v>
      </c>
      <c r="T273" s="58">
        <f t="shared" si="157"/>
        <v>1683.7066666666667</v>
      </c>
      <c r="V273" s="63">
        <f t="shared" si="158"/>
        <v>1845.2887225984625</v>
      </c>
      <c r="X273" s="9"/>
      <c r="Z273" s="41" t="s">
        <v>327</v>
      </c>
      <c r="AA273" t="s">
        <v>63</v>
      </c>
      <c r="AB273" s="42">
        <v>280.5</v>
      </c>
      <c r="AC273" s="42">
        <f t="shared" si="159"/>
        <v>280.5</v>
      </c>
      <c r="AD273" s="43">
        <f t="shared" si="160"/>
        <v>0</v>
      </c>
      <c r="AE273" s="9"/>
      <c r="AF273" s="41" t="s">
        <v>327</v>
      </c>
      <c r="AG273" t="s">
        <v>64</v>
      </c>
      <c r="AH273" s="42">
        <v>25581.599999999999</v>
      </c>
      <c r="AI273" s="42">
        <v>10632710.687999999</v>
      </c>
      <c r="AJ273" s="42">
        <f t="shared" si="161"/>
        <v>25581.600000000002</v>
      </c>
      <c r="AK273" s="43">
        <f t="shared" si="162"/>
        <v>0</v>
      </c>
      <c r="AL273" s="42"/>
      <c r="AM273" s="41" t="s">
        <v>327</v>
      </c>
      <c r="AN273" t="s">
        <v>65</v>
      </c>
      <c r="AO273">
        <v>358</v>
      </c>
      <c r="AP273" s="44">
        <v>78394</v>
      </c>
      <c r="AQ273">
        <f t="shared" si="163"/>
        <v>358</v>
      </c>
      <c r="AR273" s="45">
        <f t="shared" si="164"/>
        <v>0</v>
      </c>
      <c r="AT273" s="41" t="s">
        <v>327</v>
      </c>
      <c r="AU273" s="46">
        <f t="shared" si="165"/>
        <v>25581.599999999999</v>
      </c>
      <c r="AV273">
        <f t="shared" si="166"/>
        <v>0.98082191780821915</v>
      </c>
      <c r="AW273" s="42">
        <f t="shared" si="167"/>
        <v>25090.99</v>
      </c>
      <c r="AX273" s="42">
        <f t="shared" si="168"/>
        <v>25090.993972602741</v>
      </c>
      <c r="AY273" s="43">
        <f t="shared" si="169"/>
        <v>-3.9726027389406227E-3</v>
      </c>
      <c r="BA273" s="41" t="str">
        <f t="shared" si="170"/>
        <v>07687</v>
      </c>
      <c r="BB273" s="42">
        <f t="shared" si="171"/>
        <v>25090.99</v>
      </c>
      <c r="BC273" s="42">
        <f t="shared" si="172"/>
        <v>1845.71</v>
      </c>
      <c r="BD273" s="47">
        <f t="shared" si="173"/>
        <v>26936.7</v>
      </c>
      <c r="BF273" s="41" t="s">
        <v>327</v>
      </c>
      <c r="BG273" t="s">
        <v>66</v>
      </c>
      <c r="BH273" s="42">
        <v>1845.29</v>
      </c>
      <c r="BI273" s="42">
        <v>663367.91749999998</v>
      </c>
      <c r="BJ273" s="42">
        <f t="shared" si="174"/>
        <v>1845.2887225984625</v>
      </c>
      <c r="BK273" s="43">
        <f t="shared" si="175"/>
        <v>1.2774015374361625E-3</v>
      </c>
      <c r="BM273" s="41" t="s">
        <v>327</v>
      </c>
      <c r="BN273" t="s">
        <v>67</v>
      </c>
      <c r="BO273" s="42">
        <v>26936.28</v>
      </c>
      <c r="BP273" s="42">
        <v>9683398.5299999993</v>
      </c>
      <c r="BQ273" s="42">
        <f t="shared" si="176"/>
        <v>0</v>
      </c>
      <c r="BR273" s="43">
        <f t="shared" si="177"/>
        <v>26936.28</v>
      </c>
      <c r="BT273" s="48" t="s">
        <v>327</v>
      </c>
      <c r="BU273" s="49">
        <f t="shared" si="178"/>
        <v>25090.99</v>
      </c>
      <c r="BV273" s="50">
        <f t="shared" si="179"/>
        <v>1845.71</v>
      </c>
      <c r="BW273" s="51">
        <f t="shared" si="180"/>
        <v>1845.2887225984625</v>
      </c>
      <c r="BX273" s="52">
        <f t="shared" si="181"/>
        <v>0.42127740153750892</v>
      </c>
      <c r="BZ273" s="41" t="s">
        <v>327</v>
      </c>
      <c r="CA273" s="42">
        <f t="shared" si="182"/>
        <v>38126.736885775506</v>
      </c>
      <c r="CB273" s="42">
        <f t="shared" si="183"/>
        <v>25090.993972602741</v>
      </c>
      <c r="CC273" s="42">
        <f t="shared" si="184"/>
        <v>1683.7066666666667</v>
      </c>
      <c r="CD273" s="42">
        <f t="shared" ref="CD273:CD336" si="188">IF(CC273&gt;CB273,CC273,CB273)</f>
        <v>25090.993972602741</v>
      </c>
      <c r="CE273" s="43">
        <f t="shared" ref="CE273:CE336" si="189">IF(CD273&gt;CA273,CA273,CD273)</f>
        <v>25090.993972602741</v>
      </c>
      <c r="CG273" s="53">
        <f t="shared" si="185"/>
        <v>25090.993972602741</v>
      </c>
      <c r="CH273" s="11">
        <f t="shared" si="186"/>
        <v>1857.64</v>
      </c>
      <c r="CI273" s="53">
        <f t="shared" si="187"/>
        <v>26948.63397260274</v>
      </c>
    </row>
    <row r="274" spans="1:87" x14ac:dyDescent="0.25">
      <c r="A274">
        <v>261</v>
      </c>
      <c r="B274" s="54">
        <v>1218</v>
      </c>
      <c r="C274" t="s">
        <v>328</v>
      </c>
      <c r="D274" s="1"/>
      <c r="E274" s="62">
        <v>330</v>
      </c>
      <c r="F274" s="64">
        <v>108099.6</v>
      </c>
      <c r="G274">
        <v>341</v>
      </c>
      <c r="H274" s="1" t="str">
        <f>VLOOKUP(C274,'[1]Base 2024'!$A$2:$D$1666,3,FALSE)</f>
        <v>Sindicalizado</v>
      </c>
      <c r="I274" s="1" t="str">
        <f>VLOOKUP(C274,'[1]Base 2024'!$A$2:$D$1666,4,FALSE)</f>
        <v>QUERETARO</v>
      </c>
      <c r="J274" t="s">
        <v>74</v>
      </c>
      <c r="K274" s="45" t="s">
        <v>62</v>
      </c>
      <c r="L274" s="57">
        <f t="shared" si="152"/>
        <v>16389.376655110958</v>
      </c>
      <c r="M274" s="9">
        <f t="shared" si="153"/>
        <v>21852.437305079678</v>
      </c>
      <c r="N274" s="58">
        <f t="shared" si="154"/>
        <v>38241.813960190637</v>
      </c>
      <c r="O274" s="59">
        <f t="shared" si="155"/>
        <v>30096</v>
      </c>
      <c r="P274" s="60">
        <f t="shared" si="156"/>
        <v>28117.084931506848</v>
      </c>
      <c r="Q274" s="61">
        <v>0</v>
      </c>
      <c r="R274" s="62">
        <v>0</v>
      </c>
      <c r="S274" s="62">
        <v>4743.57</v>
      </c>
      <c r="T274" s="58">
        <f t="shared" si="157"/>
        <v>1581.1899999999998</v>
      </c>
      <c r="V274" s="63">
        <f t="shared" si="158"/>
        <v>2067.8391534869393</v>
      </c>
      <c r="X274" s="9"/>
      <c r="Z274" s="41" t="s">
        <v>328</v>
      </c>
      <c r="AA274" t="s">
        <v>63</v>
      </c>
      <c r="AB274" s="42">
        <v>330</v>
      </c>
      <c r="AC274" s="42">
        <f t="shared" si="159"/>
        <v>330</v>
      </c>
      <c r="AD274" s="43">
        <f t="shared" si="160"/>
        <v>0</v>
      </c>
      <c r="AE274" s="9"/>
      <c r="AF274" s="41" t="s">
        <v>328</v>
      </c>
      <c r="AG274" t="s">
        <v>64</v>
      </c>
      <c r="AH274" s="42">
        <v>30096</v>
      </c>
      <c r="AI274" s="42">
        <v>10662806.687999999</v>
      </c>
      <c r="AJ274" s="42">
        <f t="shared" si="161"/>
        <v>30096</v>
      </c>
      <c r="AK274" s="43">
        <f t="shared" si="162"/>
        <v>0</v>
      </c>
      <c r="AL274" s="42"/>
      <c r="AM274" s="41" t="s">
        <v>328</v>
      </c>
      <c r="AN274" t="s">
        <v>65</v>
      </c>
      <c r="AO274">
        <v>341</v>
      </c>
      <c r="AP274" s="44">
        <v>78735</v>
      </c>
      <c r="AQ274">
        <f t="shared" si="163"/>
        <v>341</v>
      </c>
      <c r="AR274" s="45">
        <f t="shared" si="164"/>
        <v>0</v>
      </c>
      <c r="AT274" s="41" t="s">
        <v>328</v>
      </c>
      <c r="AU274" s="46">
        <f t="shared" si="165"/>
        <v>30096</v>
      </c>
      <c r="AV274">
        <f t="shared" si="166"/>
        <v>0.9342465753424658</v>
      </c>
      <c r="AW274" s="42">
        <f t="shared" si="167"/>
        <v>28117.08</v>
      </c>
      <c r="AX274" s="42">
        <f t="shared" si="168"/>
        <v>28117.084931506848</v>
      </c>
      <c r="AY274" s="43">
        <f t="shared" si="169"/>
        <v>-4.9315068463329226E-3</v>
      </c>
      <c r="BA274" s="41" t="str">
        <f t="shared" si="170"/>
        <v>07689</v>
      </c>
      <c r="BB274" s="42">
        <f t="shared" si="171"/>
        <v>28117.08</v>
      </c>
      <c r="BC274" s="42">
        <f t="shared" si="172"/>
        <v>2068.31</v>
      </c>
      <c r="BD274" s="47">
        <f t="shared" si="173"/>
        <v>30185.390000000003</v>
      </c>
      <c r="BF274" s="41" t="s">
        <v>328</v>
      </c>
      <c r="BG274" t="s">
        <v>66</v>
      </c>
      <c r="BH274" s="42">
        <v>2067.84</v>
      </c>
      <c r="BI274" s="42">
        <v>665435.75670000003</v>
      </c>
      <c r="BJ274" s="42">
        <f t="shared" si="174"/>
        <v>2067.8391534869393</v>
      </c>
      <c r="BK274" s="43">
        <f t="shared" si="175"/>
        <v>8.465130608783511E-4</v>
      </c>
      <c r="BM274" s="41" t="s">
        <v>328</v>
      </c>
      <c r="BN274" t="s">
        <v>67</v>
      </c>
      <c r="BO274" s="42">
        <v>30184.93</v>
      </c>
      <c r="BP274" s="42">
        <v>9713583.4600000009</v>
      </c>
      <c r="BQ274" s="42">
        <f t="shared" si="176"/>
        <v>0</v>
      </c>
      <c r="BR274" s="43">
        <f t="shared" si="177"/>
        <v>30184.93</v>
      </c>
      <c r="BT274" s="48" t="s">
        <v>328</v>
      </c>
      <c r="BU274" s="49">
        <f t="shared" si="178"/>
        <v>28117.08</v>
      </c>
      <c r="BV274" s="50">
        <f t="shared" si="179"/>
        <v>2068.31</v>
      </c>
      <c r="BW274" s="51">
        <f t="shared" si="180"/>
        <v>2067.8391534869393</v>
      </c>
      <c r="BX274" s="52">
        <f t="shared" si="181"/>
        <v>0.47084651306067826</v>
      </c>
      <c r="BZ274" s="41" t="s">
        <v>328</v>
      </c>
      <c r="CA274" s="42">
        <f t="shared" si="182"/>
        <v>38241.813960190637</v>
      </c>
      <c r="CB274" s="42">
        <f t="shared" si="183"/>
        <v>28117.084931506848</v>
      </c>
      <c r="CC274" s="42">
        <f t="shared" si="184"/>
        <v>1581.1899999999998</v>
      </c>
      <c r="CD274" s="42">
        <f t="shared" si="188"/>
        <v>28117.084931506848</v>
      </c>
      <c r="CE274" s="43">
        <f t="shared" si="189"/>
        <v>28117.084931506848</v>
      </c>
      <c r="CG274" s="53">
        <f t="shared" si="185"/>
        <v>28117.084931506848</v>
      </c>
      <c r="CH274" s="11">
        <f t="shared" si="186"/>
        <v>2081.6799999999998</v>
      </c>
      <c r="CI274" s="53">
        <f t="shared" si="187"/>
        <v>30198.764931506848</v>
      </c>
    </row>
    <row r="275" spans="1:87" x14ac:dyDescent="0.25">
      <c r="A275">
        <v>262</v>
      </c>
      <c r="B275" s="54">
        <v>1220</v>
      </c>
      <c r="C275" t="s">
        <v>329</v>
      </c>
      <c r="D275" s="1"/>
      <c r="E275" s="62">
        <v>319</v>
      </c>
      <c r="F275" s="64">
        <v>24882</v>
      </c>
      <c r="G275">
        <v>78</v>
      </c>
      <c r="H275" s="1" t="str">
        <f>VLOOKUP(C275,'[1]Base 2024'!$A$2:$D$1666,3,FALSE)</f>
        <v>Sindicalizado</v>
      </c>
      <c r="I275" s="1" t="str">
        <f>VLOOKUP(C275,'[1]Base 2024'!$A$2:$D$1666,4,FALSE)</f>
        <v>QUERETARO</v>
      </c>
      <c r="J275" t="s">
        <v>74</v>
      </c>
      <c r="K275" s="45" t="s">
        <v>77</v>
      </c>
      <c r="L275" s="57">
        <f t="shared" si="152"/>
        <v>3772.4512387878481</v>
      </c>
      <c r="M275" s="9">
        <f t="shared" si="153"/>
        <v>4998.504720810015</v>
      </c>
      <c r="N275" s="58">
        <f t="shared" si="154"/>
        <v>8770.9559595978626</v>
      </c>
      <c r="O275" s="59">
        <f t="shared" si="155"/>
        <v>29092.799999999999</v>
      </c>
      <c r="P275" s="60">
        <f t="shared" si="156"/>
        <v>6217.091506849315</v>
      </c>
      <c r="Q275" s="61">
        <v>0</v>
      </c>
      <c r="R275" s="62">
        <v>0</v>
      </c>
      <c r="S275" s="62">
        <v>4761.8100000000004</v>
      </c>
      <c r="T275" s="58">
        <f t="shared" si="157"/>
        <v>1587.2700000000002</v>
      </c>
      <c r="V275" s="63">
        <f t="shared" si="158"/>
        <v>457.2289506537104</v>
      </c>
      <c r="X275" s="9"/>
      <c r="Z275" s="41" t="s">
        <v>329</v>
      </c>
      <c r="AA275" t="s">
        <v>63</v>
      </c>
      <c r="AB275" s="42">
        <v>319</v>
      </c>
      <c r="AC275" s="42">
        <f t="shared" si="159"/>
        <v>319</v>
      </c>
      <c r="AD275" s="43">
        <f t="shared" si="160"/>
        <v>0</v>
      </c>
      <c r="AE275" s="9"/>
      <c r="AF275" s="41" t="s">
        <v>329</v>
      </c>
      <c r="AG275" t="s">
        <v>64</v>
      </c>
      <c r="AH275" s="42">
        <v>29092.799999999999</v>
      </c>
      <c r="AI275" s="42">
        <v>10691899.488</v>
      </c>
      <c r="AJ275" s="42">
        <f t="shared" si="161"/>
        <v>29092.799999999999</v>
      </c>
      <c r="AK275" s="43">
        <f t="shared" si="162"/>
        <v>0</v>
      </c>
      <c r="AL275" s="42"/>
      <c r="AM275" s="41" t="s">
        <v>329</v>
      </c>
      <c r="AN275" t="s">
        <v>65</v>
      </c>
      <c r="AO275">
        <v>78</v>
      </c>
      <c r="AP275" s="44">
        <v>78813</v>
      </c>
      <c r="AQ275">
        <f t="shared" si="163"/>
        <v>78</v>
      </c>
      <c r="AR275" s="45">
        <f t="shared" si="164"/>
        <v>0</v>
      </c>
      <c r="AT275" s="41" t="s">
        <v>329</v>
      </c>
      <c r="AU275" s="46">
        <f t="shared" si="165"/>
        <v>29092.799999999999</v>
      </c>
      <c r="AV275">
        <f t="shared" si="166"/>
        <v>0.21369863013698631</v>
      </c>
      <c r="AW275" s="42">
        <f t="shared" si="167"/>
        <v>6217.09</v>
      </c>
      <c r="AX275" s="42">
        <f t="shared" si="168"/>
        <v>6217.091506849315</v>
      </c>
      <c r="AY275" s="43">
        <f t="shared" si="169"/>
        <v>-1.5068493148646667E-3</v>
      </c>
      <c r="BA275" s="41" t="str">
        <f t="shared" si="170"/>
        <v>07691</v>
      </c>
      <c r="BB275" s="42">
        <f t="shared" si="171"/>
        <v>6217.09</v>
      </c>
      <c r="BC275" s="42">
        <f t="shared" si="172"/>
        <v>457.33</v>
      </c>
      <c r="BD275" s="47">
        <f t="shared" si="173"/>
        <v>6674.42</v>
      </c>
      <c r="BF275" s="41" t="s">
        <v>329</v>
      </c>
      <c r="BG275" t="s">
        <v>66</v>
      </c>
      <c r="BH275" s="42">
        <v>457.23</v>
      </c>
      <c r="BI275" s="42">
        <v>665892.98569999996</v>
      </c>
      <c r="BJ275" s="42">
        <f t="shared" si="174"/>
        <v>457.2289506537104</v>
      </c>
      <c r="BK275" s="43">
        <f t="shared" si="175"/>
        <v>1.0493462896192796E-3</v>
      </c>
      <c r="BM275" s="41" t="s">
        <v>329</v>
      </c>
      <c r="BN275" t="s">
        <v>67</v>
      </c>
      <c r="BO275" s="42">
        <v>6674.32</v>
      </c>
      <c r="BP275" s="42">
        <v>9720257.7799999993</v>
      </c>
      <c r="BQ275" s="42">
        <f t="shared" si="176"/>
        <v>0</v>
      </c>
      <c r="BR275" s="43">
        <f t="shared" si="177"/>
        <v>6674.32</v>
      </c>
      <c r="BT275" s="48" t="s">
        <v>329</v>
      </c>
      <c r="BU275" s="49">
        <f t="shared" si="178"/>
        <v>6217.09</v>
      </c>
      <c r="BV275" s="50">
        <f t="shared" si="179"/>
        <v>457.33</v>
      </c>
      <c r="BW275" s="51">
        <f t="shared" si="180"/>
        <v>457.2289506537104</v>
      </c>
      <c r="BX275" s="52">
        <f t="shared" si="181"/>
        <v>0.10104934628958517</v>
      </c>
      <c r="BZ275" s="41" t="s">
        <v>329</v>
      </c>
      <c r="CA275" s="42">
        <f t="shared" si="182"/>
        <v>8770.9559595978626</v>
      </c>
      <c r="CB275" s="42">
        <f t="shared" si="183"/>
        <v>6217.091506849315</v>
      </c>
      <c r="CC275" s="42">
        <f t="shared" si="184"/>
        <v>1587.2700000000002</v>
      </c>
      <c r="CD275" s="42">
        <f t="shared" si="188"/>
        <v>6217.091506849315</v>
      </c>
      <c r="CE275" s="43">
        <f t="shared" si="189"/>
        <v>6217.091506849315</v>
      </c>
      <c r="CG275" s="53">
        <f t="shared" si="185"/>
        <v>6217.091506849315</v>
      </c>
      <c r="CH275" s="11">
        <f t="shared" si="186"/>
        <v>460.29</v>
      </c>
      <c r="CI275" s="53">
        <f t="shared" si="187"/>
        <v>6677.381506849315</v>
      </c>
    </row>
    <row r="276" spans="1:87" x14ac:dyDescent="0.25">
      <c r="A276">
        <v>263</v>
      </c>
      <c r="B276" s="54">
        <v>1225</v>
      </c>
      <c r="C276" t="s">
        <v>330</v>
      </c>
      <c r="D276" s="1"/>
      <c r="E276" s="62">
        <v>330</v>
      </c>
      <c r="F276" s="64">
        <v>101655.2</v>
      </c>
      <c r="G276">
        <v>325</v>
      </c>
      <c r="H276" s="1" t="str">
        <f>VLOOKUP(C276,'[1]Base 2024'!$A$2:$D$1666,3,FALSE)</f>
        <v>Sindicalizado</v>
      </c>
      <c r="I276" s="1" t="str">
        <f>VLOOKUP(C276,'[1]Base 2024'!$A$2:$D$1666,4,FALSE)</f>
        <v>QUERETARO</v>
      </c>
      <c r="J276" t="s">
        <v>74</v>
      </c>
      <c r="K276" s="45" t="s">
        <v>62</v>
      </c>
      <c r="L276" s="57">
        <f t="shared" si="152"/>
        <v>15412.317545584216</v>
      </c>
      <c r="M276" s="9">
        <f t="shared" si="153"/>
        <v>20827.103003375061</v>
      </c>
      <c r="N276" s="58">
        <f t="shared" si="154"/>
        <v>36239.420548959279</v>
      </c>
      <c r="O276" s="59">
        <f t="shared" si="155"/>
        <v>30096</v>
      </c>
      <c r="P276" s="60">
        <f t="shared" si="156"/>
        <v>26797.808219178081</v>
      </c>
      <c r="Q276" s="61">
        <v>0</v>
      </c>
      <c r="R276" s="62">
        <v>0</v>
      </c>
      <c r="S276" s="62">
        <v>0</v>
      </c>
      <c r="T276" s="58">
        <f t="shared" si="157"/>
        <v>0</v>
      </c>
      <c r="V276" s="63">
        <f t="shared" si="158"/>
        <v>1970.8144424728896</v>
      </c>
      <c r="X276" s="9"/>
      <c r="Z276" s="41" t="s">
        <v>330</v>
      </c>
      <c r="AA276" t="s">
        <v>63</v>
      </c>
      <c r="AB276" s="42">
        <v>330</v>
      </c>
      <c r="AC276" s="42">
        <f t="shared" si="159"/>
        <v>330</v>
      </c>
      <c r="AD276" s="43">
        <f t="shared" si="160"/>
        <v>0</v>
      </c>
      <c r="AE276" s="9"/>
      <c r="AF276" s="41" t="s">
        <v>330</v>
      </c>
      <c r="AG276" t="s">
        <v>64</v>
      </c>
      <c r="AH276" s="42">
        <v>30096</v>
      </c>
      <c r="AI276" s="42">
        <v>10721995.488</v>
      </c>
      <c r="AJ276" s="42">
        <f t="shared" si="161"/>
        <v>30096</v>
      </c>
      <c r="AK276" s="43">
        <f t="shared" si="162"/>
        <v>0</v>
      </c>
      <c r="AL276" s="42"/>
      <c r="AM276" s="41" t="s">
        <v>330</v>
      </c>
      <c r="AN276" t="s">
        <v>65</v>
      </c>
      <c r="AO276">
        <v>325</v>
      </c>
      <c r="AP276" s="44">
        <v>79138</v>
      </c>
      <c r="AQ276">
        <f t="shared" si="163"/>
        <v>325</v>
      </c>
      <c r="AR276" s="45">
        <f t="shared" si="164"/>
        <v>0</v>
      </c>
      <c r="AT276" s="41" t="s">
        <v>330</v>
      </c>
      <c r="AU276" s="46">
        <f t="shared" si="165"/>
        <v>30096</v>
      </c>
      <c r="AV276">
        <f t="shared" si="166"/>
        <v>0.8904109589041096</v>
      </c>
      <c r="AW276" s="42">
        <f t="shared" si="167"/>
        <v>26797.81</v>
      </c>
      <c r="AX276" s="42">
        <f t="shared" si="168"/>
        <v>26797.808219178081</v>
      </c>
      <c r="AY276" s="43">
        <f t="shared" si="169"/>
        <v>1.7808219199650921E-3</v>
      </c>
      <c r="BA276" s="41" t="str">
        <f t="shared" si="170"/>
        <v>07696</v>
      </c>
      <c r="BB276" s="42">
        <f t="shared" si="171"/>
        <v>26797.81</v>
      </c>
      <c r="BC276" s="42">
        <f t="shared" si="172"/>
        <v>1971.26</v>
      </c>
      <c r="BD276" s="47">
        <f t="shared" si="173"/>
        <v>28769.07</v>
      </c>
      <c r="BF276" s="41" t="s">
        <v>330</v>
      </c>
      <c r="BG276" t="s">
        <v>66</v>
      </c>
      <c r="BH276" s="42">
        <v>1970.81</v>
      </c>
      <c r="BI276" s="42">
        <v>667863.80009999999</v>
      </c>
      <c r="BJ276" s="42">
        <f t="shared" si="174"/>
        <v>1970.8144424728896</v>
      </c>
      <c r="BK276" s="43">
        <f t="shared" si="175"/>
        <v>-4.442472889650162E-3</v>
      </c>
      <c r="BM276" s="41" t="s">
        <v>330</v>
      </c>
      <c r="BN276" t="s">
        <v>67</v>
      </c>
      <c r="BO276" s="42">
        <v>28768.62</v>
      </c>
      <c r="BP276" s="42">
        <v>9749026.4000000004</v>
      </c>
      <c r="BQ276" s="42">
        <f t="shared" si="176"/>
        <v>0</v>
      </c>
      <c r="BR276" s="43">
        <f t="shared" si="177"/>
        <v>28768.62</v>
      </c>
      <c r="BT276" s="48" t="s">
        <v>330</v>
      </c>
      <c r="BU276" s="49">
        <f t="shared" si="178"/>
        <v>26797.81</v>
      </c>
      <c r="BV276" s="50">
        <f t="shared" si="179"/>
        <v>1971.26</v>
      </c>
      <c r="BW276" s="51">
        <f t="shared" si="180"/>
        <v>1970.8144424728896</v>
      </c>
      <c r="BX276" s="52">
        <f t="shared" si="181"/>
        <v>0.44555752711039531</v>
      </c>
      <c r="BZ276" s="41" t="s">
        <v>330</v>
      </c>
      <c r="CA276" s="42">
        <f t="shared" si="182"/>
        <v>36239.420548959279</v>
      </c>
      <c r="CB276" s="42">
        <f t="shared" si="183"/>
        <v>26797.808219178081</v>
      </c>
      <c r="CC276" s="42">
        <f t="shared" si="184"/>
        <v>0</v>
      </c>
      <c r="CD276" s="42">
        <f t="shared" si="188"/>
        <v>26797.808219178081</v>
      </c>
      <c r="CE276" s="43">
        <f t="shared" si="189"/>
        <v>26797.808219178081</v>
      </c>
      <c r="CG276" s="53">
        <f t="shared" si="185"/>
        <v>26797.808219178081</v>
      </c>
      <c r="CH276" s="11">
        <f t="shared" si="186"/>
        <v>1984</v>
      </c>
      <c r="CI276" s="53">
        <f t="shared" si="187"/>
        <v>28781.808219178081</v>
      </c>
    </row>
    <row r="277" spans="1:87" x14ac:dyDescent="0.25">
      <c r="A277">
        <v>264</v>
      </c>
      <c r="B277" s="54">
        <v>1227</v>
      </c>
      <c r="C277" t="s">
        <v>331</v>
      </c>
      <c r="D277" s="1"/>
      <c r="E277" s="62">
        <v>278</v>
      </c>
      <c r="F277" s="64">
        <v>99608.76</v>
      </c>
      <c r="G277">
        <v>359</v>
      </c>
      <c r="H277" s="1" t="str">
        <f>VLOOKUP(C277,'[1]Base 2024'!$A$2:$D$1666,3,FALSE)</f>
        <v>Sindicalizado</v>
      </c>
      <c r="I277" s="1" t="str">
        <f>VLOOKUP(C277,'[1]Base 2024'!$A$2:$D$1666,4,FALSE)</f>
        <v>QUERETARO</v>
      </c>
      <c r="J277" t="s">
        <v>74</v>
      </c>
      <c r="K277" s="45" t="s">
        <v>62</v>
      </c>
      <c r="L277" s="57">
        <f t="shared" si="152"/>
        <v>15102.049274822017</v>
      </c>
      <c r="M277" s="9">
        <f t="shared" si="153"/>
        <v>23005.938394497374</v>
      </c>
      <c r="N277" s="58">
        <f t="shared" si="154"/>
        <v>38107.987669319395</v>
      </c>
      <c r="O277" s="59">
        <f t="shared" si="155"/>
        <v>25353.600000000002</v>
      </c>
      <c r="P277" s="60">
        <f t="shared" si="156"/>
        <v>24936.828493150686</v>
      </c>
      <c r="Q277" s="61">
        <v>0</v>
      </c>
      <c r="R277" s="62">
        <v>0</v>
      </c>
      <c r="S277" s="62">
        <v>0</v>
      </c>
      <c r="T277" s="58">
        <f t="shared" si="157"/>
        <v>0</v>
      </c>
      <c r="V277" s="63">
        <f t="shared" si="158"/>
        <v>1833.9507970879192</v>
      </c>
      <c r="X277" s="9"/>
      <c r="Z277" s="41" t="s">
        <v>331</v>
      </c>
      <c r="AA277" t="s">
        <v>63</v>
      </c>
      <c r="AB277" s="42">
        <v>278</v>
      </c>
      <c r="AC277" s="42">
        <f t="shared" si="159"/>
        <v>278</v>
      </c>
      <c r="AD277" s="43">
        <f t="shared" si="160"/>
        <v>0</v>
      </c>
      <c r="AE277" s="9"/>
      <c r="AF277" s="41" t="s">
        <v>331</v>
      </c>
      <c r="AG277" t="s">
        <v>64</v>
      </c>
      <c r="AH277" s="42">
        <v>25353.599999999999</v>
      </c>
      <c r="AI277" s="42">
        <v>10747349.088</v>
      </c>
      <c r="AJ277" s="42">
        <f t="shared" si="161"/>
        <v>25353.600000000002</v>
      </c>
      <c r="AK277" s="43">
        <f t="shared" si="162"/>
        <v>0</v>
      </c>
      <c r="AL277" s="42"/>
      <c r="AM277" s="41" t="s">
        <v>331</v>
      </c>
      <c r="AN277" t="s">
        <v>65</v>
      </c>
      <c r="AO277">
        <v>359</v>
      </c>
      <c r="AP277" s="44">
        <v>79497</v>
      </c>
      <c r="AQ277">
        <f t="shared" si="163"/>
        <v>359</v>
      </c>
      <c r="AR277" s="45">
        <f t="shared" si="164"/>
        <v>0</v>
      </c>
      <c r="AT277" s="41" t="s">
        <v>331</v>
      </c>
      <c r="AU277" s="46">
        <f t="shared" si="165"/>
        <v>25353.599999999999</v>
      </c>
      <c r="AV277">
        <f t="shared" si="166"/>
        <v>0.98356164383561639</v>
      </c>
      <c r="AW277" s="42">
        <f t="shared" si="167"/>
        <v>24936.83</v>
      </c>
      <c r="AX277" s="42">
        <f t="shared" si="168"/>
        <v>24936.828493150686</v>
      </c>
      <c r="AY277" s="43">
        <f t="shared" si="169"/>
        <v>1.5068493157741614E-3</v>
      </c>
      <c r="BA277" s="41" t="str">
        <f t="shared" si="170"/>
        <v>07698</v>
      </c>
      <c r="BB277" s="42">
        <f t="shared" si="171"/>
        <v>24936.83</v>
      </c>
      <c r="BC277" s="42">
        <f t="shared" si="172"/>
        <v>1834.37</v>
      </c>
      <c r="BD277" s="47">
        <f t="shared" si="173"/>
        <v>26771.200000000001</v>
      </c>
      <c r="BF277" s="41" t="s">
        <v>331</v>
      </c>
      <c r="BG277" t="s">
        <v>66</v>
      </c>
      <c r="BH277" s="42">
        <v>1833.95</v>
      </c>
      <c r="BI277" s="42">
        <v>669697.75089999998</v>
      </c>
      <c r="BJ277" s="42">
        <f t="shared" si="174"/>
        <v>1833.9507970879192</v>
      </c>
      <c r="BK277" s="43">
        <f t="shared" si="175"/>
        <v>-7.9708791918164934E-4</v>
      </c>
      <c r="BM277" s="41" t="s">
        <v>331</v>
      </c>
      <c r="BN277" t="s">
        <v>67</v>
      </c>
      <c r="BO277" s="42">
        <v>26770.78</v>
      </c>
      <c r="BP277" s="42">
        <v>9775797.1799999997</v>
      </c>
      <c r="BQ277" s="42">
        <f t="shared" si="176"/>
        <v>0</v>
      </c>
      <c r="BR277" s="43">
        <f t="shared" si="177"/>
        <v>26770.78</v>
      </c>
      <c r="BT277" s="48" t="s">
        <v>331</v>
      </c>
      <c r="BU277" s="49">
        <f t="shared" si="178"/>
        <v>24936.83</v>
      </c>
      <c r="BV277" s="50">
        <f t="shared" si="179"/>
        <v>1834.37</v>
      </c>
      <c r="BW277" s="51">
        <f t="shared" si="180"/>
        <v>1833.9507970879192</v>
      </c>
      <c r="BX277" s="52">
        <f t="shared" si="181"/>
        <v>0.41920291208066374</v>
      </c>
      <c r="BZ277" s="41" t="s">
        <v>331</v>
      </c>
      <c r="CA277" s="42">
        <f t="shared" si="182"/>
        <v>38107.987669319395</v>
      </c>
      <c r="CB277" s="42">
        <f t="shared" si="183"/>
        <v>24936.828493150686</v>
      </c>
      <c r="CC277" s="42">
        <f t="shared" si="184"/>
        <v>0</v>
      </c>
      <c r="CD277" s="42">
        <f t="shared" si="188"/>
        <v>24936.828493150686</v>
      </c>
      <c r="CE277" s="43">
        <f t="shared" si="189"/>
        <v>24936.828493150686</v>
      </c>
      <c r="CG277" s="53">
        <f t="shared" si="185"/>
        <v>24936.828493150686</v>
      </c>
      <c r="CH277" s="11">
        <f t="shared" si="186"/>
        <v>1846.22</v>
      </c>
      <c r="CI277" s="53">
        <f t="shared" si="187"/>
        <v>26783.048493150687</v>
      </c>
    </row>
    <row r="278" spans="1:87" x14ac:dyDescent="0.25">
      <c r="A278">
        <v>265</v>
      </c>
      <c r="B278" s="54">
        <v>1230</v>
      </c>
      <c r="C278" t="s">
        <v>332</v>
      </c>
      <c r="D278" s="1"/>
      <c r="E278" s="62">
        <v>292</v>
      </c>
      <c r="F278" s="64">
        <v>37121.199999999997</v>
      </c>
      <c r="G278">
        <v>127</v>
      </c>
      <c r="H278" s="1" t="str">
        <f>VLOOKUP(C278,'[1]Base 2024'!$A$2:$D$1666,3,FALSE)</f>
        <v>Sindicalizado</v>
      </c>
      <c r="I278" s="1" t="str">
        <f>VLOOKUP(C278,'[1]Base 2024'!$A$2:$D$1666,4,FALSE)</f>
        <v>QUERETARO</v>
      </c>
      <c r="J278" t="s">
        <v>74</v>
      </c>
      <c r="K278" s="45" t="s">
        <v>77</v>
      </c>
      <c r="L278" s="57">
        <f t="shared" si="152"/>
        <v>5628.0812203718133</v>
      </c>
      <c r="M278" s="9">
        <f t="shared" si="153"/>
        <v>8138.5910197804087</v>
      </c>
      <c r="N278" s="58">
        <f t="shared" si="154"/>
        <v>13766.672240152222</v>
      </c>
      <c r="O278" s="59">
        <f t="shared" si="155"/>
        <v>26630.400000000001</v>
      </c>
      <c r="P278" s="60">
        <f t="shared" si="156"/>
        <v>9265.92</v>
      </c>
      <c r="Q278" s="61">
        <v>0</v>
      </c>
      <c r="R278" s="62">
        <v>0</v>
      </c>
      <c r="S278" s="62">
        <v>0</v>
      </c>
      <c r="T278" s="58">
        <f t="shared" si="157"/>
        <v>0</v>
      </c>
      <c r="V278" s="63">
        <f t="shared" si="158"/>
        <v>681.45158773580079</v>
      </c>
      <c r="X278" s="9"/>
      <c r="Z278" s="41" t="s">
        <v>332</v>
      </c>
      <c r="AA278" t="s">
        <v>63</v>
      </c>
      <c r="AB278" s="42">
        <v>292</v>
      </c>
      <c r="AC278" s="42">
        <f t="shared" si="159"/>
        <v>292</v>
      </c>
      <c r="AD278" s="43">
        <f t="shared" si="160"/>
        <v>0</v>
      </c>
      <c r="AE278" s="9"/>
      <c r="AF278" s="41" t="s">
        <v>332</v>
      </c>
      <c r="AG278" t="s">
        <v>64</v>
      </c>
      <c r="AH278" s="42">
        <v>26630.400000000001</v>
      </c>
      <c r="AI278" s="42">
        <v>10773979.488</v>
      </c>
      <c r="AJ278" s="42">
        <f t="shared" si="161"/>
        <v>26630.400000000001</v>
      </c>
      <c r="AK278" s="43">
        <f t="shared" si="162"/>
        <v>0</v>
      </c>
      <c r="AL278" s="42"/>
      <c r="AM278" s="41" t="s">
        <v>332</v>
      </c>
      <c r="AN278" t="s">
        <v>65</v>
      </c>
      <c r="AO278">
        <v>127</v>
      </c>
      <c r="AP278" s="44">
        <v>79624</v>
      </c>
      <c r="AQ278">
        <f t="shared" si="163"/>
        <v>127</v>
      </c>
      <c r="AR278" s="45">
        <f t="shared" si="164"/>
        <v>0</v>
      </c>
      <c r="AT278" s="41" t="s">
        <v>332</v>
      </c>
      <c r="AU278" s="46">
        <f t="shared" si="165"/>
        <v>26630.400000000001</v>
      </c>
      <c r="AV278">
        <f t="shared" si="166"/>
        <v>0.34794520547945207</v>
      </c>
      <c r="AW278" s="42">
        <f t="shared" si="167"/>
        <v>9265.92</v>
      </c>
      <c r="AX278" s="42">
        <f t="shared" si="168"/>
        <v>9265.92</v>
      </c>
      <c r="AY278" s="43">
        <f t="shared" si="169"/>
        <v>0</v>
      </c>
      <c r="BA278" s="41" t="str">
        <f t="shared" si="170"/>
        <v>07701</v>
      </c>
      <c r="BB278" s="42">
        <f t="shared" si="171"/>
        <v>9265.92</v>
      </c>
      <c r="BC278" s="42">
        <f t="shared" si="172"/>
        <v>681.61</v>
      </c>
      <c r="BD278" s="47">
        <f t="shared" si="173"/>
        <v>9947.5300000000007</v>
      </c>
      <c r="BF278" s="41" t="s">
        <v>332</v>
      </c>
      <c r="BG278" t="s">
        <v>66</v>
      </c>
      <c r="BH278" s="42">
        <v>681.45</v>
      </c>
      <c r="BI278" s="42">
        <v>670379.20250000001</v>
      </c>
      <c r="BJ278" s="42">
        <f t="shared" si="174"/>
        <v>681.45158773580079</v>
      </c>
      <c r="BK278" s="43">
        <f t="shared" si="175"/>
        <v>-1.5877358007401199E-3</v>
      </c>
      <c r="BM278" s="41" t="s">
        <v>332</v>
      </c>
      <c r="BN278" t="s">
        <v>67</v>
      </c>
      <c r="BO278" s="42">
        <v>9947.3700000000008</v>
      </c>
      <c r="BP278" s="42">
        <v>9785744.5500000007</v>
      </c>
      <c r="BQ278" s="42">
        <f t="shared" si="176"/>
        <v>0</v>
      </c>
      <c r="BR278" s="43">
        <f t="shared" si="177"/>
        <v>9947.3700000000008</v>
      </c>
      <c r="BT278" s="48" t="s">
        <v>332</v>
      </c>
      <c r="BU278" s="49">
        <f t="shared" si="178"/>
        <v>9265.92</v>
      </c>
      <c r="BV278" s="50">
        <f t="shared" si="179"/>
        <v>681.61</v>
      </c>
      <c r="BW278" s="51">
        <f t="shared" si="180"/>
        <v>681.45158773580079</v>
      </c>
      <c r="BX278" s="52">
        <f t="shared" si="181"/>
        <v>0.15841226419922805</v>
      </c>
      <c r="BZ278" s="41" t="s">
        <v>332</v>
      </c>
      <c r="CA278" s="42">
        <f t="shared" si="182"/>
        <v>13766.672240152222</v>
      </c>
      <c r="CB278" s="42">
        <f t="shared" si="183"/>
        <v>9265.92</v>
      </c>
      <c r="CC278" s="42">
        <f t="shared" si="184"/>
        <v>0</v>
      </c>
      <c r="CD278" s="42">
        <f t="shared" si="188"/>
        <v>9265.92</v>
      </c>
      <c r="CE278" s="43">
        <f t="shared" si="189"/>
        <v>9265.92</v>
      </c>
      <c r="CG278" s="53">
        <f t="shared" si="185"/>
        <v>9265.92</v>
      </c>
      <c r="CH278" s="11">
        <f t="shared" si="186"/>
        <v>686.01</v>
      </c>
      <c r="CI278" s="53">
        <f t="shared" si="187"/>
        <v>9951.93</v>
      </c>
    </row>
    <row r="279" spans="1:87" x14ac:dyDescent="0.25">
      <c r="A279">
        <v>266</v>
      </c>
      <c r="B279" s="54">
        <v>1231</v>
      </c>
      <c r="C279" t="s">
        <v>333</v>
      </c>
      <c r="D279" s="1"/>
      <c r="E279" s="62">
        <v>320</v>
      </c>
      <c r="F279" s="64">
        <v>113916.8</v>
      </c>
      <c r="G279">
        <v>357</v>
      </c>
      <c r="H279" s="1" t="str">
        <f>VLOOKUP(C279,'[1]Base 2024'!$A$2:$D$1666,3,FALSE)</f>
        <v>Sindicalizado</v>
      </c>
      <c r="I279" s="1" t="str">
        <f>VLOOKUP(C279,'[1]Base 2024'!$A$2:$D$1666,4,FALSE)</f>
        <v>QUERETARO</v>
      </c>
      <c r="J279" t="s">
        <v>74</v>
      </c>
      <c r="K279" s="45" t="s">
        <v>62</v>
      </c>
      <c r="L279" s="57">
        <f t="shared" si="152"/>
        <v>17271.343673287822</v>
      </c>
      <c r="M279" s="9">
        <f t="shared" si="153"/>
        <v>22877.771606784299</v>
      </c>
      <c r="N279" s="58">
        <f t="shared" si="154"/>
        <v>40149.115280072117</v>
      </c>
      <c r="O279" s="59">
        <f t="shared" si="155"/>
        <v>29184</v>
      </c>
      <c r="P279" s="60">
        <f t="shared" si="156"/>
        <v>28544.350684931505</v>
      </c>
      <c r="Q279" s="61">
        <v>0</v>
      </c>
      <c r="R279" s="62">
        <v>0</v>
      </c>
      <c r="S279" s="62">
        <v>0</v>
      </c>
      <c r="T279" s="58">
        <f t="shared" si="157"/>
        <v>0</v>
      </c>
      <c r="V279" s="63">
        <f t="shared" si="158"/>
        <v>2099.2619292130807</v>
      </c>
      <c r="X279" s="9"/>
      <c r="Z279" s="41" t="s">
        <v>333</v>
      </c>
      <c r="AA279" t="s">
        <v>63</v>
      </c>
      <c r="AB279" s="42">
        <v>320</v>
      </c>
      <c r="AC279" s="42">
        <f t="shared" si="159"/>
        <v>320</v>
      </c>
      <c r="AD279" s="43">
        <f t="shared" si="160"/>
        <v>0</v>
      </c>
      <c r="AE279" s="9"/>
      <c r="AF279" s="41" t="s">
        <v>333</v>
      </c>
      <c r="AG279" t="s">
        <v>64</v>
      </c>
      <c r="AH279" s="42">
        <v>29184</v>
      </c>
      <c r="AI279" s="42">
        <v>10803163.488</v>
      </c>
      <c r="AJ279" s="42">
        <f t="shared" si="161"/>
        <v>29184</v>
      </c>
      <c r="AK279" s="43">
        <f t="shared" si="162"/>
        <v>0</v>
      </c>
      <c r="AL279" s="42"/>
      <c r="AM279" s="41" t="s">
        <v>333</v>
      </c>
      <c r="AN279" t="s">
        <v>65</v>
      </c>
      <c r="AO279">
        <v>357</v>
      </c>
      <c r="AP279" s="44">
        <v>79981</v>
      </c>
      <c r="AQ279">
        <f t="shared" si="163"/>
        <v>357</v>
      </c>
      <c r="AR279" s="45">
        <f t="shared" si="164"/>
        <v>0</v>
      </c>
      <c r="AT279" s="41" t="s">
        <v>333</v>
      </c>
      <c r="AU279" s="46">
        <f t="shared" si="165"/>
        <v>29184</v>
      </c>
      <c r="AV279">
        <f t="shared" si="166"/>
        <v>0.9780821917808219</v>
      </c>
      <c r="AW279" s="42">
        <f t="shared" si="167"/>
        <v>28544.35</v>
      </c>
      <c r="AX279" s="42">
        <f t="shared" si="168"/>
        <v>28544.350684931505</v>
      </c>
      <c r="AY279" s="43">
        <f t="shared" si="169"/>
        <v>-6.84931506839348E-4</v>
      </c>
      <c r="BA279" s="41" t="str">
        <f t="shared" si="170"/>
        <v>07702</v>
      </c>
      <c r="BB279" s="42">
        <f t="shared" si="171"/>
        <v>28544.35</v>
      </c>
      <c r="BC279" s="42">
        <f t="shared" si="172"/>
        <v>2099.7399999999998</v>
      </c>
      <c r="BD279" s="47">
        <f t="shared" si="173"/>
        <v>30644.089999999997</v>
      </c>
      <c r="BF279" s="41" t="s">
        <v>333</v>
      </c>
      <c r="BG279" t="s">
        <v>66</v>
      </c>
      <c r="BH279" s="42">
        <v>2099.2600000000002</v>
      </c>
      <c r="BI279" s="42">
        <v>672478.46440000006</v>
      </c>
      <c r="BJ279" s="42">
        <f t="shared" si="174"/>
        <v>2099.2619292130807</v>
      </c>
      <c r="BK279" s="43">
        <f t="shared" si="175"/>
        <v>-1.9292130805297347E-3</v>
      </c>
      <c r="BM279" s="41" t="s">
        <v>333</v>
      </c>
      <c r="BN279" t="s">
        <v>67</v>
      </c>
      <c r="BO279" s="42">
        <v>30643.61</v>
      </c>
      <c r="BP279" s="42">
        <v>9816388.1600000001</v>
      </c>
      <c r="BQ279" s="42">
        <f t="shared" si="176"/>
        <v>0</v>
      </c>
      <c r="BR279" s="43">
        <f t="shared" si="177"/>
        <v>30643.61</v>
      </c>
      <c r="BT279" s="48" t="s">
        <v>333</v>
      </c>
      <c r="BU279" s="49">
        <f t="shared" si="178"/>
        <v>28544.35</v>
      </c>
      <c r="BV279" s="50">
        <f t="shared" si="179"/>
        <v>2099.7399999999998</v>
      </c>
      <c r="BW279" s="51">
        <f t="shared" si="180"/>
        <v>2099.2619292130807</v>
      </c>
      <c r="BX279" s="52">
        <f t="shared" si="181"/>
        <v>0.47807078691903371</v>
      </c>
      <c r="BZ279" s="41" t="s">
        <v>333</v>
      </c>
      <c r="CA279" s="42">
        <f t="shared" si="182"/>
        <v>40149.115280072117</v>
      </c>
      <c r="CB279" s="42">
        <f t="shared" si="183"/>
        <v>28544.350684931505</v>
      </c>
      <c r="CC279" s="42">
        <f t="shared" si="184"/>
        <v>0</v>
      </c>
      <c r="CD279" s="42">
        <f t="shared" si="188"/>
        <v>28544.350684931505</v>
      </c>
      <c r="CE279" s="43">
        <f t="shared" si="189"/>
        <v>28544.350684931505</v>
      </c>
      <c r="CG279" s="53">
        <f t="shared" si="185"/>
        <v>28544.350684931505</v>
      </c>
      <c r="CH279" s="11">
        <f t="shared" si="186"/>
        <v>2113.31</v>
      </c>
      <c r="CI279" s="53">
        <f t="shared" si="187"/>
        <v>30657.660684931507</v>
      </c>
    </row>
    <row r="280" spans="1:87" x14ac:dyDescent="0.25">
      <c r="A280">
        <v>267</v>
      </c>
      <c r="B280" s="54">
        <v>1232</v>
      </c>
      <c r="C280" t="s">
        <v>334</v>
      </c>
      <c r="D280" s="1"/>
      <c r="E280" s="62">
        <v>350</v>
      </c>
      <c r="F280" s="64">
        <v>115343.03999999999</v>
      </c>
      <c r="G280">
        <v>350</v>
      </c>
      <c r="H280" s="1" t="str">
        <f>VLOOKUP(C280,'[1]Base 2024'!$A$2:$D$1666,3,FALSE)</f>
        <v>Sindicalizado</v>
      </c>
      <c r="I280" s="1" t="str">
        <f>VLOOKUP(C280,'[1]Base 2024'!$A$2:$D$1666,4,FALSE)</f>
        <v>QUERETARO</v>
      </c>
      <c r="J280" t="s">
        <v>74</v>
      </c>
      <c r="K280" s="45" t="s">
        <v>62</v>
      </c>
      <c r="L280" s="57">
        <f t="shared" si="152"/>
        <v>17487.581148362522</v>
      </c>
      <c r="M280" s="9">
        <f t="shared" si="153"/>
        <v>22429.187849788526</v>
      </c>
      <c r="N280" s="58">
        <f t="shared" si="154"/>
        <v>39916.768998151048</v>
      </c>
      <c r="O280" s="59">
        <f t="shared" si="155"/>
        <v>31920</v>
      </c>
      <c r="P280" s="60">
        <f t="shared" si="156"/>
        <v>30608.219178082192</v>
      </c>
      <c r="Q280" s="61">
        <v>0</v>
      </c>
      <c r="R280" s="62">
        <v>0</v>
      </c>
      <c r="S280" s="62">
        <v>0</v>
      </c>
      <c r="T280" s="58">
        <f t="shared" si="157"/>
        <v>0</v>
      </c>
      <c r="V280" s="63">
        <f t="shared" si="158"/>
        <v>2251.0467990949087</v>
      </c>
      <c r="X280" s="9"/>
      <c r="Z280" s="41" t="s">
        <v>334</v>
      </c>
      <c r="AA280" t="s">
        <v>63</v>
      </c>
      <c r="AB280" s="42">
        <v>350</v>
      </c>
      <c r="AC280" s="42">
        <f t="shared" si="159"/>
        <v>350</v>
      </c>
      <c r="AD280" s="43">
        <f t="shared" si="160"/>
        <v>0</v>
      </c>
      <c r="AE280" s="9"/>
      <c r="AF280" s="41" t="s">
        <v>334</v>
      </c>
      <c r="AG280" t="s">
        <v>64</v>
      </c>
      <c r="AH280" s="42">
        <v>31920</v>
      </c>
      <c r="AI280" s="42">
        <v>10835083.488</v>
      </c>
      <c r="AJ280" s="42">
        <f t="shared" si="161"/>
        <v>31920</v>
      </c>
      <c r="AK280" s="43">
        <f t="shared" si="162"/>
        <v>0</v>
      </c>
      <c r="AL280" s="42"/>
      <c r="AM280" s="41" t="s">
        <v>334</v>
      </c>
      <c r="AN280" t="s">
        <v>65</v>
      </c>
      <c r="AO280">
        <v>350</v>
      </c>
      <c r="AP280" s="44">
        <v>80331</v>
      </c>
      <c r="AQ280">
        <f t="shared" si="163"/>
        <v>350</v>
      </c>
      <c r="AR280" s="45">
        <f t="shared" si="164"/>
        <v>0</v>
      </c>
      <c r="AT280" s="41" t="s">
        <v>334</v>
      </c>
      <c r="AU280" s="46">
        <f t="shared" si="165"/>
        <v>31920</v>
      </c>
      <c r="AV280">
        <f t="shared" si="166"/>
        <v>0.95890410958904104</v>
      </c>
      <c r="AW280" s="42">
        <f t="shared" si="167"/>
        <v>30608.22</v>
      </c>
      <c r="AX280" s="42">
        <f t="shared" si="168"/>
        <v>30608.219178082192</v>
      </c>
      <c r="AY280" s="43">
        <f t="shared" si="169"/>
        <v>8.2191780893481337E-4</v>
      </c>
      <c r="BA280" s="41" t="str">
        <f t="shared" si="170"/>
        <v>07703</v>
      </c>
      <c r="BB280" s="42">
        <f t="shared" si="171"/>
        <v>30608.22</v>
      </c>
      <c r="BC280" s="42">
        <f t="shared" si="172"/>
        <v>2251.56</v>
      </c>
      <c r="BD280" s="47">
        <f t="shared" si="173"/>
        <v>32859.78</v>
      </c>
      <c r="BF280" s="41" t="s">
        <v>334</v>
      </c>
      <c r="BG280" t="s">
        <v>66</v>
      </c>
      <c r="BH280" s="42">
        <v>2251.0500000000002</v>
      </c>
      <c r="BI280" s="42">
        <v>674729.51119999995</v>
      </c>
      <c r="BJ280" s="42">
        <f t="shared" si="174"/>
        <v>2251.0467990949087</v>
      </c>
      <c r="BK280" s="43">
        <f t="shared" si="175"/>
        <v>3.2009050914894033E-3</v>
      </c>
      <c r="BM280" s="41" t="s">
        <v>334</v>
      </c>
      <c r="BN280" t="s">
        <v>67</v>
      </c>
      <c r="BO280" s="42">
        <v>32859.269999999997</v>
      </c>
      <c r="BP280" s="42">
        <v>9849247.4299999997</v>
      </c>
      <c r="BQ280" s="42">
        <f t="shared" si="176"/>
        <v>0</v>
      </c>
      <c r="BR280" s="43">
        <f t="shared" si="177"/>
        <v>32859.269999999997</v>
      </c>
      <c r="BT280" s="48" t="s">
        <v>334</v>
      </c>
      <c r="BU280" s="49">
        <f t="shared" si="178"/>
        <v>30608.22</v>
      </c>
      <c r="BV280" s="50">
        <f t="shared" si="179"/>
        <v>2251.56</v>
      </c>
      <c r="BW280" s="51">
        <f t="shared" si="180"/>
        <v>2251.0467990949087</v>
      </c>
      <c r="BX280" s="52">
        <f t="shared" si="181"/>
        <v>0.51320090509125293</v>
      </c>
      <c r="BZ280" s="41" t="s">
        <v>334</v>
      </c>
      <c r="CA280" s="42">
        <f t="shared" si="182"/>
        <v>39916.768998151048</v>
      </c>
      <c r="CB280" s="42">
        <f t="shared" si="183"/>
        <v>30608.219178082192</v>
      </c>
      <c r="CC280" s="42">
        <f t="shared" si="184"/>
        <v>0</v>
      </c>
      <c r="CD280" s="42">
        <f t="shared" si="188"/>
        <v>30608.219178082192</v>
      </c>
      <c r="CE280" s="43">
        <f t="shared" si="189"/>
        <v>30608.219178082192</v>
      </c>
      <c r="CG280" s="53">
        <f t="shared" si="185"/>
        <v>30608.219178082192</v>
      </c>
      <c r="CH280" s="11">
        <f t="shared" si="186"/>
        <v>2266.11</v>
      </c>
      <c r="CI280" s="53">
        <f t="shared" si="187"/>
        <v>32874.329178082189</v>
      </c>
    </row>
    <row r="281" spans="1:87" x14ac:dyDescent="0.25">
      <c r="A281">
        <v>268</v>
      </c>
      <c r="B281" s="54">
        <v>1233</v>
      </c>
      <c r="C281" t="s">
        <v>335</v>
      </c>
      <c r="D281" s="1"/>
      <c r="E281" s="62">
        <v>350</v>
      </c>
      <c r="F281" s="64">
        <v>115131.08</v>
      </c>
      <c r="G281">
        <v>348</v>
      </c>
      <c r="H281" s="1" t="str">
        <f>VLOOKUP(C281,'[1]Base 2024'!$A$2:$D$1666,3,FALSE)</f>
        <v>Sindicalizado</v>
      </c>
      <c r="I281" s="1" t="str">
        <f>VLOOKUP(C281,'[1]Base 2024'!$A$2:$D$1666,4,FALSE)</f>
        <v>QUERETARO</v>
      </c>
      <c r="J281" t="s">
        <v>74</v>
      </c>
      <c r="K281" s="45" t="s">
        <v>62</v>
      </c>
      <c r="L281" s="57">
        <f t="shared" si="152"/>
        <v>17455.445115705443</v>
      </c>
      <c r="M281" s="9">
        <f t="shared" si="153"/>
        <v>22301.021062075451</v>
      </c>
      <c r="N281" s="58">
        <f t="shared" si="154"/>
        <v>39756.466177780894</v>
      </c>
      <c r="O281" s="59">
        <f t="shared" si="155"/>
        <v>31920</v>
      </c>
      <c r="P281" s="60">
        <f t="shared" si="156"/>
        <v>30433.31506849315</v>
      </c>
      <c r="Q281" s="61">
        <v>0</v>
      </c>
      <c r="R281" s="62">
        <v>0</v>
      </c>
      <c r="S281" s="62">
        <v>0</v>
      </c>
      <c r="T281" s="58">
        <f t="shared" si="157"/>
        <v>0</v>
      </c>
      <c r="V281" s="63">
        <f t="shared" si="158"/>
        <v>2238.1836745286523</v>
      </c>
      <c r="X281" s="9"/>
      <c r="Z281" s="41" t="s">
        <v>335</v>
      </c>
      <c r="AA281" t="s">
        <v>63</v>
      </c>
      <c r="AB281" s="42">
        <v>350</v>
      </c>
      <c r="AC281" s="42">
        <f t="shared" si="159"/>
        <v>350</v>
      </c>
      <c r="AD281" s="43">
        <f t="shared" si="160"/>
        <v>0</v>
      </c>
      <c r="AE281" s="9"/>
      <c r="AF281" s="41" t="s">
        <v>335</v>
      </c>
      <c r="AG281" t="s">
        <v>64</v>
      </c>
      <c r="AH281" s="42">
        <v>31920</v>
      </c>
      <c r="AI281" s="42">
        <v>10867003.488</v>
      </c>
      <c r="AJ281" s="42">
        <f t="shared" si="161"/>
        <v>31920</v>
      </c>
      <c r="AK281" s="43">
        <f t="shared" si="162"/>
        <v>0</v>
      </c>
      <c r="AL281" s="42"/>
      <c r="AM281" s="41" t="s">
        <v>335</v>
      </c>
      <c r="AN281" t="s">
        <v>65</v>
      </c>
      <c r="AO281">
        <v>348</v>
      </c>
      <c r="AP281" s="44">
        <v>80679</v>
      </c>
      <c r="AQ281">
        <f t="shared" si="163"/>
        <v>348</v>
      </c>
      <c r="AR281" s="45">
        <f t="shared" si="164"/>
        <v>0</v>
      </c>
      <c r="AT281" s="41" t="s">
        <v>335</v>
      </c>
      <c r="AU281" s="46">
        <f t="shared" si="165"/>
        <v>31920</v>
      </c>
      <c r="AV281">
        <f t="shared" si="166"/>
        <v>0.95342465753424654</v>
      </c>
      <c r="AW281" s="42">
        <f t="shared" si="167"/>
        <v>30433.32</v>
      </c>
      <c r="AX281" s="42">
        <f t="shared" si="168"/>
        <v>30433.31506849315</v>
      </c>
      <c r="AY281" s="43">
        <f t="shared" si="169"/>
        <v>4.9315068499709014E-3</v>
      </c>
      <c r="BA281" s="41" t="str">
        <f t="shared" si="170"/>
        <v>07704</v>
      </c>
      <c r="BB281" s="42">
        <f t="shared" si="171"/>
        <v>30433.32</v>
      </c>
      <c r="BC281" s="42">
        <f t="shared" si="172"/>
        <v>2238.69</v>
      </c>
      <c r="BD281" s="47">
        <f t="shared" si="173"/>
        <v>32672.01</v>
      </c>
      <c r="BF281" s="41" t="s">
        <v>335</v>
      </c>
      <c r="BG281" t="s">
        <v>66</v>
      </c>
      <c r="BH281" s="42">
        <v>2238.1799999999998</v>
      </c>
      <c r="BI281" s="42">
        <v>676967.6949</v>
      </c>
      <c r="BJ281" s="42">
        <f t="shared" si="174"/>
        <v>2238.1836745286523</v>
      </c>
      <c r="BK281" s="43">
        <f t="shared" si="175"/>
        <v>-3.6745286524819676E-3</v>
      </c>
      <c r="BM281" s="41" t="s">
        <v>335</v>
      </c>
      <c r="BN281" t="s">
        <v>67</v>
      </c>
      <c r="BO281" s="42">
        <v>32671.5</v>
      </c>
      <c r="BP281" s="42">
        <v>9881918.9299999997</v>
      </c>
      <c r="BQ281" s="42">
        <f t="shared" si="176"/>
        <v>0</v>
      </c>
      <c r="BR281" s="43">
        <f t="shared" si="177"/>
        <v>32671.5</v>
      </c>
      <c r="BT281" s="48" t="s">
        <v>335</v>
      </c>
      <c r="BU281" s="49">
        <f t="shared" si="178"/>
        <v>30433.32</v>
      </c>
      <c r="BV281" s="50">
        <f t="shared" si="179"/>
        <v>2238.69</v>
      </c>
      <c r="BW281" s="51">
        <f t="shared" si="180"/>
        <v>2238.1836745286523</v>
      </c>
      <c r="BX281" s="52">
        <f t="shared" si="181"/>
        <v>0.50632547134773631</v>
      </c>
      <c r="BZ281" s="41" t="s">
        <v>335</v>
      </c>
      <c r="CA281" s="42">
        <f t="shared" si="182"/>
        <v>39756.466177780894</v>
      </c>
      <c r="CB281" s="42">
        <f t="shared" si="183"/>
        <v>30433.31506849315</v>
      </c>
      <c r="CC281" s="42">
        <f t="shared" si="184"/>
        <v>0</v>
      </c>
      <c r="CD281" s="42">
        <f t="shared" si="188"/>
        <v>30433.31506849315</v>
      </c>
      <c r="CE281" s="43">
        <f t="shared" si="189"/>
        <v>30433.31506849315</v>
      </c>
      <c r="CG281" s="53">
        <f t="shared" si="185"/>
        <v>30433.31506849315</v>
      </c>
      <c r="CH281" s="11">
        <f t="shared" si="186"/>
        <v>2253.16</v>
      </c>
      <c r="CI281" s="53">
        <f t="shared" si="187"/>
        <v>32686.47506849315</v>
      </c>
    </row>
    <row r="282" spans="1:87" x14ac:dyDescent="0.25">
      <c r="A282">
        <v>269</v>
      </c>
      <c r="B282" s="54">
        <v>1235</v>
      </c>
      <c r="C282" t="s">
        <v>336</v>
      </c>
      <c r="D282" s="1"/>
      <c r="E282" s="62">
        <v>303</v>
      </c>
      <c r="F282" s="64">
        <v>29645.52</v>
      </c>
      <c r="G282">
        <v>98</v>
      </c>
      <c r="H282" s="1" t="str">
        <f>VLOOKUP(C282,'[1]Base 2024'!$A$2:$D$1666,3,FALSE)</f>
        <v>Sindicalizado</v>
      </c>
      <c r="I282" s="1" t="str">
        <f>VLOOKUP(C282,'[1]Base 2024'!$A$2:$D$1666,4,FALSE)</f>
        <v>QUERETARO</v>
      </c>
      <c r="J282" t="s">
        <v>74</v>
      </c>
      <c r="K282" s="45" t="s">
        <v>77</v>
      </c>
      <c r="L282" s="57">
        <f t="shared" si="152"/>
        <v>4494.6659693155661</v>
      </c>
      <c r="M282" s="9">
        <f t="shared" si="153"/>
        <v>6280.1725979407875</v>
      </c>
      <c r="N282" s="58">
        <f t="shared" si="154"/>
        <v>10774.838567256353</v>
      </c>
      <c r="O282" s="59">
        <f t="shared" si="155"/>
        <v>27633.600000000002</v>
      </c>
      <c r="P282" s="60">
        <f t="shared" si="156"/>
        <v>7419.4323287671241</v>
      </c>
      <c r="Q282" s="61">
        <v>0</v>
      </c>
      <c r="R282" s="62">
        <v>0</v>
      </c>
      <c r="S282" s="62">
        <v>0</v>
      </c>
      <c r="T282" s="58">
        <f t="shared" si="157"/>
        <v>0</v>
      </c>
      <c r="V282" s="63">
        <f t="shared" si="158"/>
        <v>545.65374410060599</v>
      </c>
      <c r="X282" s="9"/>
      <c r="Z282" s="41" t="s">
        <v>336</v>
      </c>
      <c r="AA282" t="s">
        <v>63</v>
      </c>
      <c r="AB282" s="42">
        <v>303</v>
      </c>
      <c r="AC282" s="42">
        <f t="shared" si="159"/>
        <v>303</v>
      </c>
      <c r="AD282" s="43">
        <f t="shared" si="160"/>
        <v>0</v>
      </c>
      <c r="AE282" s="9"/>
      <c r="AF282" s="41" t="s">
        <v>336</v>
      </c>
      <c r="AG282" t="s">
        <v>64</v>
      </c>
      <c r="AH282" s="42">
        <v>27633.599999999999</v>
      </c>
      <c r="AI282" s="42">
        <v>10894637.088</v>
      </c>
      <c r="AJ282" s="42">
        <f t="shared" si="161"/>
        <v>27633.600000000002</v>
      </c>
      <c r="AK282" s="43">
        <f t="shared" si="162"/>
        <v>0</v>
      </c>
      <c r="AL282" s="42"/>
      <c r="AM282" s="41" t="s">
        <v>336</v>
      </c>
      <c r="AN282" t="s">
        <v>65</v>
      </c>
      <c r="AO282">
        <v>98</v>
      </c>
      <c r="AP282" s="44">
        <v>80777</v>
      </c>
      <c r="AQ282">
        <f t="shared" si="163"/>
        <v>98</v>
      </c>
      <c r="AR282" s="45">
        <f t="shared" si="164"/>
        <v>0</v>
      </c>
      <c r="AT282" s="41" t="s">
        <v>336</v>
      </c>
      <c r="AU282" s="46">
        <f t="shared" si="165"/>
        <v>27633.599999999999</v>
      </c>
      <c r="AV282">
        <f t="shared" si="166"/>
        <v>0.26849315068493151</v>
      </c>
      <c r="AW282" s="42">
        <f t="shared" si="167"/>
        <v>7419.43</v>
      </c>
      <c r="AX282" s="42">
        <f t="shared" si="168"/>
        <v>7419.4323287671241</v>
      </c>
      <c r="AY282" s="43">
        <f t="shared" si="169"/>
        <v>-2.32876712379948E-3</v>
      </c>
      <c r="BA282" s="41" t="str">
        <f t="shared" si="170"/>
        <v>07706</v>
      </c>
      <c r="BB282" s="42">
        <f t="shared" si="171"/>
        <v>7419.43</v>
      </c>
      <c r="BC282" s="42">
        <f t="shared" si="172"/>
        <v>545.78</v>
      </c>
      <c r="BD282" s="47">
        <f t="shared" si="173"/>
        <v>7965.21</v>
      </c>
      <c r="BF282" s="41" t="s">
        <v>336</v>
      </c>
      <c r="BG282" t="s">
        <v>66</v>
      </c>
      <c r="BH282" s="42">
        <v>545.65</v>
      </c>
      <c r="BI282" s="42">
        <v>677513.34860000003</v>
      </c>
      <c r="BJ282" s="42">
        <f t="shared" si="174"/>
        <v>545.65374410060599</v>
      </c>
      <c r="BK282" s="43">
        <f t="shared" si="175"/>
        <v>-3.7441006060134896E-3</v>
      </c>
      <c r="BM282" s="41" t="s">
        <v>336</v>
      </c>
      <c r="BN282" t="s">
        <v>67</v>
      </c>
      <c r="BO282" s="42">
        <v>7965.08</v>
      </c>
      <c r="BP282" s="42">
        <v>9889884.0099999998</v>
      </c>
      <c r="BQ282" s="42">
        <f t="shared" si="176"/>
        <v>0</v>
      </c>
      <c r="BR282" s="43">
        <f t="shared" si="177"/>
        <v>7965.08</v>
      </c>
      <c r="BT282" s="48" t="s">
        <v>336</v>
      </c>
      <c r="BU282" s="49">
        <f t="shared" si="178"/>
        <v>7419.43</v>
      </c>
      <c r="BV282" s="50">
        <f t="shared" si="179"/>
        <v>545.78</v>
      </c>
      <c r="BW282" s="51">
        <f t="shared" si="180"/>
        <v>545.65374410060599</v>
      </c>
      <c r="BX282" s="52">
        <f t="shared" si="181"/>
        <v>0.12625589939398196</v>
      </c>
      <c r="BZ282" s="41" t="s">
        <v>336</v>
      </c>
      <c r="CA282" s="42">
        <f t="shared" si="182"/>
        <v>10774.838567256353</v>
      </c>
      <c r="CB282" s="42">
        <f t="shared" si="183"/>
        <v>7419.4323287671241</v>
      </c>
      <c r="CC282" s="42">
        <f t="shared" si="184"/>
        <v>0</v>
      </c>
      <c r="CD282" s="42">
        <f t="shared" si="188"/>
        <v>7419.4323287671241</v>
      </c>
      <c r="CE282" s="43">
        <f t="shared" si="189"/>
        <v>7419.4323287671241</v>
      </c>
      <c r="CG282" s="53">
        <f t="shared" si="185"/>
        <v>7419.4323287671241</v>
      </c>
      <c r="CH282" s="11">
        <f t="shared" si="186"/>
        <v>549.30999999999995</v>
      </c>
      <c r="CI282" s="53">
        <f t="shared" si="187"/>
        <v>7968.7423287671245</v>
      </c>
    </row>
    <row r="283" spans="1:87" x14ac:dyDescent="0.25">
      <c r="A283">
        <v>270</v>
      </c>
      <c r="B283" s="54">
        <v>1237</v>
      </c>
      <c r="C283" t="s">
        <v>337</v>
      </c>
      <c r="D283" s="1"/>
      <c r="E283" s="62">
        <v>330</v>
      </c>
      <c r="F283" s="64">
        <v>104471.4</v>
      </c>
      <c r="G283">
        <v>318</v>
      </c>
      <c r="H283" s="1" t="str">
        <f>VLOOKUP(C283,'[1]Base 2024'!$A$2:$D$1666,3,FALSE)</f>
        <v>Sindicalizado</v>
      </c>
      <c r="I283" s="1" t="str">
        <f>VLOOKUP(C283,'[1]Base 2024'!$A$2:$D$1666,4,FALSE)</f>
        <v>QUERETARO</v>
      </c>
      <c r="J283" t="s">
        <v>74</v>
      </c>
      <c r="K283" s="45" t="s">
        <v>62</v>
      </c>
      <c r="L283" s="57">
        <f t="shared" si="152"/>
        <v>15839.291951929137</v>
      </c>
      <c r="M283" s="9">
        <f t="shared" si="153"/>
        <v>20378.519246379292</v>
      </c>
      <c r="N283" s="58">
        <f t="shared" si="154"/>
        <v>36217.811198308431</v>
      </c>
      <c r="O283" s="59">
        <f t="shared" si="155"/>
        <v>30096</v>
      </c>
      <c r="P283" s="60">
        <f t="shared" si="156"/>
        <v>26220.624657534245</v>
      </c>
      <c r="Q283" s="61">
        <v>0</v>
      </c>
      <c r="R283" s="62">
        <v>0</v>
      </c>
      <c r="S283" s="62">
        <v>0</v>
      </c>
      <c r="T283" s="58">
        <f t="shared" si="157"/>
        <v>0</v>
      </c>
      <c r="V283" s="63">
        <f t="shared" si="158"/>
        <v>1928.3661314042424</v>
      </c>
      <c r="X283" s="9"/>
      <c r="Z283" s="41" t="s">
        <v>337</v>
      </c>
      <c r="AA283" t="s">
        <v>63</v>
      </c>
      <c r="AB283" s="42">
        <v>330</v>
      </c>
      <c r="AC283" s="42">
        <f t="shared" si="159"/>
        <v>330</v>
      </c>
      <c r="AD283" s="43">
        <f t="shared" si="160"/>
        <v>0</v>
      </c>
      <c r="AE283" s="9"/>
      <c r="AF283" s="41" t="s">
        <v>337</v>
      </c>
      <c r="AG283" t="s">
        <v>64</v>
      </c>
      <c r="AH283" s="42">
        <v>30096</v>
      </c>
      <c r="AI283" s="42">
        <v>10924733.088</v>
      </c>
      <c r="AJ283" s="42">
        <f t="shared" si="161"/>
        <v>30096</v>
      </c>
      <c r="AK283" s="43">
        <f t="shared" si="162"/>
        <v>0</v>
      </c>
      <c r="AL283" s="42"/>
      <c r="AM283" s="41" t="s">
        <v>337</v>
      </c>
      <c r="AN283" t="s">
        <v>65</v>
      </c>
      <c r="AO283">
        <v>318</v>
      </c>
      <c r="AP283" s="44">
        <v>81095</v>
      </c>
      <c r="AQ283">
        <f t="shared" si="163"/>
        <v>318</v>
      </c>
      <c r="AR283" s="45">
        <f t="shared" si="164"/>
        <v>0</v>
      </c>
      <c r="AT283" s="41" t="s">
        <v>337</v>
      </c>
      <c r="AU283" s="46">
        <f t="shared" si="165"/>
        <v>30096</v>
      </c>
      <c r="AV283">
        <f t="shared" si="166"/>
        <v>0.87123287671232874</v>
      </c>
      <c r="AW283" s="42">
        <f t="shared" si="167"/>
        <v>26220.62</v>
      </c>
      <c r="AX283" s="42">
        <f t="shared" si="168"/>
        <v>26220.624657534245</v>
      </c>
      <c r="AY283" s="43">
        <f t="shared" si="169"/>
        <v>-4.6575342457799707E-3</v>
      </c>
      <c r="BA283" s="41" t="str">
        <f t="shared" si="170"/>
        <v>07708</v>
      </c>
      <c r="BB283" s="42">
        <f t="shared" si="171"/>
        <v>26220.62</v>
      </c>
      <c r="BC283" s="42">
        <f t="shared" si="172"/>
        <v>1928.8</v>
      </c>
      <c r="BD283" s="47">
        <f t="shared" si="173"/>
        <v>28149.42</v>
      </c>
      <c r="BF283" s="41" t="s">
        <v>337</v>
      </c>
      <c r="BG283" t="s">
        <v>66</v>
      </c>
      <c r="BH283" s="42">
        <v>1928.37</v>
      </c>
      <c r="BI283" s="42">
        <v>679441.71470000001</v>
      </c>
      <c r="BJ283" s="42">
        <f t="shared" si="174"/>
        <v>1928.3661314042424</v>
      </c>
      <c r="BK283" s="43">
        <f t="shared" si="175"/>
        <v>3.8685957574671193E-3</v>
      </c>
      <c r="BM283" s="41" t="s">
        <v>337</v>
      </c>
      <c r="BN283" t="s">
        <v>67</v>
      </c>
      <c r="BO283" s="42">
        <v>28149</v>
      </c>
      <c r="BP283" s="42">
        <v>9918033.0099999998</v>
      </c>
      <c r="BQ283" s="42">
        <f t="shared" si="176"/>
        <v>0</v>
      </c>
      <c r="BR283" s="43">
        <f t="shared" si="177"/>
        <v>28149</v>
      </c>
      <c r="BT283" s="48" t="s">
        <v>337</v>
      </c>
      <c r="BU283" s="49">
        <f t="shared" si="178"/>
        <v>26220.62</v>
      </c>
      <c r="BV283" s="50">
        <f t="shared" si="179"/>
        <v>1928.8</v>
      </c>
      <c r="BW283" s="51">
        <f t="shared" si="180"/>
        <v>1928.3661314042424</v>
      </c>
      <c r="BX283" s="52">
        <f t="shared" si="181"/>
        <v>0.43386859575753078</v>
      </c>
      <c r="BZ283" s="41" t="s">
        <v>337</v>
      </c>
      <c r="CA283" s="42">
        <f t="shared" si="182"/>
        <v>36217.811198308431</v>
      </c>
      <c r="CB283" s="42">
        <f t="shared" si="183"/>
        <v>26220.624657534245</v>
      </c>
      <c r="CC283" s="42">
        <f t="shared" si="184"/>
        <v>0</v>
      </c>
      <c r="CD283" s="42">
        <f t="shared" si="188"/>
        <v>26220.624657534245</v>
      </c>
      <c r="CE283" s="43">
        <f t="shared" si="189"/>
        <v>26220.624657534245</v>
      </c>
      <c r="CG283" s="53">
        <f t="shared" si="185"/>
        <v>26220.624657534245</v>
      </c>
      <c r="CH283" s="11">
        <f t="shared" si="186"/>
        <v>1941.27</v>
      </c>
      <c r="CI283" s="53">
        <f t="shared" si="187"/>
        <v>28161.894657534245</v>
      </c>
    </row>
    <row r="284" spans="1:87" x14ac:dyDescent="0.25">
      <c r="A284">
        <v>271</v>
      </c>
      <c r="B284" s="54">
        <v>1238</v>
      </c>
      <c r="C284" t="s">
        <v>338</v>
      </c>
      <c r="D284" s="1"/>
      <c r="E284" s="62">
        <v>303</v>
      </c>
      <c r="F284" s="64">
        <v>35402.519999999997</v>
      </c>
      <c r="G284">
        <v>117</v>
      </c>
      <c r="H284" s="1" t="str">
        <f>VLOOKUP(C284,'[1]Base 2024'!$A$2:$D$1666,3,FALSE)</f>
        <v>Sindicalizado</v>
      </c>
      <c r="I284" s="1" t="str">
        <f>VLOOKUP(C284,'[1]Base 2024'!$A$2:$D$1666,4,FALSE)</f>
        <v>QUERETARO</v>
      </c>
      <c r="J284" t="s">
        <v>74</v>
      </c>
      <c r="K284" s="45" t="s">
        <v>77</v>
      </c>
      <c r="L284" s="57">
        <f t="shared" si="152"/>
        <v>5367.5058447958991</v>
      </c>
      <c r="M284" s="9">
        <f t="shared" si="153"/>
        <v>7497.7570812150216</v>
      </c>
      <c r="N284" s="58">
        <f t="shared" si="154"/>
        <v>12865.262926010921</v>
      </c>
      <c r="O284" s="59">
        <f t="shared" si="155"/>
        <v>27633.600000000002</v>
      </c>
      <c r="P284" s="60">
        <f t="shared" si="156"/>
        <v>8857.8936986301378</v>
      </c>
      <c r="Q284" s="61">
        <v>0</v>
      </c>
      <c r="R284" s="62">
        <v>0</v>
      </c>
      <c r="S284" s="62">
        <v>0</v>
      </c>
      <c r="T284" s="58">
        <f t="shared" si="157"/>
        <v>0</v>
      </c>
      <c r="V284" s="63">
        <f t="shared" si="158"/>
        <v>651.44375571194792</v>
      </c>
      <c r="X284" s="9"/>
      <c r="Z284" s="41" t="s">
        <v>338</v>
      </c>
      <c r="AA284" t="s">
        <v>63</v>
      </c>
      <c r="AB284" s="42">
        <v>303</v>
      </c>
      <c r="AC284" s="42">
        <f t="shared" si="159"/>
        <v>303</v>
      </c>
      <c r="AD284" s="43">
        <f t="shared" si="160"/>
        <v>0</v>
      </c>
      <c r="AE284" s="9"/>
      <c r="AF284" s="41" t="s">
        <v>338</v>
      </c>
      <c r="AG284" t="s">
        <v>64</v>
      </c>
      <c r="AH284" s="42">
        <v>27633.599999999999</v>
      </c>
      <c r="AI284" s="42">
        <v>10952366.687999999</v>
      </c>
      <c r="AJ284" s="42">
        <f t="shared" si="161"/>
        <v>27633.600000000002</v>
      </c>
      <c r="AK284" s="43">
        <f t="shared" si="162"/>
        <v>0</v>
      </c>
      <c r="AL284" s="42"/>
      <c r="AM284" s="41" t="s">
        <v>338</v>
      </c>
      <c r="AN284" t="s">
        <v>65</v>
      </c>
      <c r="AO284">
        <v>117</v>
      </c>
      <c r="AP284" s="44">
        <v>81212</v>
      </c>
      <c r="AQ284">
        <f t="shared" si="163"/>
        <v>117</v>
      </c>
      <c r="AR284" s="45">
        <f t="shared" si="164"/>
        <v>0</v>
      </c>
      <c r="AT284" s="41" t="s">
        <v>338</v>
      </c>
      <c r="AU284" s="46">
        <f t="shared" si="165"/>
        <v>27633.599999999999</v>
      </c>
      <c r="AV284">
        <f t="shared" si="166"/>
        <v>0.32054794520547947</v>
      </c>
      <c r="AW284" s="42">
        <f t="shared" si="167"/>
        <v>8857.89</v>
      </c>
      <c r="AX284" s="42">
        <f t="shared" si="168"/>
        <v>8857.8936986301378</v>
      </c>
      <c r="AY284" s="43">
        <f t="shared" si="169"/>
        <v>-3.6986301383876707E-3</v>
      </c>
      <c r="BA284" s="41" t="str">
        <f t="shared" si="170"/>
        <v>07709</v>
      </c>
      <c r="BB284" s="42">
        <f t="shared" si="171"/>
        <v>8857.89</v>
      </c>
      <c r="BC284" s="42">
        <f t="shared" si="172"/>
        <v>651.59</v>
      </c>
      <c r="BD284" s="47">
        <f t="shared" si="173"/>
        <v>9509.48</v>
      </c>
      <c r="BF284" s="41" t="s">
        <v>338</v>
      </c>
      <c r="BG284" t="s">
        <v>66</v>
      </c>
      <c r="BH284" s="42">
        <v>651.44000000000005</v>
      </c>
      <c r="BI284" s="42">
        <v>680093.15850000002</v>
      </c>
      <c r="BJ284" s="42">
        <f t="shared" si="174"/>
        <v>651.44375571194792</v>
      </c>
      <c r="BK284" s="43">
        <f t="shared" si="175"/>
        <v>-3.7557119478606182E-3</v>
      </c>
      <c r="BM284" s="41" t="s">
        <v>338</v>
      </c>
      <c r="BN284" t="s">
        <v>67</v>
      </c>
      <c r="BO284" s="42">
        <v>9509.33</v>
      </c>
      <c r="BP284" s="42">
        <v>9927542.3399999999</v>
      </c>
      <c r="BQ284" s="42">
        <f t="shared" si="176"/>
        <v>0</v>
      </c>
      <c r="BR284" s="43">
        <f t="shared" si="177"/>
        <v>9509.33</v>
      </c>
      <c r="BT284" s="48" t="s">
        <v>338</v>
      </c>
      <c r="BU284" s="49">
        <f t="shared" si="178"/>
        <v>8857.89</v>
      </c>
      <c r="BV284" s="50">
        <f t="shared" si="179"/>
        <v>651.59</v>
      </c>
      <c r="BW284" s="51">
        <f t="shared" si="180"/>
        <v>651.44375571194792</v>
      </c>
      <c r="BX284" s="52">
        <f t="shared" si="181"/>
        <v>0.14624428805211664</v>
      </c>
      <c r="BZ284" s="41" t="s">
        <v>338</v>
      </c>
      <c r="CA284" s="42">
        <f t="shared" si="182"/>
        <v>12865.262926010921</v>
      </c>
      <c r="CB284" s="42">
        <f t="shared" si="183"/>
        <v>8857.8936986301378</v>
      </c>
      <c r="CC284" s="42">
        <f t="shared" si="184"/>
        <v>0</v>
      </c>
      <c r="CD284" s="42">
        <f t="shared" si="188"/>
        <v>8857.8936986301378</v>
      </c>
      <c r="CE284" s="43">
        <f t="shared" si="189"/>
        <v>8857.8936986301378</v>
      </c>
      <c r="CG284" s="53">
        <f t="shared" si="185"/>
        <v>8857.8936986301378</v>
      </c>
      <c r="CH284" s="11">
        <f t="shared" si="186"/>
        <v>655.8</v>
      </c>
      <c r="CI284" s="53">
        <f t="shared" si="187"/>
        <v>9513.6936986301371</v>
      </c>
    </row>
    <row r="285" spans="1:87" x14ac:dyDescent="0.25">
      <c r="A285">
        <v>272</v>
      </c>
      <c r="B285" s="54">
        <v>1239</v>
      </c>
      <c r="C285" t="s">
        <v>339</v>
      </c>
      <c r="D285" s="1"/>
      <c r="E285" s="62">
        <v>330</v>
      </c>
      <c r="F285" s="64">
        <v>112546</v>
      </c>
      <c r="G285">
        <v>342</v>
      </c>
      <c r="H285" s="1" t="str">
        <f>VLOOKUP(C285,'[1]Base 2024'!$A$2:$D$1666,3,FALSE)</f>
        <v>Sindicalizado</v>
      </c>
      <c r="I285" s="1" t="str">
        <f>VLOOKUP(C285,'[1]Base 2024'!$A$2:$D$1666,4,FALSE)</f>
        <v>QUERETARO</v>
      </c>
      <c r="J285" t="s">
        <v>74</v>
      </c>
      <c r="K285" s="45" t="s">
        <v>62</v>
      </c>
      <c r="L285" s="57">
        <f t="shared" si="152"/>
        <v>17063.511659859221</v>
      </c>
      <c r="M285" s="9">
        <f t="shared" si="153"/>
        <v>21916.52069893622</v>
      </c>
      <c r="N285" s="58">
        <f t="shared" si="154"/>
        <v>38980.032358795441</v>
      </c>
      <c r="O285" s="59">
        <f t="shared" si="155"/>
        <v>30096</v>
      </c>
      <c r="P285" s="60">
        <f t="shared" si="156"/>
        <v>28199.539726027397</v>
      </c>
      <c r="Q285" s="61">
        <v>0</v>
      </c>
      <c r="R285" s="62">
        <v>0</v>
      </c>
      <c r="S285" s="62">
        <v>0</v>
      </c>
      <c r="T285" s="58">
        <f t="shared" si="157"/>
        <v>0</v>
      </c>
      <c r="V285" s="63">
        <f t="shared" si="158"/>
        <v>2073.9031979253177</v>
      </c>
      <c r="X285" s="9"/>
      <c r="Z285" s="41" t="s">
        <v>339</v>
      </c>
      <c r="AA285" t="s">
        <v>63</v>
      </c>
      <c r="AB285" s="42">
        <v>330</v>
      </c>
      <c r="AC285" s="42">
        <f t="shared" si="159"/>
        <v>330</v>
      </c>
      <c r="AD285" s="43">
        <f t="shared" si="160"/>
        <v>0</v>
      </c>
      <c r="AE285" s="9"/>
      <c r="AF285" s="41" t="s">
        <v>339</v>
      </c>
      <c r="AG285" t="s">
        <v>64</v>
      </c>
      <c r="AH285" s="42">
        <v>30096</v>
      </c>
      <c r="AI285" s="42">
        <v>10982462.687999999</v>
      </c>
      <c r="AJ285" s="42">
        <f t="shared" si="161"/>
        <v>30096</v>
      </c>
      <c r="AK285" s="43">
        <f t="shared" si="162"/>
        <v>0</v>
      </c>
      <c r="AL285" s="42"/>
      <c r="AM285" s="41" t="s">
        <v>339</v>
      </c>
      <c r="AN285" t="s">
        <v>65</v>
      </c>
      <c r="AO285">
        <v>342</v>
      </c>
      <c r="AP285" s="44">
        <v>81554</v>
      </c>
      <c r="AQ285">
        <f t="shared" si="163"/>
        <v>342</v>
      </c>
      <c r="AR285" s="45">
        <f t="shared" si="164"/>
        <v>0</v>
      </c>
      <c r="AT285" s="41" t="s">
        <v>339</v>
      </c>
      <c r="AU285" s="46">
        <f t="shared" si="165"/>
        <v>30096</v>
      </c>
      <c r="AV285">
        <f t="shared" si="166"/>
        <v>0.93698630136986305</v>
      </c>
      <c r="AW285" s="42">
        <f t="shared" si="167"/>
        <v>28199.54</v>
      </c>
      <c r="AX285" s="42">
        <f t="shared" si="168"/>
        <v>28199.539726027397</v>
      </c>
      <c r="AY285" s="43">
        <f t="shared" si="169"/>
        <v>2.7397260419093072E-4</v>
      </c>
      <c r="BA285" s="41" t="str">
        <f t="shared" si="170"/>
        <v>07710</v>
      </c>
      <c r="BB285" s="42">
        <f t="shared" si="171"/>
        <v>28199.54</v>
      </c>
      <c r="BC285" s="42">
        <f t="shared" si="172"/>
        <v>2074.37</v>
      </c>
      <c r="BD285" s="47">
        <f t="shared" si="173"/>
        <v>30273.91</v>
      </c>
      <c r="BF285" s="41" t="s">
        <v>339</v>
      </c>
      <c r="BG285" t="s">
        <v>66</v>
      </c>
      <c r="BH285" s="42">
        <v>2073.9</v>
      </c>
      <c r="BI285" s="42">
        <v>682167.06169999996</v>
      </c>
      <c r="BJ285" s="42">
        <f t="shared" si="174"/>
        <v>2073.9031979253177</v>
      </c>
      <c r="BK285" s="43">
        <f t="shared" si="175"/>
        <v>-3.1979253176359634E-3</v>
      </c>
      <c r="BM285" s="41" t="s">
        <v>339</v>
      </c>
      <c r="BN285" t="s">
        <v>67</v>
      </c>
      <c r="BO285" s="42">
        <v>30273.439999999999</v>
      </c>
      <c r="BP285" s="42">
        <v>9957815.7799999993</v>
      </c>
      <c r="BQ285" s="42">
        <f t="shared" si="176"/>
        <v>0</v>
      </c>
      <c r="BR285" s="43">
        <f t="shared" si="177"/>
        <v>30273.439999999999</v>
      </c>
      <c r="BT285" s="48" t="s">
        <v>339</v>
      </c>
      <c r="BU285" s="49">
        <f t="shared" si="178"/>
        <v>28199.54</v>
      </c>
      <c r="BV285" s="50">
        <f t="shared" si="179"/>
        <v>2074.37</v>
      </c>
      <c r="BW285" s="51">
        <f t="shared" si="180"/>
        <v>2073.9031979253177</v>
      </c>
      <c r="BX285" s="52">
        <f t="shared" si="181"/>
        <v>0.46680207468216395</v>
      </c>
      <c r="BZ285" s="41" t="s">
        <v>339</v>
      </c>
      <c r="CA285" s="42">
        <f t="shared" si="182"/>
        <v>38980.032358795441</v>
      </c>
      <c r="CB285" s="42">
        <f t="shared" si="183"/>
        <v>28199.539726027397</v>
      </c>
      <c r="CC285" s="42">
        <f t="shared" si="184"/>
        <v>0</v>
      </c>
      <c r="CD285" s="42">
        <f t="shared" si="188"/>
        <v>28199.539726027397</v>
      </c>
      <c r="CE285" s="43">
        <f t="shared" si="189"/>
        <v>28199.539726027397</v>
      </c>
      <c r="CG285" s="53">
        <f t="shared" si="185"/>
        <v>28199.539726027397</v>
      </c>
      <c r="CH285" s="11">
        <f t="shared" si="186"/>
        <v>2087.7800000000002</v>
      </c>
      <c r="CI285" s="53">
        <f t="shared" si="187"/>
        <v>30287.319726027396</v>
      </c>
    </row>
    <row r="286" spans="1:87" x14ac:dyDescent="0.25">
      <c r="A286">
        <v>273</v>
      </c>
      <c r="B286" s="54">
        <v>1244</v>
      </c>
      <c r="C286" t="s">
        <v>340</v>
      </c>
      <c r="D286" s="1"/>
      <c r="E286" s="62">
        <v>303</v>
      </c>
      <c r="F286" s="64">
        <v>20458.560000000001</v>
      </c>
      <c r="G286">
        <v>68</v>
      </c>
      <c r="H286" s="1" t="str">
        <f>VLOOKUP(C286,'[1]Base 2024'!$A$2:$D$1666,3,FALSE)</f>
        <v>Sindicalizado</v>
      </c>
      <c r="I286" s="1" t="str">
        <f>VLOOKUP(C286,'[1]Base 2024'!$A$2:$D$1666,4,FALSE)</f>
        <v>QUERETARO</v>
      </c>
      <c r="J286" t="s">
        <v>74</v>
      </c>
      <c r="K286" s="45" t="s">
        <v>77</v>
      </c>
      <c r="L286" s="57">
        <f t="shared" si="152"/>
        <v>3101.7972838122146</v>
      </c>
      <c r="M286" s="9">
        <f t="shared" si="153"/>
        <v>4357.6707822446278</v>
      </c>
      <c r="N286" s="58">
        <f t="shared" si="154"/>
        <v>7459.4680660568429</v>
      </c>
      <c r="O286" s="59">
        <f t="shared" si="155"/>
        <v>27633.600000000002</v>
      </c>
      <c r="P286" s="60">
        <f t="shared" si="156"/>
        <v>5148.1775342465753</v>
      </c>
      <c r="Q286" s="61">
        <v>0</v>
      </c>
      <c r="R286" s="62">
        <v>0</v>
      </c>
      <c r="S286" s="62">
        <v>0</v>
      </c>
      <c r="T286" s="58">
        <f t="shared" si="157"/>
        <v>0</v>
      </c>
      <c r="V286" s="63">
        <f t="shared" si="158"/>
        <v>378.61688366164486</v>
      </c>
      <c r="X286" s="9"/>
      <c r="Z286" s="41" t="s">
        <v>340</v>
      </c>
      <c r="AA286" t="s">
        <v>63</v>
      </c>
      <c r="AB286" s="42">
        <v>303</v>
      </c>
      <c r="AC286" s="42">
        <f t="shared" si="159"/>
        <v>303</v>
      </c>
      <c r="AD286" s="43">
        <f t="shared" si="160"/>
        <v>0</v>
      </c>
      <c r="AE286" s="9"/>
      <c r="AF286" s="41" t="s">
        <v>340</v>
      </c>
      <c r="AG286" t="s">
        <v>64</v>
      </c>
      <c r="AH286" s="42">
        <v>27633.599999999999</v>
      </c>
      <c r="AI286" s="42">
        <v>11010096.288000001</v>
      </c>
      <c r="AJ286" s="42">
        <f t="shared" si="161"/>
        <v>27633.600000000002</v>
      </c>
      <c r="AK286" s="43">
        <f t="shared" si="162"/>
        <v>0</v>
      </c>
      <c r="AL286" s="42"/>
      <c r="AM286" s="41" t="s">
        <v>340</v>
      </c>
      <c r="AN286" t="s">
        <v>65</v>
      </c>
      <c r="AO286">
        <v>68</v>
      </c>
      <c r="AP286" s="44">
        <v>81622</v>
      </c>
      <c r="AQ286">
        <f t="shared" si="163"/>
        <v>68</v>
      </c>
      <c r="AR286" s="45">
        <f t="shared" si="164"/>
        <v>0</v>
      </c>
      <c r="AT286" s="41" t="s">
        <v>340</v>
      </c>
      <c r="AU286" s="46">
        <f t="shared" si="165"/>
        <v>27633.599999999999</v>
      </c>
      <c r="AV286">
        <f t="shared" si="166"/>
        <v>0.18630136986301371</v>
      </c>
      <c r="AW286" s="42">
        <f t="shared" si="167"/>
        <v>5148.18</v>
      </c>
      <c r="AX286" s="42">
        <f t="shared" si="168"/>
        <v>5148.1775342465753</v>
      </c>
      <c r="AY286" s="43">
        <f t="shared" si="169"/>
        <v>2.4657534249854507E-3</v>
      </c>
      <c r="BA286" s="41" t="str">
        <f t="shared" si="170"/>
        <v>07715</v>
      </c>
      <c r="BB286" s="42">
        <f t="shared" si="171"/>
        <v>5148.18</v>
      </c>
      <c r="BC286" s="42">
        <f t="shared" si="172"/>
        <v>378.7</v>
      </c>
      <c r="BD286" s="47">
        <f t="shared" si="173"/>
        <v>5526.88</v>
      </c>
      <c r="BF286" s="41" t="s">
        <v>340</v>
      </c>
      <c r="BG286" t="s">
        <v>66</v>
      </c>
      <c r="BH286" s="42">
        <v>378.62</v>
      </c>
      <c r="BI286" s="42">
        <v>682545.67859999998</v>
      </c>
      <c r="BJ286" s="42">
        <f t="shared" si="174"/>
        <v>378.61688366164486</v>
      </c>
      <c r="BK286" s="43">
        <f t="shared" si="175"/>
        <v>3.1163383551415791E-3</v>
      </c>
      <c r="BM286" s="41" t="s">
        <v>340</v>
      </c>
      <c r="BN286" t="s">
        <v>67</v>
      </c>
      <c r="BO286" s="42">
        <v>5526.8</v>
      </c>
      <c r="BP286" s="42">
        <v>9963342.5800000001</v>
      </c>
      <c r="BQ286" s="42">
        <f t="shared" si="176"/>
        <v>0</v>
      </c>
      <c r="BR286" s="43">
        <f t="shared" si="177"/>
        <v>5526.8</v>
      </c>
      <c r="BT286" s="48" t="s">
        <v>340</v>
      </c>
      <c r="BU286" s="49">
        <f t="shared" si="178"/>
        <v>5148.18</v>
      </c>
      <c r="BV286" s="50">
        <f t="shared" si="179"/>
        <v>378.7</v>
      </c>
      <c r="BW286" s="51">
        <f t="shared" si="180"/>
        <v>378.61688366164486</v>
      </c>
      <c r="BX286" s="52">
        <f t="shared" si="181"/>
        <v>8.3116338355125663E-2</v>
      </c>
      <c r="BZ286" s="41" t="s">
        <v>340</v>
      </c>
      <c r="CA286" s="42">
        <f t="shared" si="182"/>
        <v>7459.4680660568429</v>
      </c>
      <c r="CB286" s="42">
        <f t="shared" si="183"/>
        <v>5148.1775342465753</v>
      </c>
      <c r="CC286" s="42">
        <f t="shared" si="184"/>
        <v>0</v>
      </c>
      <c r="CD286" s="42">
        <f t="shared" si="188"/>
        <v>5148.1775342465753</v>
      </c>
      <c r="CE286" s="43">
        <f t="shared" si="189"/>
        <v>5148.1775342465753</v>
      </c>
      <c r="CG286" s="53">
        <f t="shared" si="185"/>
        <v>5148.1775342465753</v>
      </c>
      <c r="CH286" s="11">
        <f t="shared" si="186"/>
        <v>381.15</v>
      </c>
      <c r="CI286" s="53">
        <f t="shared" si="187"/>
        <v>5529.3275342465749</v>
      </c>
    </row>
    <row r="287" spans="1:87" x14ac:dyDescent="0.25">
      <c r="A287">
        <v>274</v>
      </c>
      <c r="B287" s="54">
        <v>1245</v>
      </c>
      <c r="C287" t="s">
        <v>341</v>
      </c>
      <c r="D287" s="1"/>
      <c r="E287" s="62">
        <v>330</v>
      </c>
      <c r="F287" s="64">
        <v>97828.2</v>
      </c>
      <c r="G287">
        <v>307</v>
      </c>
      <c r="H287" s="1" t="str">
        <f>VLOOKUP(C287,'[1]Base 2024'!$A$2:$D$1666,3,FALSE)</f>
        <v>Sindicalizado</v>
      </c>
      <c r="I287" s="1" t="str">
        <f>VLOOKUP(C287,'[1]Base 2024'!$A$2:$D$1666,4,FALSE)</f>
        <v>QUERETARO</v>
      </c>
      <c r="J287" t="s">
        <v>74</v>
      </c>
      <c r="K287" s="45" t="s">
        <v>62</v>
      </c>
      <c r="L287" s="57">
        <f t="shared" si="152"/>
        <v>14832.092045590602</v>
      </c>
      <c r="M287" s="9">
        <f t="shared" si="153"/>
        <v>19673.601913957365</v>
      </c>
      <c r="N287" s="58">
        <f t="shared" si="154"/>
        <v>34505.693959547963</v>
      </c>
      <c r="O287" s="59">
        <f t="shared" si="155"/>
        <v>30096</v>
      </c>
      <c r="P287" s="60">
        <f t="shared" si="156"/>
        <v>25313.621917808217</v>
      </c>
      <c r="Q287" s="61">
        <v>0</v>
      </c>
      <c r="R287" s="62">
        <v>0</v>
      </c>
      <c r="S287" s="62">
        <v>0</v>
      </c>
      <c r="T287" s="58">
        <f t="shared" si="157"/>
        <v>0</v>
      </c>
      <c r="V287" s="63">
        <f t="shared" si="158"/>
        <v>1861.6616425820835</v>
      </c>
      <c r="X287" s="9"/>
      <c r="Z287" s="41" t="s">
        <v>341</v>
      </c>
      <c r="AA287" t="s">
        <v>63</v>
      </c>
      <c r="AB287" s="42">
        <v>330</v>
      </c>
      <c r="AC287" s="42">
        <f t="shared" si="159"/>
        <v>330</v>
      </c>
      <c r="AD287" s="43">
        <f t="shared" si="160"/>
        <v>0</v>
      </c>
      <c r="AE287" s="9"/>
      <c r="AF287" s="41" t="s">
        <v>341</v>
      </c>
      <c r="AG287" t="s">
        <v>64</v>
      </c>
      <c r="AH287" s="42">
        <v>30096</v>
      </c>
      <c r="AI287" s="42">
        <v>11040192.288000001</v>
      </c>
      <c r="AJ287" s="42">
        <f t="shared" si="161"/>
        <v>30096</v>
      </c>
      <c r="AK287" s="43">
        <f t="shared" si="162"/>
        <v>0</v>
      </c>
      <c r="AL287" s="42"/>
      <c r="AM287" s="41" t="s">
        <v>341</v>
      </c>
      <c r="AN287" t="s">
        <v>65</v>
      </c>
      <c r="AO287">
        <v>307</v>
      </c>
      <c r="AP287" s="44">
        <v>81929</v>
      </c>
      <c r="AQ287">
        <f t="shared" si="163"/>
        <v>307</v>
      </c>
      <c r="AR287" s="45">
        <f t="shared" si="164"/>
        <v>0</v>
      </c>
      <c r="AT287" s="41" t="s">
        <v>341</v>
      </c>
      <c r="AU287" s="46">
        <f t="shared" si="165"/>
        <v>30096</v>
      </c>
      <c r="AV287">
        <f t="shared" si="166"/>
        <v>0.84109589041095889</v>
      </c>
      <c r="AW287" s="42">
        <f t="shared" si="167"/>
        <v>25313.62</v>
      </c>
      <c r="AX287" s="42">
        <f t="shared" si="168"/>
        <v>25313.621917808217</v>
      </c>
      <c r="AY287" s="43">
        <f t="shared" si="169"/>
        <v>-1.9178082184225786E-3</v>
      </c>
      <c r="BA287" s="41" t="str">
        <f t="shared" si="170"/>
        <v>07716</v>
      </c>
      <c r="BB287" s="42">
        <f t="shared" si="171"/>
        <v>25313.62</v>
      </c>
      <c r="BC287" s="42">
        <f t="shared" si="172"/>
        <v>1862.08</v>
      </c>
      <c r="BD287" s="47">
        <f t="shared" si="173"/>
        <v>27175.699999999997</v>
      </c>
      <c r="BF287" s="41" t="s">
        <v>341</v>
      </c>
      <c r="BG287" t="s">
        <v>66</v>
      </c>
      <c r="BH287" s="42">
        <v>1861.66</v>
      </c>
      <c r="BI287" s="42">
        <v>684407.34019999998</v>
      </c>
      <c r="BJ287" s="42">
        <f t="shared" si="174"/>
        <v>1861.6616425820835</v>
      </c>
      <c r="BK287" s="43">
        <f t="shared" si="175"/>
        <v>-1.6425820833774196E-3</v>
      </c>
      <c r="BM287" s="41" t="s">
        <v>341</v>
      </c>
      <c r="BN287" t="s">
        <v>67</v>
      </c>
      <c r="BO287" s="42">
        <v>27175.279999999999</v>
      </c>
      <c r="BP287" s="42">
        <v>9990517.8599999994</v>
      </c>
      <c r="BQ287" s="42">
        <f t="shared" si="176"/>
        <v>0</v>
      </c>
      <c r="BR287" s="43">
        <f t="shared" si="177"/>
        <v>27175.279999999999</v>
      </c>
      <c r="BT287" s="48" t="s">
        <v>341</v>
      </c>
      <c r="BU287" s="49">
        <f t="shared" si="178"/>
        <v>25313.62</v>
      </c>
      <c r="BV287" s="50">
        <f t="shared" si="179"/>
        <v>1862.08</v>
      </c>
      <c r="BW287" s="51">
        <f t="shared" si="180"/>
        <v>1861.6616425820835</v>
      </c>
      <c r="BX287" s="52">
        <f t="shared" si="181"/>
        <v>0.41835741791646797</v>
      </c>
      <c r="BZ287" s="41" t="s">
        <v>341</v>
      </c>
      <c r="CA287" s="42">
        <f t="shared" si="182"/>
        <v>34505.693959547963</v>
      </c>
      <c r="CB287" s="42">
        <f t="shared" si="183"/>
        <v>25313.621917808217</v>
      </c>
      <c r="CC287" s="42">
        <f t="shared" si="184"/>
        <v>0</v>
      </c>
      <c r="CD287" s="42">
        <f t="shared" si="188"/>
        <v>25313.621917808217</v>
      </c>
      <c r="CE287" s="43">
        <f t="shared" si="189"/>
        <v>25313.621917808217</v>
      </c>
      <c r="CG287" s="53">
        <f t="shared" si="185"/>
        <v>25313.621917808217</v>
      </c>
      <c r="CH287" s="11">
        <f t="shared" si="186"/>
        <v>1874.12</v>
      </c>
      <c r="CI287" s="53">
        <f t="shared" si="187"/>
        <v>27187.741917808216</v>
      </c>
    </row>
    <row r="288" spans="1:87" x14ac:dyDescent="0.25">
      <c r="A288">
        <v>275</v>
      </c>
      <c r="B288" s="54">
        <v>1246</v>
      </c>
      <c r="C288" t="s">
        <v>342</v>
      </c>
      <c r="D288" s="1"/>
      <c r="E288" s="62">
        <v>303</v>
      </c>
      <c r="F288" s="64">
        <v>20858.52</v>
      </c>
      <c r="G288">
        <v>69</v>
      </c>
      <c r="H288" s="1" t="str">
        <f>VLOOKUP(C288,'[1]Base 2024'!$A$2:$D$1666,3,FALSE)</f>
        <v>Sindicalizado</v>
      </c>
      <c r="I288" s="1" t="str">
        <f>VLOOKUP(C288,'[1]Base 2024'!$A$2:$D$1666,4,FALSE)</f>
        <v>QUERETARO</v>
      </c>
      <c r="J288" t="s">
        <v>74</v>
      </c>
      <c r="K288" s="45" t="s">
        <v>77</v>
      </c>
      <c r="L288" s="57">
        <f t="shared" si="152"/>
        <v>3162.43668568769</v>
      </c>
      <c r="M288" s="9">
        <f t="shared" si="153"/>
        <v>4421.7541761011671</v>
      </c>
      <c r="N288" s="58">
        <f t="shared" si="154"/>
        <v>7584.1908617888566</v>
      </c>
      <c r="O288" s="59">
        <f t="shared" si="155"/>
        <v>27633.600000000002</v>
      </c>
      <c r="P288" s="60">
        <f t="shared" si="156"/>
        <v>5223.8860273972605</v>
      </c>
      <c r="Q288" s="61">
        <v>0</v>
      </c>
      <c r="R288" s="62">
        <v>0</v>
      </c>
      <c r="S288" s="62">
        <v>0</v>
      </c>
      <c r="T288" s="58">
        <f t="shared" si="157"/>
        <v>0</v>
      </c>
      <c r="V288" s="63">
        <f t="shared" si="158"/>
        <v>384.18477900961022</v>
      </c>
      <c r="X288" s="9"/>
      <c r="Z288" s="41" t="s">
        <v>342</v>
      </c>
      <c r="AA288" t="s">
        <v>63</v>
      </c>
      <c r="AB288" s="42">
        <v>303</v>
      </c>
      <c r="AC288" s="42">
        <f t="shared" si="159"/>
        <v>303</v>
      </c>
      <c r="AD288" s="43">
        <f t="shared" si="160"/>
        <v>0</v>
      </c>
      <c r="AE288" s="9"/>
      <c r="AF288" s="41" t="s">
        <v>342</v>
      </c>
      <c r="AG288" t="s">
        <v>64</v>
      </c>
      <c r="AH288" s="42">
        <v>27633.599999999999</v>
      </c>
      <c r="AI288" s="42">
        <v>11067825.888</v>
      </c>
      <c r="AJ288" s="42">
        <f t="shared" si="161"/>
        <v>27633.600000000002</v>
      </c>
      <c r="AK288" s="43">
        <f t="shared" si="162"/>
        <v>0</v>
      </c>
      <c r="AL288" s="42"/>
      <c r="AM288" s="41" t="s">
        <v>342</v>
      </c>
      <c r="AN288" t="s">
        <v>65</v>
      </c>
      <c r="AO288">
        <v>69</v>
      </c>
      <c r="AP288" s="44">
        <v>81998</v>
      </c>
      <c r="AQ288">
        <f t="shared" si="163"/>
        <v>69</v>
      </c>
      <c r="AR288" s="45">
        <f t="shared" si="164"/>
        <v>0</v>
      </c>
      <c r="AT288" s="41" t="s">
        <v>342</v>
      </c>
      <c r="AU288" s="46">
        <f t="shared" si="165"/>
        <v>27633.599999999999</v>
      </c>
      <c r="AV288">
        <f t="shared" si="166"/>
        <v>0.18904109589041096</v>
      </c>
      <c r="AW288" s="42">
        <f t="shared" si="167"/>
        <v>5223.8900000000003</v>
      </c>
      <c r="AX288" s="42">
        <f t="shared" si="168"/>
        <v>5223.8860273972605</v>
      </c>
      <c r="AY288" s="43">
        <f t="shared" si="169"/>
        <v>3.9726027398501174E-3</v>
      </c>
      <c r="BA288" s="41" t="str">
        <f t="shared" si="170"/>
        <v>07717</v>
      </c>
      <c r="BB288" s="42">
        <f t="shared" si="171"/>
        <v>5223.8900000000003</v>
      </c>
      <c r="BC288" s="42">
        <f t="shared" si="172"/>
        <v>384.27</v>
      </c>
      <c r="BD288" s="47">
        <f t="shared" si="173"/>
        <v>5608.16</v>
      </c>
      <c r="BF288" s="41" t="s">
        <v>342</v>
      </c>
      <c r="BG288" t="s">
        <v>66</v>
      </c>
      <c r="BH288" s="42">
        <v>384.18</v>
      </c>
      <c r="BI288" s="42">
        <v>684791.52500000002</v>
      </c>
      <c r="BJ288" s="42">
        <f t="shared" si="174"/>
        <v>384.18477900961022</v>
      </c>
      <c r="BK288" s="43">
        <f t="shared" si="175"/>
        <v>-4.7790096102175994E-3</v>
      </c>
      <c r="BM288" s="41" t="s">
        <v>342</v>
      </c>
      <c r="BN288" t="s">
        <v>67</v>
      </c>
      <c r="BO288" s="42">
        <v>5608.08</v>
      </c>
      <c r="BP288" s="42">
        <v>9996125.9399999995</v>
      </c>
      <c r="BQ288" s="42">
        <f t="shared" si="176"/>
        <v>0</v>
      </c>
      <c r="BR288" s="43">
        <f t="shared" si="177"/>
        <v>5608.08</v>
      </c>
      <c r="BT288" s="48" t="s">
        <v>342</v>
      </c>
      <c r="BU288" s="49">
        <f t="shared" si="178"/>
        <v>5223.8900000000003</v>
      </c>
      <c r="BV288" s="50">
        <f t="shared" si="179"/>
        <v>384.27</v>
      </c>
      <c r="BW288" s="51">
        <f t="shared" si="180"/>
        <v>384.18477900961022</v>
      </c>
      <c r="BX288" s="52">
        <f t="shared" si="181"/>
        <v>8.5220990389757389E-2</v>
      </c>
      <c r="BZ288" s="41" t="s">
        <v>342</v>
      </c>
      <c r="CA288" s="42">
        <f t="shared" si="182"/>
        <v>7584.1908617888566</v>
      </c>
      <c r="CB288" s="42">
        <f t="shared" si="183"/>
        <v>5223.8860273972605</v>
      </c>
      <c r="CC288" s="42">
        <f t="shared" si="184"/>
        <v>0</v>
      </c>
      <c r="CD288" s="42">
        <f t="shared" si="188"/>
        <v>5223.8860273972605</v>
      </c>
      <c r="CE288" s="43">
        <f t="shared" si="189"/>
        <v>5223.8860273972605</v>
      </c>
      <c r="CG288" s="53">
        <f t="shared" si="185"/>
        <v>5223.8860273972605</v>
      </c>
      <c r="CH288" s="11">
        <f t="shared" si="186"/>
        <v>386.76</v>
      </c>
      <c r="CI288" s="53">
        <f t="shared" si="187"/>
        <v>5610.6460273972607</v>
      </c>
    </row>
    <row r="289" spans="1:87" x14ac:dyDescent="0.25">
      <c r="A289">
        <v>276</v>
      </c>
      <c r="B289" s="54">
        <v>1247</v>
      </c>
      <c r="C289" t="s">
        <v>343</v>
      </c>
      <c r="D289" s="1"/>
      <c r="E289" s="62">
        <v>330</v>
      </c>
      <c r="F289" s="64">
        <v>92454.36</v>
      </c>
      <c r="G289">
        <v>290</v>
      </c>
      <c r="H289" s="1" t="str">
        <f>VLOOKUP(C289,'[1]Base 2024'!$A$2:$D$1666,3,FALSE)</f>
        <v>Sindicalizado</v>
      </c>
      <c r="I289" s="1" t="str">
        <f>VLOOKUP(C289,'[1]Base 2024'!$A$2:$D$1666,4,FALSE)</f>
        <v>QUERETARO</v>
      </c>
      <c r="J289" t="s">
        <v>74</v>
      </c>
      <c r="K289" s="45" t="s">
        <v>62</v>
      </c>
      <c r="L289" s="57">
        <f t="shared" si="152"/>
        <v>14017.344462396017</v>
      </c>
      <c r="M289" s="9">
        <f t="shared" si="153"/>
        <v>18584.184218396207</v>
      </c>
      <c r="N289" s="58">
        <f t="shared" si="154"/>
        <v>32601.528680792224</v>
      </c>
      <c r="O289" s="59">
        <f t="shared" si="155"/>
        <v>30096</v>
      </c>
      <c r="P289" s="60">
        <f t="shared" si="156"/>
        <v>23911.890410958906</v>
      </c>
      <c r="Q289" s="61">
        <v>0</v>
      </c>
      <c r="R289" s="62">
        <v>0</v>
      </c>
      <c r="S289" s="62">
        <v>0</v>
      </c>
      <c r="T289" s="58">
        <f t="shared" si="157"/>
        <v>0</v>
      </c>
      <c r="V289" s="63">
        <f t="shared" si="158"/>
        <v>1758.5728871296553</v>
      </c>
      <c r="X289" s="9"/>
      <c r="Z289" s="41" t="s">
        <v>343</v>
      </c>
      <c r="AA289" t="s">
        <v>63</v>
      </c>
      <c r="AB289" s="42">
        <v>330</v>
      </c>
      <c r="AC289" s="42">
        <f t="shared" si="159"/>
        <v>330</v>
      </c>
      <c r="AD289" s="43">
        <f t="shared" si="160"/>
        <v>0</v>
      </c>
      <c r="AE289" s="9"/>
      <c r="AF289" s="41" t="s">
        <v>343</v>
      </c>
      <c r="AG289" t="s">
        <v>64</v>
      </c>
      <c r="AH289" s="42">
        <v>30096</v>
      </c>
      <c r="AI289" s="42">
        <v>11097921.888</v>
      </c>
      <c r="AJ289" s="42">
        <f t="shared" si="161"/>
        <v>30096</v>
      </c>
      <c r="AK289" s="43">
        <f t="shared" si="162"/>
        <v>0</v>
      </c>
      <c r="AL289" s="42"/>
      <c r="AM289" s="41" t="s">
        <v>343</v>
      </c>
      <c r="AN289" t="s">
        <v>65</v>
      </c>
      <c r="AO289">
        <v>290</v>
      </c>
      <c r="AP289" s="44">
        <v>82288</v>
      </c>
      <c r="AQ289">
        <f t="shared" si="163"/>
        <v>290</v>
      </c>
      <c r="AR289" s="45">
        <f t="shared" si="164"/>
        <v>0</v>
      </c>
      <c r="AT289" s="41" t="s">
        <v>343</v>
      </c>
      <c r="AU289" s="46">
        <f t="shared" si="165"/>
        <v>30096</v>
      </c>
      <c r="AV289">
        <f t="shared" si="166"/>
        <v>0.79452054794520544</v>
      </c>
      <c r="AW289" s="42">
        <f t="shared" si="167"/>
        <v>23911.89</v>
      </c>
      <c r="AX289" s="42">
        <f t="shared" si="168"/>
        <v>23911.890410958906</v>
      </c>
      <c r="AY289" s="43">
        <f t="shared" si="169"/>
        <v>-4.1095890628639609E-4</v>
      </c>
      <c r="BA289" s="41" t="str">
        <f t="shared" si="170"/>
        <v>07718</v>
      </c>
      <c r="BB289" s="42">
        <f t="shared" si="171"/>
        <v>23911.89</v>
      </c>
      <c r="BC289" s="42">
        <f t="shared" si="172"/>
        <v>1758.97</v>
      </c>
      <c r="BD289" s="47">
        <f t="shared" si="173"/>
        <v>25670.86</v>
      </c>
      <c r="BF289" s="41" t="s">
        <v>343</v>
      </c>
      <c r="BG289" t="s">
        <v>66</v>
      </c>
      <c r="BH289" s="42">
        <v>1758.57</v>
      </c>
      <c r="BI289" s="42">
        <v>686550.09790000005</v>
      </c>
      <c r="BJ289" s="42">
        <f t="shared" si="174"/>
        <v>1758.5728871296553</v>
      </c>
      <c r="BK289" s="43">
        <f t="shared" si="175"/>
        <v>-2.8871296553916181E-3</v>
      </c>
      <c r="BM289" s="41" t="s">
        <v>343</v>
      </c>
      <c r="BN289" t="s">
        <v>67</v>
      </c>
      <c r="BO289" s="42">
        <v>25670.46</v>
      </c>
      <c r="BP289" s="42">
        <v>10021796.4</v>
      </c>
      <c r="BQ289" s="42">
        <f t="shared" si="176"/>
        <v>0</v>
      </c>
      <c r="BR289" s="43">
        <f t="shared" si="177"/>
        <v>25670.46</v>
      </c>
      <c r="BT289" s="48" t="s">
        <v>343</v>
      </c>
      <c r="BU289" s="49">
        <f t="shared" si="178"/>
        <v>23911.89</v>
      </c>
      <c r="BV289" s="50">
        <f t="shared" si="179"/>
        <v>1758.97</v>
      </c>
      <c r="BW289" s="51">
        <f t="shared" si="180"/>
        <v>1758.5728871296553</v>
      </c>
      <c r="BX289" s="52">
        <f t="shared" si="181"/>
        <v>0.39711287034469933</v>
      </c>
      <c r="BZ289" s="41" t="s">
        <v>343</v>
      </c>
      <c r="CA289" s="42">
        <f t="shared" si="182"/>
        <v>32601.528680792224</v>
      </c>
      <c r="CB289" s="42">
        <f t="shared" si="183"/>
        <v>23911.890410958906</v>
      </c>
      <c r="CC289" s="42">
        <f t="shared" si="184"/>
        <v>0</v>
      </c>
      <c r="CD289" s="42">
        <f t="shared" si="188"/>
        <v>23911.890410958906</v>
      </c>
      <c r="CE289" s="43">
        <f t="shared" si="189"/>
        <v>23911.890410958906</v>
      </c>
      <c r="CG289" s="53">
        <f t="shared" si="185"/>
        <v>23911.890410958906</v>
      </c>
      <c r="CH289" s="11">
        <f t="shared" si="186"/>
        <v>1770.34</v>
      </c>
      <c r="CI289" s="53">
        <f t="shared" si="187"/>
        <v>25682.230410958906</v>
      </c>
    </row>
    <row r="290" spans="1:87" x14ac:dyDescent="0.25">
      <c r="A290">
        <v>277</v>
      </c>
      <c r="B290" s="54">
        <v>1248</v>
      </c>
      <c r="C290" t="s">
        <v>344</v>
      </c>
      <c r="D290" s="1"/>
      <c r="E290" s="62">
        <v>319</v>
      </c>
      <c r="F290" s="64">
        <v>23554.959999999999</v>
      </c>
      <c r="G290">
        <v>74</v>
      </c>
      <c r="H290" s="1" t="str">
        <f>VLOOKUP(C290,'[1]Base 2024'!$A$2:$D$1666,3,FALSE)</f>
        <v>Sindicalizado</v>
      </c>
      <c r="I290" s="1" t="str">
        <f>VLOOKUP(C290,'[1]Base 2024'!$A$2:$D$1666,4,FALSE)</f>
        <v>QUERETARO</v>
      </c>
      <c r="J290" t="s">
        <v>74</v>
      </c>
      <c r="K290" s="45" t="s">
        <v>77</v>
      </c>
      <c r="L290" s="57">
        <f t="shared" si="152"/>
        <v>3571.2538393858295</v>
      </c>
      <c r="M290" s="9">
        <f t="shared" si="153"/>
        <v>4742.1711453838598</v>
      </c>
      <c r="N290" s="58">
        <f t="shared" si="154"/>
        <v>8313.4249847696883</v>
      </c>
      <c r="O290" s="59">
        <f t="shared" si="155"/>
        <v>29092.799999999999</v>
      </c>
      <c r="P290" s="60">
        <f t="shared" si="156"/>
        <v>5898.266301369862</v>
      </c>
      <c r="Q290" s="61">
        <v>0</v>
      </c>
      <c r="R290" s="62">
        <v>0</v>
      </c>
      <c r="S290" s="62">
        <v>0</v>
      </c>
      <c r="T290" s="58">
        <f t="shared" si="157"/>
        <v>0</v>
      </c>
      <c r="V290" s="63">
        <f t="shared" si="158"/>
        <v>433.78131215864823</v>
      </c>
      <c r="X290" s="9"/>
      <c r="Z290" s="41" t="s">
        <v>344</v>
      </c>
      <c r="AA290" t="s">
        <v>63</v>
      </c>
      <c r="AB290" s="42">
        <v>319</v>
      </c>
      <c r="AC290" s="42">
        <f t="shared" si="159"/>
        <v>319</v>
      </c>
      <c r="AD290" s="43">
        <f t="shared" si="160"/>
        <v>0</v>
      </c>
      <c r="AE290" s="9"/>
      <c r="AF290" s="41" t="s">
        <v>344</v>
      </c>
      <c r="AG290" t="s">
        <v>64</v>
      </c>
      <c r="AH290" s="42">
        <v>29092.799999999999</v>
      </c>
      <c r="AI290" s="42">
        <v>11127014.687999999</v>
      </c>
      <c r="AJ290" s="42">
        <f t="shared" si="161"/>
        <v>29092.799999999999</v>
      </c>
      <c r="AK290" s="43">
        <f t="shared" si="162"/>
        <v>0</v>
      </c>
      <c r="AL290" s="42"/>
      <c r="AM290" s="41" t="s">
        <v>344</v>
      </c>
      <c r="AN290" t="s">
        <v>65</v>
      </c>
      <c r="AO290">
        <v>74</v>
      </c>
      <c r="AP290" s="44">
        <v>82362</v>
      </c>
      <c r="AQ290">
        <f t="shared" si="163"/>
        <v>74</v>
      </c>
      <c r="AR290" s="45">
        <f t="shared" si="164"/>
        <v>0</v>
      </c>
      <c r="AT290" s="41" t="s">
        <v>344</v>
      </c>
      <c r="AU290" s="46">
        <f t="shared" si="165"/>
        <v>29092.799999999999</v>
      </c>
      <c r="AV290">
        <f t="shared" si="166"/>
        <v>0.20273972602739726</v>
      </c>
      <c r="AW290" s="42">
        <f t="shared" si="167"/>
        <v>5898.27</v>
      </c>
      <c r="AX290" s="42">
        <f t="shared" si="168"/>
        <v>5898.266301369862</v>
      </c>
      <c r="AY290" s="43">
        <f t="shared" si="169"/>
        <v>3.6986301383876707E-3</v>
      </c>
      <c r="BA290" s="41" t="str">
        <f t="shared" si="170"/>
        <v>07719</v>
      </c>
      <c r="BB290" s="42">
        <f t="shared" si="171"/>
        <v>5898.27</v>
      </c>
      <c r="BC290" s="42">
        <f t="shared" si="172"/>
        <v>433.88</v>
      </c>
      <c r="BD290" s="47">
        <f t="shared" si="173"/>
        <v>6332.1500000000005</v>
      </c>
      <c r="BF290" s="41" t="s">
        <v>344</v>
      </c>
      <c r="BG290" t="s">
        <v>66</v>
      </c>
      <c r="BH290" s="42">
        <v>433.78</v>
      </c>
      <c r="BI290" s="42">
        <v>686983.87919999997</v>
      </c>
      <c r="BJ290" s="42">
        <f t="shared" si="174"/>
        <v>433.78131215864823</v>
      </c>
      <c r="BK290" s="43">
        <f t="shared" si="175"/>
        <v>-1.3121586482611747E-3</v>
      </c>
      <c r="BM290" s="41" t="s">
        <v>344</v>
      </c>
      <c r="BN290" t="s">
        <v>67</v>
      </c>
      <c r="BO290" s="42">
        <v>6332.05</v>
      </c>
      <c r="BP290" s="42">
        <v>10028128.449999999</v>
      </c>
      <c r="BQ290" s="42">
        <f t="shared" si="176"/>
        <v>0</v>
      </c>
      <c r="BR290" s="43">
        <f t="shared" si="177"/>
        <v>6332.05</v>
      </c>
      <c r="BT290" s="48" t="s">
        <v>344</v>
      </c>
      <c r="BU290" s="49">
        <f t="shared" si="178"/>
        <v>5898.27</v>
      </c>
      <c r="BV290" s="50">
        <f t="shared" si="179"/>
        <v>433.88</v>
      </c>
      <c r="BW290" s="51">
        <f t="shared" si="180"/>
        <v>433.78131215864823</v>
      </c>
      <c r="BX290" s="52">
        <f t="shared" si="181"/>
        <v>9.8687841351761563E-2</v>
      </c>
      <c r="BZ290" s="41" t="s">
        <v>344</v>
      </c>
      <c r="CA290" s="42">
        <f t="shared" si="182"/>
        <v>8313.4249847696883</v>
      </c>
      <c r="CB290" s="42">
        <f t="shared" si="183"/>
        <v>5898.266301369862</v>
      </c>
      <c r="CC290" s="42">
        <f t="shared" si="184"/>
        <v>0</v>
      </c>
      <c r="CD290" s="42">
        <f t="shared" si="188"/>
        <v>5898.266301369862</v>
      </c>
      <c r="CE290" s="43">
        <f t="shared" si="189"/>
        <v>5898.266301369862</v>
      </c>
      <c r="CG290" s="53">
        <f t="shared" si="185"/>
        <v>5898.266301369862</v>
      </c>
      <c r="CH290" s="11">
        <f t="shared" si="186"/>
        <v>436.68</v>
      </c>
      <c r="CI290" s="53">
        <f t="shared" si="187"/>
        <v>6334.9463013698623</v>
      </c>
    </row>
    <row r="291" spans="1:87" x14ac:dyDescent="0.25">
      <c r="A291">
        <v>278</v>
      </c>
      <c r="B291" s="54">
        <v>1249</v>
      </c>
      <c r="C291" t="s">
        <v>345</v>
      </c>
      <c r="D291" s="1"/>
      <c r="E291" s="62">
        <v>330</v>
      </c>
      <c r="F291" s="64">
        <v>105897</v>
      </c>
      <c r="G291">
        <v>322</v>
      </c>
      <c r="H291" s="1" t="str">
        <f>VLOOKUP(C291,'[1]Base 2024'!$A$2:$D$1666,3,FALSE)</f>
        <v>Sindicalizado</v>
      </c>
      <c r="I291" s="1" t="str">
        <f>VLOOKUP(C291,'[1]Base 2024'!$A$2:$D$1666,4,FALSE)</f>
        <v>QUERETARO</v>
      </c>
      <c r="J291" t="s">
        <v>74</v>
      </c>
      <c r="K291" s="45" t="s">
        <v>62</v>
      </c>
      <c r="L291" s="57">
        <f t="shared" si="152"/>
        <v>16055.432394257567</v>
      </c>
      <c r="M291" s="9">
        <f t="shared" si="153"/>
        <v>20634.852821805445</v>
      </c>
      <c r="N291" s="58">
        <f t="shared" si="154"/>
        <v>36690.285216063014</v>
      </c>
      <c r="O291" s="59">
        <f t="shared" si="155"/>
        <v>30096</v>
      </c>
      <c r="P291" s="60">
        <f t="shared" si="156"/>
        <v>26550.443835616439</v>
      </c>
      <c r="Q291" s="61">
        <v>0</v>
      </c>
      <c r="R291" s="62">
        <v>0</v>
      </c>
      <c r="S291" s="62">
        <v>0</v>
      </c>
      <c r="T291" s="58">
        <f t="shared" si="157"/>
        <v>0</v>
      </c>
      <c r="V291" s="63">
        <f t="shared" si="158"/>
        <v>1952.6223091577554</v>
      </c>
      <c r="X291" s="9"/>
      <c r="Z291" s="41" t="s">
        <v>345</v>
      </c>
      <c r="AA291" t="s">
        <v>63</v>
      </c>
      <c r="AB291" s="42">
        <v>330</v>
      </c>
      <c r="AC291" s="42">
        <f t="shared" si="159"/>
        <v>330</v>
      </c>
      <c r="AD291" s="43">
        <f t="shared" si="160"/>
        <v>0</v>
      </c>
      <c r="AE291" s="9"/>
      <c r="AF291" s="41" t="s">
        <v>345</v>
      </c>
      <c r="AG291" t="s">
        <v>64</v>
      </c>
      <c r="AH291" s="42">
        <v>30096</v>
      </c>
      <c r="AI291" s="42">
        <v>11157110.687999999</v>
      </c>
      <c r="AJ291" s="42">
        <f t="shared" si="161"/>
        <v>30096</v>
      </c>
      <c r="AK291" s="43">
        <f t="shared" si="162"/>
        <v>0</v>
      </c>
      <c r="AL291" s="42"/>
      <c r="AM291" s="41" t="s">
        <v>345</v>
      </c>
      <c r="AN291" t="s">
        <v>65</v>
      </c>
      <c r="AO291">
        <v>322</v>
      </c>
      <c r="AP291" s="44">
        <v>82684</v>
      </c>
      <c r="AQ291">
        <f t="shared" si="163"/>
        <v>322</v>
      </c>
      <c r="AR291" s="45">
        <f t="shared" si="164"/>
        <v>0</v>
      </c>
      <c r="AT291" s="41" t="s">
        <v>345</v>
      </c>
      <c r="AU291" s="46">
        <f t="shared" si="165"/>
        <v>30096</v>
      </c>
      <c r="AV291">
        <f t="shared" si="166"/>
        <v>0.88219178082191785</v>
      </c>
      <c r="AW291" s="42">
        <f t="shared" si="167"/>
        <v>26550.44</v>
      </c>
      <c r="AX291" s="42">
        <f t="shared" si="168"/>
        <v>26550.443835616439</v>
      </c>
      <c r="AY291" s="43">
        <f t="shared" si="169"/>
        <v>-3.8356164404831361E-3</v>
      </c>
      <c r="BA291" s="41" t="str">
        <f t="shared" si="170"/>
        <v>07720</v>
      </c>
      <c r="BB291" s="42">
        <f t="shared" si="171"/>
        <v>26550.44</v>
      </c>
      <c r="BC291" s="42">
        <f t="shared" si="172"/>
        <v>1953.07</v>
      </c>
      <c r="BD291" s="47">
        <f t="shared" si="173"/>
        <v>28503.51</v>
      </c>
      <c r="BF291" s="41" t="s">
        <v>345</v>
      </c>
      <c r="BG291" t="s">
        <v>66</v>
      </c>
      <c r="BH291" s="42">
        <v>1952.62</v>
      </c>
      <c r="BI291" s="42">
        <v>688936.50150000001</v>
      </c>
      <c r="BJ291" s="42">
        <f t="shared" si="174"/>
        <v>1952.6223091577554</v>
      </c>
      <c r="BK291" s="43">
        <f t="shared" si="175"/>
        <v>-2.3091577554623655E-3</v>
      </c>
      <c r="BM291" s="41" t="s">
        <v>345</v>
      </c>
      <c r="BN291" t="s">
        <v>67</v>
      </c>
      <c r="BO291" s="42">
        <v>28503.06</v>
      </c>
      <c r="BP291" s="42">
        <v>10056631.51</v>
      </c>
      <c r="BQ291" s="42">
        <f t="shared" si="176"/>
        <v>0</v>
      </c>
      <c r="BR291" s="43">
        <f t="shared" si="177"/>
        <v>28503.06</v>
      </c>
      <c r="BT291" s="48" t="s">
        <v>345</v>
      </c>
      <c r="BU291" s="49">
        <f t="shared" si="178"/>
        <v>26550.44</v>
      </c>
      <c r="BV291" s="50">
        <f t="shared" si="179"/>
        <v>1953.07</v>
      </c>
      <c r="BW291" s="51">
        <f t="shared" si="180"/>
        <v>1952.6223091577554</v>
      </c>
      <c r="BX291" s="52">
        <f t="shared" si="181"/>
        <v>0.44769084224458311</v>
      </c>
      <c r="BZ291" s="41" t="s">
        <v>345</v>
      </c>
      <c r="CA291" s="42">
        <f t="shared" si="182"/>
        <v>36690.285216063014</v>
      </c>
      <c r="CB291" s="42">
        <f t="shared" si="183"/>
        <v>26550.443835616439</v>
      </c>
      <c r="CC291" s="42">
        <f t="shared" si="184"/>
        <v>0</v>
      </c>
      <c r="CD291" s="42">
        <f t="shared" si="188"/>
        <v>26550.443835616439</v>
      </c>
      <c r="CE291" s="43">
        <f t="shared" si="189"/>
        <v>26550.443835616439</v>
      </c>
      <c r="CG291" s="53">
        <f t="shared" si="185"/>
        <v>26550.443835616439</v>
      </c>
      <c r="CH291" s="11">
        <f t="shared" si="186"/>
        <v>1965.69</v>
      </c>
      <c r="CI291" s="53">
        <f t="shared" si="187"/>
        <v>28516.133835616438</v>
      </c>
    </row>
    <row r="292" spans="1:87" x14ac:dyDescent="0.25">
      <c r="A292">
        <v>279</v>
      </c>
      <c r="B292" s="54">
        <v>1250</v>
      </c>
      <c r="C292" t="s">
        <v>346</v>
      </c>
      <c r="D292" s="1"/>
      <c r="E292" s="62">
        <v>340</v>
      </c>
      <c r="F292" s="64">
        <v>106634.8</v>
      </c>
      <c r="G292">
        <v>321</v>
      </c>
      <c r="H292" s="1" t="str">
        <f>VLOOKUP(C292,'[1]Base 2024'!$A$2:$D$1666,3,FALSE)</f>
        <v>Sindicalizado</v>
      </c>
      <c r="I292" s="1" t="str">
        <f>VLOOKUP(C292,'[1]Base 2024'!$A$2:$D$1666,4,FALSE)</f>
        <v>QUERETARO</v>
      </c>
      <c r="J292" t="s">
        <v>74</v>
      </c>
      <c r="K292" s="45" t="s">
        <v>62</v>
      </c>
      <c r="L292" s="57">
        <f t="shared" si="152"/>
        <v>16167.292957073163</v>
      </c>
      <c r="M292" s="9">
        <f t="shared" si="153"/>
        <v>20570.769427948908</v>
      </c>
      <c r="N292" s="58">
        <f t="shared" si="154"/>
        <v>36738.062385022073</v>
      </c>
      <c r="O292" s="59">
        <f t="shared" si="155"/>
        <v>31008</v>
      </c>
      <c r="P292" s="60">
        <f t="shared" si="156"/>
        <v>27270.049315068492</v>
      </c>
      <c r="Q292" s="61">
        <v>0</v>
      </c>
      <c r="R292" s="62">
        <v>0</v>
      </c>
      <c r="S292" s="62">
        <v>0</v>
      </c>
      <c r="T292" s="58">
        <f t="shared" si="157"/>
        <v>0</v>
      </c>
      <c r="V292" s="63">
        <f t="shared" si="158"/>
        <v>2005.5448788017825</v>
      </c>
      <c r="X292" s="9"/>
      <c r="Z292" s="41" t="s">
        <v>346</v>
      </c>
      <c r="AA292" t="s">
        <v>63</v>
      </c>
      <c r="AB292" s="42">
        <v>340</v>
      </c>
      <c r="AC292" s="42">
        <f t="shared" si="159"/>
        <v>340</v>
      </c>
      <c r="AD292" s="43">
        <f t="shared" si="160"/>
        <v>0</v>
      </c>
      <c r="AE292" s="9"/>
      <c r="AF292" s="41" t="s">
        <v>346</v>
      </c>
      <c r="AG292" t="s">
        <v>64</v>
      </c>
      <c r="AH292" s="42">
        <v>31008</v>
      </c>
      <c r="AI292" s="42">
        <v>11188118.687999999</v>
      </c>
      <c r="AJ292" s="42">
        <f t="shared" si="161"/>
        <v>31008</v>
      </c>
      <c r="AK292" s="43">
        <f t="shared" si="162"/>
        <v>0</v>
      </c>
      <c r="AL292" s="42"/>
      <c r="AM292" s="41" t="s">
        <v>346</v>
      </c>
      <c r="AN292" t="s">
        <v>65</v>
      </c>
      <c r="AO292">
        <v>321</v>
      </c>
      <c r="AP292" s="44">
        <v>83005</v>
      </c>
      <c r="AQ292">
        <f t="shared" si="163"/>
        <v>321</v>
      </c>
      <c r="AR292" s="45">
        <f t="shared" si="164"/>
        <v>0</v>
      </c>
      <c r="AT292" s="41" t="s">
        <v>346</v>
      </c>
      <c r="AU292" s="46">
        <f t="shared" si="165"/>
        <v>31008</v>
      </c>
      <c r="AV292">
        <f t="shared" si="166"/>
        <v>0.8794520547945206</v>
      </c>
      <c r="AW292" s="42">
        <f t="shared" si="167"/>
        <v>27270.05</v>
      </c>
      <c r="AX292" s="42">
        <f t="shared" si="168"/>
        <v>27270.049315068492</v>
      </c>
      <c r="AY292" s="43">
        <f t="shared" si="169"/>
        <v>6.84931506839348E-4</v>
      </c>
      <c r="BA292" s="41" t="str">
        <f t="shared" si="170"/>
        <v>07721</v>
      </c>
      <c r="BB292" s="42">
        <f t="shared" si="171"/>
        <v>27270.05</v>
      </c>
      <c r="BC292" s="42">
        <f t="shared" si="172"/>
        <v>2006</v>
      </c>
      <c r="BD292" s="47">
        <f t="shared" si="173"/>
        <v>29276.05</v>
      </c>
      <c r="BF292" s="41" t="s">
        <v>346</v>
      </c>
      <c r="BG292" t="s">
        <v>66</v>
      </c>
      <c r="BH292" s="42">
        <v>2005.54</v>
      </c>
      <c r="BI292" s="42">
        <v>690942.04639999999</v>
      </c>
      <c r="BJ292" s="42">
        <f t="shared" si="174"/>
        <v>2005.5448788017825</v>
      </c>
      <c r="BK292" s="43">
        <f t="shared" si="175"/>
        <v>-4.8788017825245333E-3</v>
      </c>
      <c r="BM292" s="41" t="s">
        <v>346</v>
      </c>
      <c r="BN292" t="s">
        <v>67</v>
      </c>
      <c r="BO292" s="42">
        <v>29275.599999999999</v>
      </c>
      <c r="BP292" s="42">
        <v>10085907.109999999</v>
      </c>
      <c r="BQ292" s="42">
        <f t="shared" si="176"/>
        <v>0</v>
      </c>
      <c r="BR292" s="43">
        <f t="shared" si="177"/>
        <v>29275.599999999999</v>
      </c>
      <c r="BT292" s="48" t="s">
        <v>346</v>
      </c>
      <c r="BU292" s="49">
        <f t="shared" si="178"/>
        <v>27270.05</v>
      </c>
      <c r="BV292" s="50">
        <f t="shared" si="179"/>
        <v>2006</v>
      </c>
      <c r="BW292" s="51">
        <f t="shared" si="180"/>
        <v>2005.5448788017825</v>
      </c>
      <c r="BX292" s="52">
        <f t="shared" si="181"/>
        <v>0.45512119821751185</v>
      </c>
      <c r="BZ292" s="41" t="s">
        <v>346</v>
      </c>
      <c r="CA292" s="42">
        <f t="shared" si="182"/>
        <v>36738.062385022073</v>
      </c>
      <c r="CB292" s="42">
        <f t="shared" si="183"/>
        <v>27270.049315068492</v>
      </c>
      <c r="CC292" s="42">
        <f t="shared" si="184"/>
        <v>0</v>
      </c>
      <c r="CD292" s="42">
        <f t="shared" si="188"/>
        <v>27270.049315068492</v>
      </c>
      <c r="CE292" s="43">
        <f t="shared" si="189"/>
        <v>27270.049315068492</v>
      </c>
      <c r="CG292" s="53">
        <f t="shared" si="185"/>
        <v>27270.049315068492</v>
      </c>
      <c r="CH292" s="11">
        <f t="shared" si="186"/>
        <v>2018.97</v>
      </c>
      <c r="CI292" s="53">
        <f t="shared" si="187"/>
        <v>29289.019315068494</v>
      </c>
    </row>
    <row r="293" spans="1:87" x14ac:dyDescent="0.25">
      <c r="A293">
        <v>280</v>
      </c>
      <c r="B293" s="54">
        <v>1251</v>
      </c>
      <c r="C293" t="s">
        <v>347</v>
      </c>
      <c r="D293" s="1"/>
      <c r="E293" s="62">
        <v>303</v>
      </c>
      <c r="F293" s="64">
        <v>53279.519999999997</v>
      </c>
      <c r="G293">
        <v>176</v>
      </c>
      <c r="H293" s="1" t="str">
        <f>VLOOKUP(C293,'[1]Base 2024'!$A$2:$D$1666,3,FALSE)</f>
        <v>Sindicalizado</v>
      </c>
      <c r="I293" s="1" t="str">
        <f>VLOOKUP(C293,'[1]Base 2024'!$A$2:$D$1666,4,FALSE)</f>
        <v>QUERETARO</v>
      </c>
      <c r="J293" t="s">
        <v>74</v>
      </c>
      <c r="K293" s="45" t="s">
        <v>77</v>
      </c>
      <c r="L293" s="57">
        <f t="shared" si="152"/>
        <v>8077.9033528664058</v>
      </c>
      <c r="M293" s="9">
        <f t="shared" si="153"/>
        <v>11278.677318750802</v>
      </c>
      <c r="N293" s="58">
        <f t="shared" si="154"/>
        <v>19356.580671617208</v>
      </c>
      <c r="O293" s="59">
        <f t="shared" si="155"/>
        <v>27633.600000000002</v>
      </c>
      <c r="P293" s="60">
        <f t="shared" si="156"/>
        <v>13324.69479452055</v>
      </c>
      <c r="Q293" s="61">
        <v>0</v>
      </c>
      <c r="R293" s="62">
        <v>0</v>
      </c>
      <c r="S293" s="62">
        <v>0</v>
      </c>
      <c r="T293" s="58">
        <f t="shared" si="157"/>
        <v>0</v>
      </c>
      <c r="V293" s="63">
        <f t="shared" si="158"/>
        <v>979.94958124190464</v>
      </c>
      <c r="X293" s="9"/>
      <c r="Z293" s="41" t="s">
        <v>347</v>
      </c>
      <c r="AA293" t="s">
        <v>63</v>
      </c>
      <c r="AB293" s="42">
        <v>303</v>
      </c>
      <c r="AC293" s="42">
        <f t="shared" si="159"/>
        <v>303</v>
      </c>
      <c r="AD293" s="43">
        <f t="shared" si="160"/>
        <v>0</v>
      </c>
      <c r="AE293" s="9"/>
      <c r="AF293" s="41" t="s">
        <v>347</v>
      </c>
      <c r="AG293" t="s">
        <v>64</v>
      </c>
      <c r="AH293" s="42">
        <v>27633.599999999999</v>
      </c>
      <c r="AI293" s="42">
        <v>11215752.288000001</v>
      </c>
      <c r="AJ293" s="42">
        <f t="shared" si="161"/>
        <v>27633.600000000002</v>
      </c>
      <c r="AK293" s="43">
        <f t="shared" si="162"/>
        <v>0</v>
      </c>
      <c r="AL293" s="42"/>
      <c r="AM293" s="41" t="s">
        <v>347</v>
      </c>
      <c r="AN293" t="s">
        <v>65</v>
      </c>
      <c r="AO293">
        <v>176</v>
      </c>
      <c r="AP293" s="44">
        <v>83181</v>
      </c>
      <c r="AQ293">
        <f t="shared" si="163"/>
        <v>176</v>
      </c>
      <c r="AR293" s="45">
        <f t="shared" si="164"/>
        <v>0</v>
      </c>
      <c r="AT293" s="41" t="s">
        <v>347</v>
      </c>
      <c r="AU293" s="46">
        <f t="shared" si="165"/>
        <v>27633.599999999999</v>
      </c>
      <c r="AV293">
        <f t="shared" si="166"/>
        <v>0.48219178082191783</v>
      </c>
      <c r="AW293" s="42">
        <f t="shared" si="167"/>
        <v>13324.69</v>
      </c>
      <c r="AX293" s="42">
        <f t="shared" si="168"/>
        <v>13324.69479452055</v>
      </c>
      <c r="AY293" s="43">
        <f t="shared" si="169"/>
        <v>-4.7945205496944254E-3</v>
      </c>
      <c r="BA293" s="41" t="str">
        <f t="shared" si="170"/>
        <v>07722</v>
      </c>
      <c r="BB293" s="42">
        <f t="shared" si="171"/>
        <v>13324.69</v>
      </c>
      <c r="BC293" s="42">
        <f t="shared" si="172"/>
        <v>980.17</v>
      </c>
      <c r="BD293" s="47">
        <f t="shared" si="173"/>
        <v>14304.86</v>
      </c>
      <c r="BF293" s="41" t="s">
        <v>347</v>
      </c>
      <c r="BG293" t="s">
        <v>66</v>
      </c>
      <c r="BH293" s="42">
        <v>979.95</v>
      </c>
      <c r="BI293" s="42">
        <v>691921.99600000004</v>
      </c>
      <c r="BJ293" s="42">
        <f t="shared" si="174"/>
        <v>979.94958124190464</v>
      </c>
      <c r="BK293" s="43">
        <f t="shared" si="175"/>
        <v>4.1875809540670161E-4</v>
      </c>
      <c r="BM293" s="41" t="s">
        <v>347</v>
      </c>
      <c r="BN293" t="s">
        <v>67</v>
      </c>
      <c r="BO293" s="42">
        <v>14304.65</v>
      </c>
      <c r="BP293" s="42">
        <v>10100211.76</v>
      </c>
      <c r="BQ293" s="42">
        <f t="shared" si="176"/>
        <v>0</v>
      </c>
      <c r="BR293" s="43">
        <f t="shared" si="177"/>
        <v>14304.65</v>
      </c>
      <c r="BT293" s="48" t="s">
        <v>347</v>
      </c>
      <c r="BU293" s="49">
        <f t="shared" si="178"/>
        <v>13324.69</v>
      </c>
      <c r="BV293" s="50">
        <f t="shared" si="179"/>
        <v>980.17</v>
      </c>
      <c r="BW293" s="51">
        <f t="shared" si="180"/>
        <v>979.94958124190464</v>
      </c>
      <c r="BX293" s="52">
        <f t="shared" si="181"/>
        <v>0.2204187580953203</v>
      </c>
      <c r="BZ293" s="41" t="s">
        <v>347</v>
      </c>
      <c r="CA293" s="42">
        <f t="shared" si="182"/>
        <v>19356.580671617208</v>
      </c>
      <c r="CB293" s="42">
        <f t="shared" si="183"/>
        <v>13324.69479452055</v>
      </c>
      <c r="CC293" s="42">
        <f t="shared" si="184"/>
        <v>0</v>
      </c>
      <c r="CD293" s="42">
        <f t="shared" si="188"/>
        <v>13324.69479452055</v>
      </c>
      <c r="CE293" s="43">
        <f t="shared" si="189"/>
        <v>13324.69479452055</v>
      </c>
      <c r="CG293" s="53">
        <f t="shared" si="185"/>
        <v>13324.69479452055</v>
      </c>
      <c r="CH293" s="11">
        <f t="shared" si="186"/>
        <v>986.51</v>
      </c>
      <c r="CI293" s="53">
        <f t="shared" si="187"/>
        <v>14311.20479452055</v>
      </c>
    </row>
    <row r="294" spans="1:87" x14ac:dyDescent="0.25">
      <c r="A294">
        <v>281</v>
      </c>
      <c r="B294" s="54">
        <v>1252</v>
      </c>
      <c r="C294" t="s">
        <v>348</v>
      </c>
      <c r="D294" s="1"/>
      <c r="E294" s="62">
        <v>340</v>
      </c>
      <c r="F294" s="64">
        <v>105577.2</v>
      </c>
      <c r="G294">
        <v>318</v>
      </c>
      <c r="H294" s="1" t="str">
        <f>VLOOKUP(C294,'[1]Base 2024'!$A$2:$D$1666,3,FALSE)</f>
        <v>Sindicalizado</v>
      </c>
      <c r="I294" s="1" t="str">
        <f>VLOOKUP(C294,'[1]Base 2024'!$A$2:$D$1666,4,FALSE)</f>
        <v>QUERETARO</v>
      </c>
      <c r="J294" t="s">
        <v>74</v>
      </c>
      <c r="K294" s="45" t="s">
        <v>62</v>
      </c>
      <c r="L294" s="57">
        <f t="shared" si="152"/>
        <v>16006.946343853082</v>
      </c>
      <c r="M294" s="9">
        <f t="shared" si="153"/>
        <v>20378.519246379292</v>
      </c>
      <c r="N294" s="58">
        <f t="shared" si="154"/>
        <v>36385.465590232372</v>
      </c>
      <c r="O294" s="59">
        <f t="shared" si="155"/>
        <v>31008</v>
      </c>
      <c r="P294" s="60">
        <f t="shared" si="156"/>
        <v>27015.189041095891</v>
      </c>
      <c r="Q294" s="61">
        <v>0</v>
      </c>
      <c r="R294" s="62">
        <v>0</v>
      </c>
      <c r="S294" s="62">
        <v>0</v>
      </c>
      <c r="T294" s="58">
        <f t="shared" si="157"/>
        <v>0</v>
      </c>
      <c r="V294" s="63">
        <f t="shared" si="158"/>
        <v>1986.801468719523</v>
      </c>
      <c r="X294" s="9"/>
      <c r="Z294" s="41" t="s">
        <v>348</v>
      </c>
      <c r="AA294" t="s">
        <v>63</v>
      </c>
      <c r="AB294" s="42">
        <v>340</v>
      </c>
      <c r="AC294" s="42">
        <f t="shared" si="159"/>
        <v>340</v>
      </c>
      <c r="AD294" s="43">
        <f t="shared" si="160"/>
        <v>0</v>
      </c>
      <c r="AE294" s="9"/>
      <c r="AF294" s="41" t="s">
        <v>348</v>
      </c>
      <c r="AG294" t="s">
        <v>64</v>
      </c>
      <c r="AH294" s="42">
        <v>31008</v>
      </c>
      <c r="AI294" s="42">
        <v>11246760.288000001</v>
      </c>
      <c r="AJ294" s="42">
        <f t="shared" si="161"/>
        <v>31008</v>
      </c>
      <c r="AK294" s="43">
        <f t="shared" si="162"/>
        <v>0</v>
      </c>
      <c r="AL294" s="42"/>
      <c r="AM294" s="41" t="s">
        <v>348</v>
      </c>
      <c r="AN294" t="s">
        <v>65</v>
      </c>
      <c r="AO294">
        <v>318</v>
      </c>
      <c r="AP294" s="44">
        <v>83499</v>
      </c>
      <c r="AQ294">
        <f t="shared" si="163"/>
        <v>318</v>
      </c>
      <c r="AR294" s="45">
        <f t="shared" si="164"/>
        <v>0</v>
      </c>
      <c r="AT294" s="41" t="s">
        <v>348</v>
      </c>
      <c r="AU294" s="46">
        <f t="shared" si="165"/>
        <v>31008</v>
      </c>
      <c r="AV294">
        <f t="shared" si="166"/>
        <v>0.87123287671232874</v>
      </c>
      <c r="AW294" s="42">
        <f t="shared" si="167"/>
        <v>27015.19</v>
      </c>
      <c r="AX294" s="42">
        <f t="shared" si="168"/>
        <v>27015.189041095891</v>
      </c>
      <c r="AY294" s="43">
        <f t="shared" si="169"/>
        <v>9.5890410739229992E-4</v>
      </c>
      <c r="BA294" s="41" t="str">
        <f t="shared" si="170"/>
        <v>07723</v>
      </c>
      <c r="BB294" s="42">
        <f t="shared" si="171"/>
        <v>27015.19</v>
      </c>
      <c r="BC294" s="42">
        <f t="shared" si="172"/>
        <v>1987.25</v>
      </c>
      <c r="BD294" s="47">
        <f t="shared" si="173"/>
        <v>29002.44</v>
      </c>
      <c r="BF294" s="41" t="s">
        <v>348</v>
      </c>
      <c r="BG294" t="s">
        <v>66</v>
      </c>
      <c r="BH294" s="42">
        <v>1986.8</v>
      </c>
      <c r="BI294" s="42">
        <v>693908.79749999999</v>
      </c>
      <c r="BJ294" s="42">
        <f t="shared" si="174"/>
        <v>1986.801468719523</v>
      </c>
      <c r="BK294" s="43">
        <f t="shared" si="175"/>
        <v>-1.4687195230180805E-3</v>
      </c>
      <c r="BM294" s="41" t="s">
        <v>348</v>
      </c>
      <c r="BN294" t="s">
        <v>67</v>
      </c>
      <c r="BO294" s="42">
        <v>29001.99</v>
      </c>
      <c r="BP294" s="42">
        <v>10129213.75</v>
      </c>
      <c r="BQ294" s="42">
        <f t="shared" si="176"/>
        <v>0</v>
      </c>
      <c r="BR294" s="43">
        <f t="shared" si="177"/>
        <v>29001.99</v>
      </c>
      <c r="BT294" s="48" t="s">
        <v>348</v>
      </c>
      <c r="BU294" s="49">
        <f t="shared" si="178"/>
        <v>27015.19</v>
      </c>
      <c r="BV294" s="50">
        <f t="shared" si="179"/>
        <v>1987.25</v>
      </c>
      <c r="BW294" s="51">
        <f t="shared" si="180"/>
        <v>1986.801468719523</v>
      </c>
      <c r="BX294" s="52">
        <f t="shared" si="181"/>
        <v>0.44853128047702739</v>
      </c>
      <c r="BZ294" s="41" t="s">
        <v>348</v>
      </c>
      <c r="CA294" s="42">
        <f t="shared" si="182"/>
        <v>36385.465590232372</v>
      </c>
      <c r="CB294" s="42">
        <f t="shared" si="183"/>
        <v>27015.189041095891</v>
      </c>
      <c r="CC294" s="42">
        <f t="shared" si="184"/>
        <v>0</v>
      </c>
      <c r="CD294" s="42">
        <f t="shared" si="188"/>
        <v>27015.189041095891</v>
      </c>
      <c r="CE294" s="43">
        <f t="shared" si="189"/>
        <v>27015.189041095891</v>
      </c>
      <c r="CG294" s="53">
        <f t="shared" si="185"/>
        <v>27015.189041095891</v>
      </c>
      <c r="CH294" s="11">
        <f t="shared" si="186"/>
        <v>2000.1</v>
      </c>
      <c r="CI294" s="53">
        <f t="shared" si="187"/>
        <v>29015.28904109589</v>
      </c>
    </row>
    <row r="295" spans="1:87" x14ac:dyDescent="0.25">
      <c r="A295">
        <v>282</v>
      </c>
      <c r="B295" s="54">
        <v>1257</v>
      </c>
      <c r="C295" t="s">
        <v>349</v>
      </c>
      <c r="D295" s="1"/>
      <c r="E295" s="62">
        <v>340</v>
      </c>
      <c r="F295" s="64">
        <v>101342.8</v>
      </c>
      <c r="G295">
        <v>305</v>
      </c>
      <c r="H295" s="1" t="str">
        <f>VLOOKUP(C295,'[1]Base 2024'!$A$2:$D$1666,3,FALSE)</f>
        <v>Sindicalizado</v>
      </c>
      <c r="I295" s="1" t="str">
        <f>VLOOKUP(C295,'[1]Base 2024'!$A$2:$D$1666,4,FALSE)</f>
        <v>QUERETARO</v>
      </c>
      <c r="J295" t="s">
        <v>74</v>
      </c>
      <c r="K295" s="45" t="s">
        <v>62</v>
      </c>
      <c r="L295" s="57">
        <f t="shared" si="152"/>
        <v>15364.953436308542</v>
      </c>
      <c r="M295" s="9">
        <f t="shared" si="153"/>
        <v>19545.435126244287</v>
      </c>
      <c r="N295" s="58">
        <f t="shared" si="154"/>
        <v>34910.388562552827</v>
      </c>
      <c r="O295" s="59">
        <f t="shared" si="155"/>
        <v>31008</v>
      </c>
      <c r="P295" s="60">
        <f t="shared" si="156"/>
        <v>25910.794520547945</v>
      </c>
      <c r="Q295" s="61">
        <v>0</v>
      </c>
      <c r="R295" s="62">
        <v>0</v>
      </c>
      <c r="S295" s="62">
        <v>0</v>
      </c>
      <c r="T295" s="58">
        <f t="shared" si="157"/>
        <v>0</v>
      </c>
      <c r="V295" s="63">
        <f t="shared" si="158"/>
        <v>1905.5800250297309</v>
      </c>
      <c r="X295" s="9"/>
      <c r="Z295" s="41" t="s">
        <v>349</v>
      </c>
      <c r="AA295" t="s">
        <v>63</v>
      </c>
      <c r="AB295" s="42">
        <v>340</v>
      </c>
      <c r="AC295" s="42">
        <f t="shared" si="159"/>
        <v>340</v>
      </c>
      <c r="AD295" s="43">
        <f t="shared" si="160"/>
        <v>0</v>
      </c>
      <c r="AE295" s="9"/>
      <c r="AF295" s="41" t="s">
        <v>349</v>
      </c>
      <c r="AG295" t="s">
        <v>64</v>
      </c>
      <c r="AH295" s="42">
        <v>31008</v>
      </c>
      <c r="AI295" s="42">
        <v>11277768.288000001</v>
      </c>
      <c r="AJ295" s="42">
        <f t="shared" si="161"/>
        <v>31008</v>
      </c>
      <c r="AK295" s="43">
        <f t="shared" si="162"/>
        <v>0</v>
      </c>
      <c r="AL295" s="42"/>
      <c r="AM295" s="41" t="s">
        <v>349</v>
      </c>
      <c r="AN295" t="s">
        <v>65</v>
      </c>
      <c r="AO295">
        <v>305</v>
      </c>
      <c r="AP295" s="44">
        <v>83804</v>
      </c>
      <c r="AQ295">
        <f t="shared" si="163"/>
        <v>305</v>
      </c>
      <c r="AR295" s="45">
        <f t="shared" si="164"/>
        <v>0</v>
      </c>
      <c r="AT295" s="41" t="s">
        <v>349</v>
      </c>
      <c r="AU295" s="46">
        <f t="shared" si="165"/>
        <v>31008</v>
      </c>
      <c r="AV295">
        <f t="shared" si="166"/>
        <v>0.83561643835616439</v>
      </c>
      <c r="AW295" s="42">
        <f t="shared" si="167"/>
        <v>25910.79</v>
      </c>
      <c r="AX295" s="42">
        <f t="shared" si="168"/>
        <v>25910.794520547945</v>
      </c>
      <c r="AY295" s="43">
        <f t="shared" si="169"/>
        <v>-4.5205479436845053E-3</v>
      </c>
      <c r="BA295" s="41" t="str">
        <f t="shared" si="170"/>
        <v>07728</v>
      </c>
      <c r="BB295" s="42">
        <f t="shared" si="171"/>
        <v>25910.79</v>
      </c>
      <c r="BC295" s="42">
        <f t="shared" si="172"/>
        <v>1906.01</v>
      </c>
      <c r="BD295" s="47">
        <f t="shared" si="173"/>
        <v>27816.799999999999</v>
      </c>
      <c r="BF295" s="41" t="s">
        <v>349</v>
      </c>
      <c r="BG295" t="s">
        <v>66</v>
      </c>
      <c r="BH295" s="42">
        <v>1905.58</v>
      </c>
      <c r="BI295" s="42">
        <v>695814.37749999994</v>
      </c>
      <c r="BJ295" s="42">
        <f t="shared" si="174"/>
        <v>1905.5800250297309</v>
      </c>
      <c r="BK295" s="43">
        <f t="shared" si="175"/>
        <v>-2.5029730977621512E-5</v>
      </c>
      <c r="BM295" s="41" t="s">
        <v>349</v>
      </c>
      <c r="BN295" t="s">
        <v>67</v>
      </c>
      <c r="BO295" s="42">
        <v>27816.38</v>
      </c>
      <c r="BP295" s="42">
        <v>10157030.130000001</v>
      </c>
      <c r="BQ295" s="42">
        <f t="shared" si="176"/>
        <v>0</v>
      </c>
      <c r="BR295" s="43">
        <f t="shared" si="177"/>
        <v>27816.38</v>
      </c>
      <c r="BT295" s="48" t="s">
        <v>349</v>
      </c>
      <c r="BU295" s="49">
        <f t="shared" si="178"/>
        <v>25910.79</v>
      </c>
      <c r="BV295" s="50">
        <f t="shared" si="179"/>
        <v>1906.01</v>
      </c>
      <c r="BW295" s="51">
        <f t="shared" si="180"/>
        <v>1905.5800250297309</v>
      </c>
      <c r="BX295" s="52">
        <f t="shared" si="181"/>
        <v>0.42997497026908604</v>
      </c>
      <c r="BZ295" s="41" t="s">
        <v>349</v>
      </c>
      <c r="CA295" s="42">
        <f t="shared" si="182"/>
        <v>34910.388562552827</v>
      </c>
      <c r="CB295" s="42">
        <f t="shared" si="183"/>
        <v>25910.794520547945</v>
      </c>
      <c r="CC295" s="42">
        <f t="shared" si="184"/>
        <v>0</v>
      </c>
      <c r="CD295" s="42">
        <f t="shared" si="188"/>
        <v>25910.794520547945</v>
      </c>
      <c r="CE295" s="43">
        <f t="shared" si="189"/>
        <v>25910.794520547945</v>
      </c>
      <c r="CG295" s="53">
        <f t="shared" si="185"/>
        <v>25910.794520547945</v>
      </c>
      <c r="CH295" s="11">
        <f t="shared" si="186"/>
        <v>1918.33</v>
      </c>
      <c r="CI295" s="53">
        <f t="shared" si="187"/>
        <v>27829.124520547943</v>
      </c>
    </row>
    <row r="296" spans="1:87" x14ac:dyDescent="0.25">
      <c r="A296">
        <v>283</v>
      </c>
      <c r="B296" s="54">
        <v>1258</v>
      </c>
      <c r="C296" t="s">
        <v>350</v>
      </c>
      <c r="D296" s="1"/>
      <c r="E296" s="62">
        <v>278</v>
      </c>
      <c r="F296" s="64">
        <v>84703.52</v>
      </c>
      <c r="G296">
        <v>306</v>
      </c>
      <c r="H296" s="1" t="str">
        <f>VLOOKUP(C296,'[1]Base 2024'!$A$2:$D$1666,3,FALSE)</f>
        <v>Sindicalizado</v>
      </c>
      <c r="I296" s="1" t="str">
        <f>VLOOKUP(C296,'[1]Base 2024'!$A$2:$D$1666,4,FALSE)</f>
        <v>QUERETARO</v>
      </c>
      <c r="J296" t="s">
        <v>74</v>
      </c>
      <c r="K296" s="45" t="s">
        <v>62</v>
      </c>
      <c r="L296" s="57">
        <f t="shared" si="152"/>
        <v>12842.211194987995</v>
      </c>
      <c r="M296" s="9">
        <f t="shared" si="153"/>
        <v>19609.518520100828</v>
      </c>
      <c r="N296" s="58">
        <f t="shared" si="154"/>
        <v>32451.729715088823</v>
      </c>
      <c r="O296" s="59">
        <f t="shared" si="155"/>
        <v>25353.600000000002</v>
      </c>
      <c r="P296" s="60">
        <f t="shared" si="156"/>
        <v>21255.346849315069</v>
      </c>
      <c r="Q296" s="61">
        <v>0</v>
      </c>
      <c r="R296" s="62">
        <v>0</v>
      </c>
      <c r="S296" s="62">
        <v>0</v>
      </c>
      <c r="T296" s="58">
        <f t="shared" si="157"/>
        <v>0</v>
      </c>
      <c r="V296" s="63">
        <f t="shared" si="158"/>
        <v>1563.2004008604547</v>
      </c>
      <c r="X296" s="9"/>
      <c r="Z296" s="41" t="s">
        <v>350</v>
      </c>
      <c r="AA296" t="s">
        <v>63</v>
      </c>
      <c r="AB296" s="42">
        <v>278</v>
      </c>
      <c r="AC296" s="42">
        <f t="shared" si="159"/>
        <v>278</v>
      </c>
      <c r="AD296" s="43">
        <f t="shared" si="160"/>
        <v>0</v>
      </c>
      <c r="AE296" s="9"/>
      <c r="AF296" s="41" t="s">
        <v>350</v>
      </c>
      <c r="AG296" t="s">
        <v>64</v>
      </c>
      <c r="AH296" s="42">
        <v>25353.599999999999</v>
      </c>
      <c r="AI296" s="42">
        <v>11303121.888</v>
      </c>
      <c r="AJ296" s="42">
        <f t="shared" si="161"/>
        <v>25353.600000000002</v>
      </c>
      <c r="AK296" s="43">
        <f t="shared" si="162"/>
        <v>0</v>
      </c>
      <c r="AL296" s="42"/>
      <c r="AM296" s="41" t="s">
        <v>350</v>
      </c>
      <c r="AN296" t="s">
        <v>65</v>
      </c>
      <c r="AO296">
        <v>306</v>
      </c>
      <c r="AP296" s="44">
        <v>84110</v>
      </c>
      <c r="AQ296">
        <f t="shared" si="163"/>
        <v>306</v>
      </c>
      <c r="AR296" s="45">
        <f t="shared" si="164"/>
        <v>0</v>
      </c>
      <c r="AT296" s="41" t="s">
        <v>350</v>
      </c>
      <c r="AU296" s="46">
        <f t="shared" si="165"/>
        <v>25353.599999999999</v>
      </c>
      <c r="AV296">
        <f t="shared" si="166"/>
        <v>0.83835616438356164</v>
      </c>
      <c r="AW296" s="42">
        <f t="shared" si="167"/>
        <v>21255.35</v>
      </c>
      <c r="AX296" s="42">
        <f t="shared" si="168"/>
        <v>21255.346849315069</v>
      </c>
      <c r="AY296" s="43">
        <f t="shared" si="169"/>
        <v>3.1506849300058093E-3</v>
      </c>
      <c r="BA296" s="41" t="str">
        <f t="shared" si="170"/>
        <v>07729</v>
      </c>
      <c r="BB296" s="42">
        <f t="shared" si="171"/>
        <v>21255.35</v>
      </c>
      <c r="BC296" s="42">
        <f t="shared" si="172"/>
        <v>1563.56</v>
      </c>
      <c r="BD296" s="47">
        <f t="shared" si="173"/>
        <v>22818.91</v>
      </c>
      <c r="BF296" s="41" t="s">
        <v>350</v>
      </c>
      <c r="BG296" t="s">
        <v>66</v>
      </c>
      <c r="BH296" s="42">
        <v>1563.2</v>
      </c>
      <c r="BI296" s="42">
        <v>697377.57790000003</v>
      </c>
      <c r="BJ296" s="42">
        <f t="shared" si="174"/>
        <v>1563.2004008604547</v>
      </c>
      <c r="BK296" s="43">
        <f t="shared" si="175"/>
        <v>-4.0086045464704512E-4</v>
      </c>
      <c r="BM296" s="41" t="s">
        <v>350</v>
      </c>
      <c r="BN296" t="s">
        <v>67</v>
      </c>
      <c r="BO296" s="42">
        <v>22818.55</v>
      </c>
      <c r="BP296" s="42">
        <v>10179848.68</v>
      </c>
      <c r="BQ296" s="42">
        <f t="shared" si="176"/>
        <v>0</v>
      </c>
      <c r="BR296" s="43">
        <f t="shared" si="177"/>
        <v>22818.55</v>
      </c>
      <c r="BT296" s="48" t="s">
        <v>350</v>
      </c>
      <c r="BU296" s="49">
        <f t="shared" si="178"/>
        <v>21255.35</v>
      </c>
      <c r="BV296" s="50">
        <f t="shared" si="179"/>
        <v>1563.56</v>
      </c>
      <c r="BW296" s="51">
        <f t="shared" si="180"/>
        <v>1563.2004008604547</v>
      </c>
      <c r="BX296" s="52">
        <f t="shared" si="181"/>
        <v>0.35959913954525291</v>
      </c>
      <c r="BZ296" s="41" t="s">
        <v>350</v>
      </c>
      <c r="CA296" s="42">
        <f t="shared" si="182"/>
        <v>32451.729715088823</v>
      </c>
      <c r="CB296" s="42">
        <f t="shared" si="183"/>
        <v>21255.346849315069</v>
      </c>
      <c r="CC296" s="42">
        <f t="shared" si="184"/>
        <v>0</v>
      </c>
      <c r="CD296" s="42">
        <f t="shared" si="188"/>
        <v>21255.346849315069</v>
      </c>
      <c r="CE296" s="43">
        <f t="shared" si="189"/>
        <v>21255.346849315069</v>
      </c>
      <c r="CG296" s="53">
        <f t="shared" si="185"/>
        <v>21255.346849315069</v>
      </c>
      <c r="CH296" s="11">
        <f t="shared" si="186"/>
        <v>1573.66</v>
      </c>
      <c r="CI296" s="53">
        <f t="shared" si="187"/>
        <v>22829.006849315068</v>
      </c>
    </row>
    <row r="297" spans="1:87" x14ac:dyDescent="0.25">
      <c r="A297">
        <v>284</v>
      </c>
      <c r="B297" s="54">
        <v>1259</v>
      </c>
      <c r="C297" t="s">
        <v>351</v>
      </c>
      <c r="D297" s="1"/>
      <c r="E297" s="62">
        <v>330</v>
      </c>
      <c r="F297" s="64">
        <v>39843.599999999999</v>
      </c>
      <c r="G297">
        <v>128</v>
      </c>
      <c r="H297" s="1" t="str">
        <f>VLOOKUP(C297,'[1]Base 2024'!$A$2:$D$1666,3,FALSE)</f>
        <v>Sindicalizado</v>
      </c>
      <c r="I297" s="1" t="str">
        <f>VLOOKUP(C297,'[1]Base 2024'!$A$2:$D$1666,4,FALSE)</f>
        <v>QUERETARO</v>
      </c>
      <c r="J297" t="s">
        <v>74</v>
      </c>
      <c r="K297" s="45" t="s">
        <v>77</v>
      </c>
      <c r="L297" s="57">
        <f t="shared" si="152"/>
        <v>6040.8342648407479</v>
      </c>
      <c r="M297" s="9">
        <f t="shared" si="153"/>
        <v>8202.6744136369471</v>
      </c>
      <c r="N297" s="58">
        <f t="shared" si="154"/>
        <v>14243.508678477694</v>
      </c>
      <c r="O297" s="59">
        <f t="shared" si="155"/>
        <v>30096</v>
      </c>
      <c r="P297" s="60">
        <f t="shared" si="156"/>
        <v>10554.213698630138</v>
      </c>
      <c r="Q297" s="61">
        <v>0</v>
      </c>
      <c r="R297" s="62">
        <v>0</v>
      </c>
      <c r="S297" s="62">
        <v>0</v>
      </c>
      <c r="T297" s="58">
        <f t="shared" si="157"/>
        <v>0</v>
      </c>
      <c r="V297" s="63">
        <f t="shared" si="158"/>
        <v>776.19768811239965</v>
      </c>
      <c r="X297" s="9"/>
      <c r="Z297" s="41" t="s">
        <v>351</v>
      </c>
      <c r="AA297" t="s">
        <v>63</v>
      </c>
      <c r="AB297" s="42">
        <v>330</v>
      </c>
      <c r="AC297" s="42">
        <f t="shared" si="159"/>
        <v>330</v>
      </c>
      <c r="AD297" s="43">
        <f t="shared" si="160"/>
        <v>0</v>
      </c>
      <c r="AE297" s="9"/>
      <c r="AF297" s="41" t="s">
        <v>351</v>
      </c>
      <c r="AG297" t="s">
        <v>64</v>
      </c>
      <c r="AH297" s="42">
        <v>30096</v>
      </c>
      <c r="AI297" s="42">
        <v>11333217.888</v>
      </c>
      <c r="AJ297" s="42">
        <f t="shared" si="161"/>
        <v>30096</v>
      </c>
      <c r="AK297" s="43">
        <f t="shared" si="162"/>
        <v>0</v>
      </c>
      <c r="AL297" s="42"/>
      <c r="AM297" s="41" t="s">
        <v>351</v>
      </c>
      <c r="AN297" t="s">
        <v>65</v>
      </c>
      <c r="AO297">
        <v>128</v>
      </c>
      <c r="AP297" s="44">
        <v>84238</v>
      </c>
      <c r="AQ297">
        <f t="shared" si="163"/>
        <v>128</v>
      </c>
      <c r="AR297" s="45">
        <f t="shared" si="164"/>
        <v>0</v>
      </c>
      <c r="AT297" s="41" t="s">
        <v>351</v>
      </c>
      <c r="AU297" s="46">
        <f t="shared" si="165"/>
        <v>30096</v>
      </c>
      <c r="AV297">
        <f t="shared" si="166"/>
        <v>0.35068493150684932</v>
      </c>
      <c r="AW297" s="42">
        <f t="shared" si="167"/>
        <v>10554.21</v>
      </c>
      <c r="AX297" s="42">
        <f t="shared" si="168"/>
        <v>10554.213698630138</v>
      </c>
      <c r="AY297" s="43">
        <f t="shared" si="169"/>
        <v>-3.6986301383876707E-3</v>
      </c>
      <c r="BA297" s="41" t="str">
        <f t="shared" si="170"/>
        <v>07730</v>
      </c>
      <c r="BB297" s="42">
        <f t="shared" si="171"/>
        <v>10554.21</v>
      </c>
      <c r="BC297" s="42">
        <f t="shared" si="172"/>
        <v>776.37</v>
      </c>
      <c r="BD297" s="47">
        <f t="shared" si="173"/>
        <v>11330.58</v>
      </c>
      <c r="BF297" s="41" t="s">
        <v>351</v>
      </c>
      <c r="BG297" t="s">
        <v>66</v>
      </c>
      <c r="BH297" s="42">
        <v>776.2</v>
      </c>
      <c r="BI297" s="42">
        <v>698153.77560000005</v>
      </c>
      <c r="BJ297" s="42">
        <f t="shared" si="174"/>
        <v>776.19768811239965</v>
      </c>
      <c r="BK297" s="43">
        <f t="shared" si="175"/>
        <v>2.3118876003991318E-3</v>
      </c>
      <c r="BM297" s="41" t="s">
        <v>351</v>
      </c>
      <c r="BN297" t="s">
        <v>67</v>
      </c>
      <c r="BO297" s="42">
        <v>11330.41</v>
      </c>
      <c r="BP297" s="42">
        <v>10191179.09</v>
      </c>
      <c r="BQ297" s="42">
        <f t="shared" si="176"/>
        <v>0</v>
      </c>
      <c r="BR297" s="43">
        <f t="shared" si="177"/>
        <v>11330.41</v>
      </c>
      <c r="BT297" s="48" t="s">
        <v>351</v>
      </c>
      <c r="BU297" s="49">
        <f t="shared" si="178"/>
        <v>10554.21</v>
      </c>
      <c r="BV297" s="50">
        <f t="shared" si="179"/>
        <v>776.37</v>
      </c>
      <c r="BW297" s="51">
        <f t="shared" si="180"/>
        <v>776.19768811239965</v>
      </c>
      <c r="BX297" s="52">
        <f t="shared" si="181"/>
        <v>0.1723118876003582</v>
      </c>
      <c r="BZ297" s="41" t="s">
        <v>351</v>
      </c>
      <c r="CA297" s="42">
        <f t="shared" si="182"/>
        <v>14243.508678477694</v>
      </c>
      <c r="CB297" s="42">
        <f t="shared" si="183"/>
        <v>10554.213698630138</v>
      </c>
      <c r="CC297" s="42">
        <f t="shared" si="184"/>
        <v>0</v>
      </c>
      <c r="CD297" s="42">
        <f t="shared" si="188"/>
        <v>10554.213698630138</v>
      </c>
      <c r="CE297" s="43">
        <f t="shared" si="189"/>
        <v>10554.213698630138</v>
      </c>
      <c r="CG297" s="53">
        <f t="shared" si="185"/>
        <v>10554.213698630138</v>
      </c>
      <c r="CH297" s="11">
        <f t="shared" si="186"/>
        <v>781.39</v>
      </c>
      <c r="CI297" s="53">
        <f t="shared" si="187"/>
        <v>11335.603698630137</v>
      </c>
    </row>
    <row r="298" spans="1:87" x14ac:dyDescent="0.25">
      <c r="A298">
        <v>285</v>
      </c>
      <c r="B298" s="54">
        <v>1260</v>
      </c>
      <c r="C298" t="s">
        <v>352</v>
      </c>
      <c r="D298" s="1"/>
      <c r="E298" s="62">
        <v>330</v>
      </c>
      <c r="F298" s="64">
        <v>59016.72</v>
      </c>
      <c r="G298">
        <v>187</v>
      </c>
      <c r="H298" s="1" t="str">
        <f>VLOOKUP(C298,'[1]Base 2024'!$A$2:$D$1666,3,FALSE)</f>
        <v>Sindicalizado</v>
      </c>
      <c r="I298" s="1" t="str">
        <f>VLOOKUP(C298,'[1]Base 2024'!$A$2:$D$1666,4,FALSE)</f>
        <v>QUERETARO</v>
      </c>
      <c r="J298" t="s">
        <v>74</v>
      </c>
      <c r="K298" s="45" t="s">
        <v>77</v>
      </c>
      <c r="L298" s="57">
        <f t="shared" si="152"/>
        <v>8947.7412777588452</v>
      </c>
      <c r="M298" s="9">
        <f t="shared" si="153"/>
        <v>11983.594651172727</v>
      </c>
      <c r="N298" s="58">
        <f t="shared" si="154"/>
        <v>20931.33592893157</v>
      </c>
      <c r="O298" s="59">
        <f t="shared" si="155"/>
        <v>30096</v>
      </c>
      <c r="P298" s="60">
        <f t="shared" si="156"/>
        <v>15419.046575342465</v>
      </c>
      <c r="Q298" s="61">
        <v>0</v>
      </c>
      <c r="R298" s="62">
        <v>0</v>
      </c>
      <c r="S298" s="62">
        <v>0</v>
      </c>
      <c r="T298" s="58">
        <f t="shared" si="157"/>
        <v>0</v>
      </c>
      <c r="V298" s="63">
        <f t="shared" si="158"/>
        <v>1133.9763099767085</v>
      </c>
      <c r="X298" s="9"/>
      <c r="Z298" s="41" t="s">
        <v>352</v>
      </c>
      <c r="AA298" t="s">
        <v>63</v>
      </c>
      <c r="AB298" s="42">
        <v>330</v>
      </c>
      <c r="AC298" s="42">
        <f t="shared" si="159"/>
        <v>330</v>
      </c>
      <c r="AD298" s="43">
        <f t="shared" si="160"/>
        <v>0</v>
      </c>
      <c r="AE298" s="9"/>
      <c r="AF298" s="41" t="s">
        <v>352</v>
      </c>
      <c r="AG298" t="s">
        <v>64</v>
      </c>
      <c r="AH298" s="42">
        <v>30096</v>
      </c>
      <c r="AI298" s="42">
        <v>11363313.888</v>
      </c>
      <c r="AJ298" s="42">
        <f t="shared" si="161"/>
        <v>30096</v>
      </c>
      <c r="AK298" s="43">
        <f t="shared" si="162"/>
        <v>0</v>
      </c>
      <c r="AL298" s="42"/>
      <c r="AM298" s="41" t="s">
        <v>352</v>
      </c>
      <c r="AN298" t="s">
        <v>65</v>
      </c>
      <c r="AO298">
        <v>187</v>
      </c>
      <c r="AP298" s="44">
        <v>84425</v>
      </c>
      <c r="AQ298">
        <f t="shared" si="163"/>
        <v>187</v>
      </c>
      <c r="AR298" s="45">
        <f t="shared" si="164"/>
        <v>0</v>
      </c>
      <c r="AT298" s="41" t="s">
        <v>352</v>
      </c>
      <c r="AU298" s="46">
        <f t="shared" si="165"/>
        <v>30096</v>
      </c>
      <c r="AV298">
        <f t="shared" si="166"/>
        <v>0.51232876712328768</v>
      </c>
      <c r="AW298" s="42">
        <f t="shared" si="167"/>
        <v>15419.05</v>
      </c>
      <c r="AX298" s="42">
        <f t="shared" si="168"/>
        <v>15419.046575342465</v>
      </c>
      <c r="AY298" s="43">
        <f t="shared" si="169"/>
        <v>3.42465753419674E-3</v>
      </c>
      <c r="BA298" s="41" t="str">
        <f t="shared" si="170"/>
        <v>07731</v>
      </c>
      <c r="BB298" s="42">
        <f t="shared" si="171"/>
        <v>15419.05</v>
      </c>
      <c r="BC298" s="42">
        <f t="shared" si="172"/>
        <v>1134.23</v>
      </c>
      <c r="BD298" s="47">
        <f t="shared" si="173"/>
        <v>16553.28</v>
      </c>
      <c r="BF298" s="41" t="s">
        <v>352</v>
      </c>
      <c r="BG298" t="s">
        <v>66</v>
      </c>
      <c r="BH298" s="42">
        <v>1133.98</v>
      </c>
      <c r="BI298" s="42">
        <v>699287.75190000003</v>
      </c>
      <c r="BJ298" s="42">
        <f t="shared" si="174"/>
        <v>1133.9763099767085</v>
      </c>
      <c r="BK298" s="43">
        <f t="shared" si="175"/>
        <v>3.6900232914831577E-3</v>
      </c>
      <c r="BM298" s="41" t="s">
        <v>352</v>
      </c>
      <c r="BN298" t="s">
        <v>67</v>
      </c>
      <c r="BO298" s="42">
        <v>16553.03</v>
      </c>
      <c r="BP298" s="42">
        <v>10207732.119999999</v>
      </c>
      <c r="BQ298" s="42">
        <f t="shared" si="176"/>
        <v>0</v>
      </c>
      <c r="BR298" s="43">
        <f t="shared" si="177"/>
        <v>16553.03</v>
      </c>
      <c r="BT298" s="48" t="s">
        <v>352</v>
      </c>
      <c r="BU298" s="49">
        <f t="shared" si="178"/>
        <v>15419.05</v>
      </c>
      <c r="BV298" s="50">
        <f t="shared" si="179"/>
        <v>1134.23</v>
      </c>
      <c r="BW298" s="51">
        <f t="shared" si="180"/>
        <v>1133.9763099767085</v>
      </c>
      <c r="BX298" s="52">
        <f t="shared" si="181"/>
        <v>0.25369002329148316</v>
      </c>
      <c r="BZ298" s="41" t="s">
        <v>352</v>
      </c>
      <c r="CA298" s="42">
        <f t="shared" si="182"/>
        <v>20931.33592893157</v>
      </c>
      <c r="CB298" s="42">
        <f t="shared" si="183"/>
        <v>15419.046575342465</v>
      </c>
      <c r="CC298" s="42">
        <f t="shared" si="184"/>
        <v>0</v>
      </c>
      <c r="CD298" s="42">
        <f t="shared" si="188"/>
        <v>15419.046575342465</v>
      </c>
      <c r="CE298" s="43">
        <f t="shared" si="189"/>
        <v>15419.046575342465</v>
      </c>
      <c r="CG298" s="53">
        <f t="shared" si="185"/>
        <v>15419.046575342465</v>
      </c>
      <c r="CH298" s="11">
        <f t="shared" si="186"/>
        <v>1141.57</v>
      </c>
      <c r="CI298" s="53">
        <f t="shared" si="187"/>
        <v>16560.616575342465</v>
      </c>
    </row>
    <row r="299" spans="1:87" x14ac:dyDescent="0.25">
      <c r="A299">
        <v>286</v>
      </c>
      <c r="B299" s="54">
        <v>1261</v>
      </c>
      <c r="C299" t="s">
        <v>353</v>
      </c>
      <c r="D299" s="1"/>
      <c r="E299" s="62">
        <v>350</v>
      </c>
      <c r="F299" s="64">
        <v>69701.56</v>
      </c>
      <c r="G299">
        <v>217</v>
      </c>
      <c r="H299" s="1" t="str">
        <f>VLOOKUP(C299,'[1]Base 2024'!$A$2:$D$1666,3,FALSE)</f>
        <v>Sindicalizado</v>
      </c>
      <c r="I299" s="1" t="str">
        <f>VLOOKUP(C299,'[1]Base 2024'!$A$2:$D$1666,4,FALSE)</f>
        <v>QUERETARO</v>
      </c>
      <c r="J299" t="s">
        <v>74</v>
      </c>
      <c r="K299" s="45" t="s">
        <v>77</v>
      </c>
      <c r="L299" s="57">
        <f t="shared" si="152"/>
        <v>10567.709041373102</v>
      </c>
      <c r="M299" s="9">
        <f t="shared" si="153"/>
        <v>13906.096466868887</v>
      </c>
      <c r="N299" s="58">
        <f t="shared" si="154"/>
        <v>24473.805508241989</v>
      </c>
      <c r="O299" s="59">
        <f t="shared" si="155"/>
        <v>31920</v>
      </c>
      <c r="P299" s="60">
        <f t="shared" si="156"/>
        <v>18977.095890410958</v>
      </c>
      <c r="Q299" s="61">
        <v>0</v>
      </c>
      <c r="R299" s="62">
        <v>0</v>
      </c>
      <c r="S299" s="62">
        <v>0</v>
      </c>
      <c r="T299" s="58">
        <f t="shared" si="157"/>
        <v>0</v>
      </c>
      <c r="V299" s="63">
        <f t="shared" si="158"/>
        <v>1395.6490154388434</v>
      </c>
      <c r="X299" s="9"/>
      <c r="Z299" s="41" t="s">
        <v>353</v>
      </c>
      <c r="AA299" t="s">
        <v>63</v>
      </c>
      <c r="AB299" s="42">
        <v>350</v>
      </c>
      <c r="AC299" s="42">
        <f t="shared" si="159"/>
        <v>350</v>
      </c>
      <c r="AD299" s="43">
        <f t="shared" si="160"/>
        <v>0</v>
      </c>
      <c r="AE299" s="9"/>
      <c r="AF299" s="41" t="s">
        <v>353</v>
      </c>
      <c r="AG299" t="s">
        <v>64</v>
      </c>
      <c r="AH299" s="42">
        <v>31920</v>
      </c>
      <c r="AI299" s="42">
        <v>11395233.888</v>
      </c>
      <c r="AJ299" s="42">
        <f t="shared" si="161"/>
        <v>31920</v>
      </c>
      <c r="AK299" s="43">
        <f t="shared" si="162"/>
        <v>0</v>
      </c>
      <c r="AL299" s="42"/>
      <c r="AM299" s="41" t="s">
        <v>353</v>
      </c>
      <c r="AN299" t="s">
        <v>65</v>
      </c>
      <c r="AO299">
        <v>217</v>
      </c>
      <c r="AP299" s="44">
        <v>84642</v>
      </c>
      <c r="AQ299">
        <f t="shared" si="163"/>
        <v>217</v>
      </c>
      <c r="AR299" s="45">
        <f t="shared" si="164"/>
        <v>0</v>
      </c>
      <c r="AT299" s="41" t="s">
        <v>353</v>
      </c>
      <c r="AU299" s="46">
        <f t="shared" si="165"/>
        <v>31920</v>
      </c>
      <c r="AV299">
        <f t="shared" si="166"/>
        <v>0.59452054794520548</v>
      </c>
      <c r="AW299" s="42">
        <f t="shared" si="167"/>
        <v>18977.099999999999</v>
      </c>
      <c r="AX299" s="42">
        <f t="shared" si="168"/>
        <v>18977.095890410958</v>
      </c>
      <c r="AY299" s="43">
        <f t="shared" si="169"/>
        <v>4.109589041036088E-3</v>
      </c>
      <c r="BA299" s="41" t="str">
        <f t="shared" si="170"/>
        <v>07732</v>
      </c>
      <c r="BB299" s="42">
        <f t="shared" si="171"/>
        <v>18977.099999999999</v>
      </c>
      <c r="BC299" s="42">
        <f t="shared" si="172"/>
        <v>1395.97</v>
      </c>
      <c r="BD299" s="47">
        <f t="shared" si="173"/>
        <v>20373.07</v>
      </c>
      <c r="BF299" s="41" t="s">
        <v>353</v>
      </c>
      <c r="BG299" t="s">
        <v>66</v>
      </c>
      <c r="BH299" s="42">
        <v>1395.65</v>
      </c>
      <c r="BI299" s="42">
        <v>700683.40090000001</v>
      </c>
      <c r="BJ299" s="42">
        <f t="shared" si="174"/>
        <v>1395.6490154388434</v>
      </c>
      <c r="BK299" s="43">
        <f t="shared" si="175"/>
        <v>9.8456115665612742E-4</v>
      </c>
      <c r="BM299" s="41" t="s">
        <v>353</v>
      </c>
      <c r="BN299" t="s">
        <v>67</v>
      </c>
      <c r="BO299" s="42">
        <v>20372.75</v>
      </c>
      <c r="BP299" s="42">
        <v>10228104.869999999</v>
      </c>
      <c r="BQ299" s="42">
        <f t="shared" si="176"/>
        <v>0</v>
      </c>
      <c r="BR299" s="43">
        <f t="shared" si="177"/>
        <v>20372.75</v>
      </c>
      <c r="BT299" s="48" t="s">
        <v>353</v>
      </c>
      <c r="BU299" s="49">
        <f t="shared" si="178"/>
        <v>18977.099999999999</v>
      </c>
      <c r="BV299" s="50">
        <f t="shared" si="179"/>
        <v>1395.97</v>
      </c>
      <c r="BW299" s="51">
        <f t="shared" si="180"/>
        <v>1395.6490154388434</v>
      </c>
      <c r="BX299" s="52">
        <f t="shared" si="181"/>
        <v>0.32098456115659246</v>
      </c>
      <c r="BZ299" s="41" t="s">
        <v>353</v>
      </c>
      <c r="CA299" s="42">
        <f t="shared" si="182"/>
        <v>24473.805508241989</v>
      </c>
      <c r="CB299" s="42">
        <f t="shared" si="183"/>
        <v>18977.095890410958</v>
      </c>
      <c r="CC299" s="42">
        <f t="shared" si="184"/>
        <v>0</v>
      </c>
      <c r="CD299" s="42">
        <f t="shared" si="188"/>
        <v>18977.095890410958</v>
      </c>
      <c r="CE299" s="43">
        <f t="shared" si="189"/>
        <v>18977.095890410958</v>
      </c>
      <c r="CG299" s="53">
        <f t="shared" si="185"/>
        <v>18977.095890410958</v>
      </c>
      <c r="CH299" s="11">
        <f t="shared" si="186"/>
        <v>1404.99</v>
      </c>
      <c r="CI299" s="53">
        <f t="shared" si="187"/>
        <v>20382.085890410959</v>
      </c>
    </row>
    <row r="300" spans="1:87" x14ac:dyDescent="0.25">
      <c r="A300">
        <v>287</v>
      </c>
      <c r="B300" s="54">
        <v>1263</v>
      </c>
      <c r="C300" t="s">
        <v>354</v>
      </c>
      <c r="D300" s="1"/>
      <c r="E300" s="62">
        <v>330</v>
      </c>
      <c r="F300" s="64">
        <v>48975.72</v>
      </c>
      <c r="G300">
        <v>156</v>
      </c>
      <c r="H300" s="1" t="str">
        <f>VLOOKUP(C300,'[1]Base 2024'!$A$2:$D$1666,3,FALSE)</f>
        <v>Sindicalizado</v>
      </c>
      <c r="I300" s="1" t="str">
        <f>VLOOKUP(C300,'[1]Base 2024'!$A$2:$D$1666,4,FALSE)</f>
        <v>QUERETARO</v>
      </c>
      <c r="J300" t="s">
        <v>74</v>
      </c>
      <c r="K300" s="45" t="s">
        <v>77</v>
      </c>
      <c r="L300" s="57">
        <f t="shared" si="152"/>
        <v>7425.3884568976282</v>
      </c>
      <c r="M300" s="9">
        <f t="shared" si="153"/>
        <v>9997.00944162003</v>
      </c>
      <c r="N300" s="58">
        <f t="shared" si="154"/>
        <v>17422.397898517658</v>
      </c>
      <c r="O300" s="59">
        <f t="shared" si="155"/>
        <v>30096</v>
      </c>
      <c r="P300" s="60">
        <f t="shared" si="156"/>
        <v>12862.94794520548</v>
      </c>
      <c r="Q300" s="61">
        <v>0</v>
      </c>
      <c r="R300" s="62">
        <v>0</v>
      </c>
      <c r="S300" s="62">
        <v>0</v>
      </c>
      <c r="T300" s="58">
        <f t="shared" si="157"/>
        <v>0</v>
      </c>
      <c r="V300" s="63">
        <f t="shared" si="158"/>
        <v>945.99093238698708</v>
      </c>
      <c r="X300" s="9"/>
      <c r="Z300" s="41" t="s">
        <v>354</v>
      </c>
      <c r="AA300" t="s">
        <v>63</v>
      </c>
      <c r="AB300" s="42">
        <v>330</v>
      </c>
      <c r="AC300" s="42">
        <f t="shared" si="159"/>
        <v>330</v>
      </c>
      <c r="AD300" s="43">
        <f t="shared" si="160"/>
        <v>0</v>
      </c>
      <c r="AE300" s="9"/>
      <c r="AF300" s="41" t="s">
        <v>354</v>
      </c>
      <c r="AG300" t="s">
        <v>64</v>
      </c>
      <c r="AH300" s="42">
        <v>30096</v>
      </c>
      <c r="AI300" s="42">
        <v>11425329.888</v>
      </c>
      <c r="AJ300" s="42">
        <f t="shared" si="161"/>
        <v>30096</v>
      </c>
      <c r="AK300" s="43">
        <f t="shared" si="162"/>
        <v>0</v>
      </c>
      <c r="AL300" s="42"/>
      <c r="AM300" s="41" t="s">
        <v>354</v>
      </c>
      <c r="AN300" t="s">
        <v>65</v>
      </c>
      <c r="AO300">
        <v>156</v>
      </c>
      <c r="AP300" s="44">
        <v>84798</v>
      </c>
      <c r="AQ300">
        <f t="shared" si="163"/>
        <v>156</v>
      </c>
      <c r="AR300" s="45">
        <f t="shared" si="164"/>
        <v>0</v>
      </c>
      <c r="AT300" s="41" t="s">
        <v>354</v>
      </c>
      <c r="AU300" s="46">
        <f t="shared" si="165"/>
        <v>30096</v>
      </c>
      <c r="AV300">
        <f t="shared" si="166"/>
        <v>0.42739726027397262</v>
      </c>
      <c r="AW300" s="42">
        <f t="shared" si="167"/>
        <v>12862.95</v>
      </c>
      <c r="AX300" s="42">
        <f t="shared" si="168"/>
        <v>12862.94794520548</v>
      </c>
      <c r="AY300" s="43">
        <f t="shared" si="169"/>
        <v>2.054794520518044E-3</v>
      </c>
      <c r="BA300" s="41" t="str">
        <f t="shared" si="170"/>
        <v>07734</v>
      </c>
      <c r="BB300" s="42">
        <f t="shared" si="171"/>
        <v>12862.95</v>
      </c>
      <c r="BC300" s="42">
        <f t="shared" si="172"/>
        <v>946.21</v>
      </c>
      <c r="BD300" s="47">
        <f t="shared" si="173"/>
        <v>13809.16</v>
      </c>
      <c r="BF300" s="41" t="s">
        <v>354</v>
      </c>
      <c r="BG300" t="s">
        <v>66</v>
      </c>
      <c r="BH300" s="42">
        <v>945.99</v>
      </c>
      <c r="BI300" s="42">
        <v>701629.39179999998</v>
      </c>
      <c r="BJ300" s="42">
        <f t="shared" si="174"/>
        <v>945.99093238698708</v>
      </c>
      <c r="BK300" s="43">
        <f t="shared" si="175"/>
        <v>-9.323869870740964E-4</v>
      </c>
      <c r="BM300" s="41" t="s">
        <v>354</v>
      </c>
      <c r="BN300" t="s">
        <v>67</v>
      </c>
      <c r="BO300" s="42">
        <v>13808.94</v>
      </c>
      <c r="BP300" s="42">
        <v>10241913.810000001</v>
      </c>
      <c r="BQ300" s="42">
        <f t="shared" si="176"/>
        <v>0</v>
      </c>
      <c r="BR300" s="43">
        <f t="shared" si="177"/>
        <v>13808.94</v>
      </c>
      <c r="BT300" s="48" t="s">
        <v>354</v>
      </c>
      <c r="BU300" s="49">
        <f t="shared" si="178"/>
        <v>12862.95</v>
      </c>
      <c r="BV300" s="50">
        <f t="shared" si="179"/>
        <v>946.21</v>
      </c>
      <c r="BW300" s="51">
        <f t="shared" si="180"/>
        <v>945.99093238698708</v>
      </c>
      <c r="BX300" s="52">
        <f t="shared" si="181"/>
        <v>0.21906761301295319</v>
      </c>
      <c r="BZ300" s="41" t="s">
        <v>354</v>
      </c>
      <c r="CA300" s="42">
        <f t="shared" si="182"/>
        <v>17422.397898517658</v>
      </c>
      <c r="CB300" s="42">
        <f t="shared" si="183"/>
        <v>12862.94794520548</v>
      </c>
      <c r="CC300" s="42">
        <f t="shared" si="184"/>
        <v>0</v>
      </c>
      <c r="CD300" s="42">
        <f t="shared" si="188"/>
        <v>12862.94794520548</v>
      </c>
      <c r="CE300" s="43">
        <f t="shared" si="189"/>
        <v>12862.94794520548</v>
      </c>
      <c r="CG300" s="53">
        <f t="shared" si="185"/>
        <v>12862.94794520548</v>
      </c>
      <c r="CH300" s="11">
        <f t="shared" si="186"/>
        <v>952.32</v>
      </c>
      <c r="CI300" s="53">
        <f t="shared" si="187"/>
        <v>13815.26794520548</v>
      </c>
    </row>
    <row r="301" spans="1:87" x14ac:dyDescent="0.25">
      <c r="A301">
        <v>288</v>
      </c>
      <c r="B301" s="54">
        <v>1265</v>
      </c>
      <c r="C301" t="s">
        <v>355</v>
      </c>
      <c r="D301" s="1"/>
      <c r="E301" s="62">
        <v>400</v>
      </c>
      <c r="F301" s="64">
        <v>111846.8</v>
      </c>
      <c r="G301">
        <v>286</v>
      </c>
      <c r="H301" s="1" t="str">
        <f>VLOOKUP(C301,'[1]Base 2024'!$A$2:$D$1666,3,FALSE)</f>
        <v>Sindicalizado</v>
      </c>
      <c r="I301" s="1" t="str">
        <f>VLOOKUP(C301,'[1]Base 2024'!$A$2:$D$1666,4,FALSE)</f>
        <v>QUERETARO</v>
      </c>
      <c r="J301" t="s">
        <v>74</v>
      </c>
      <c r="K301" s="45" t="s">
        <v>77</v>
      </c>
      <c r="L301" s="57">
        <f t="shared" si="152"/>
        <v>16957.503384553358</v>
      </c>
      <c r="M301" s="9">
        <f t="shared" si="153"/>
        <v>18327.850642970054</v>
      </c>
      <c r="N301" s="58">
        <f t="shared" si="154"/>
        <v>35285.354027523412</v>
      </c>
      <c r="O301" s="59">
        <f t="shared" si="155"/>
        <v>36480</v>
      </c>
      <c r="P301" s="60">
        <f t="shared" si="156"/>
        <v>28584.328767123287</v>
      </c>
      <c r="Q301" s="61">
        <v>0</v>
      </c>
      <c r="R301" s="62">
        <v>0</v>
      </c>
      <c r="S301" s="62">
        <v>0</v>
      </c>
      <c r="T301" s="58">
        <f t="shared" si="157"/>
        <v>0</v>
      </c>
      <c r="V301" s="63">
        <f t="shared" si="158"/>
        <v>2102.2020719710818</v>
      </c>
      <c r="X301" s="9"/>
      <c r="Z301" s="41" t="s">
        <v>355</v>
      </c>
      <c r="AA301" t="s">
        <v>63</v>
      </c>
      <c r="AB301" s="42">
        <v>400</v>
      </c>
      <c r="AC301" s="42">
        <f t="shared" si="159"/>
        <v>400</v>
      </c>
      <c r="AD301" s="43">
        <f t="shared" si="160"/>
        <v>0</v>
      </c>
      <c r="AE301" s="9"/>
      <c r="AF301" s="41" t="s">
        <v>355</v>
      </c>
      <c r="AG301" t="s">
        <v>64</v>
      </c>
      <c r="AH301" s="42">
        <v>36480</v>
      </c>
      <c r="AI301" s="42">
        <v>11461809.888</v>
      </c>
      <c r="AJ301" s="42">
        <f t="shared" si="161"/>
        <v>36480</v>
      </c>
      <c r="AK301" s="43">
        <f t="shared" si="162"/>
        <v>0</v>
      </c>
      <c r="AL301" s="42"/>
      <c r="AM301" s="41" t="s">
        <v>355</v>
      </c>
      <c r="AN301" t="s">
        <v>65</v>
      </c>
      <c r="AO301">
        <v>286</v>
      </c>
      <c r="AP301" s="44">
        <v>85084</v>
      </c>
      <c r="AQ301">
        <f t="shared" si="163"/>
        <v>286</v>
      </c>
      <c r="AR301" s="45">
        <f t="shared" si="164"/>
        <v>0</v>
      </c>
      <c r="AT301" s="41" t="s">
        <v>355</v>
      </c>
      <c r="AU301" s="46">
        <f t="shared" si="165"/>
        <v>36480</v>
      </c>
      <c r="AV301">
        <f t="shared" si="166"/>
        <v>0.78356164383561644</v>
      </c>
      <c r="AW301" s="42">
        <f t="shared" si="167"/>
        <v>28584.33</v>
      </c>
      <c r="AX301" s="42">
        <f t="shared" si="168"/>
        <v>28584.328767123287</v>
      </c>
      <c r="AY301" s="43">
        <f t="shared" si="169"/>
        <v>1.2328767152212095E-3</v>
      </c>
      <c r="BA301" s="41" t="str">
        <f t="shared" si="170"/>
        <v>07736</v>
      </c>
      <c r="BB301" s="42">
        <f t="shared" si="171"/>
        <v>28584.33</v>
      </c>
      <c r="BC301" s="42">
        <f t="shared" si="172"/>
        <v>2102.6799999999998</v>
      </c>
      <c r="BD301" s="47">
        <f t="shared" si="173"/>
        <v>30687.010000000002</v>
      </c>
      <c r="BF301" s="41" t="s">
        <v>355</v>
      </c>
      <c r="BG301" t="s">
        <v>66</v>
      </c>
      <c r="BH301" s="42">
        <v>2102.1999999999998</v>
      </c>
      <c r="BI301" s="42">
        <v>703731.59389999998</v>
      </c>
      <c r="BJ301" s="42">
        <f t="shared" si="174"/>
        <v>2102.2020719710818</v>
      </c>
      <c r="BK301" s="43">
        <f t="shared" si="175"/>
        <v>-2.0719710819321335E-3</v>
      </c>
      <c r="BM301" s="41" t="s">
        <v>355</v>
      </c>
      <c r="BN301" t="s">
        <v>67</v>
      </c>
      <c r="BO301" s="42">
        <v>30686.53</v>
      </c>
      <c r="BP301" s="42">
        <v>10272600.34</v>
      </c>
      <c r="BQ301" s="42">
        <f t="shared" si="176"/>
        <v>0</v>
      </c>
      <c r="BR301" s="43">
        <f t="shared" si="177"/>
        <v>30686.53</v>
      </c>
      <c r="BT301" s="48" t="s">
        <v>355</v>
      </c>
      <c r="BU301" s="49">
        <f t="shared" si="178"/>
        <v>28584.33</v>
      </c>
      <c r="BV301" s="50">
        <f t="shared" si="179"/>
        <v>2102.6799999999998</v>
      </c>
      <c r="BW301" s="51">
        <f t="shared" si="180"/>
        <v>2102.2020719710818</v>
      </c>
      <c r="BX301" s="52">
        <f t="shared" si="181"/>
        <v>0.47792802891808606</v>
      </c>
      <c r="BZ301" s="41" t="s">
        <v>355</v>
      </c>
      <c r="CA301" s="42">
        <f t="shared" si="182"/>
        <v>35285.354027523412</v>
      </c>
      <c r="CB301" s="42">
        <f t="shared" si="183"/>
        <v>28584.328767123287</v>
      </c>
      <c r="CC301" s="42">
        <f t="shared" si="184"/>
        <v>0</v>
      </c>
      <c r="CD301" s="42">
        <f t="shared" si="188"/>
        <v>28584.328767123287</v>
      </c>
      <c r="CE301" s="43">
        <f t="shared" si="189"/>
        <v>28584.328767123287</v>
      </c>
      <c r="CG301" s="53">
        <f t="shared" si="185"/>
        <v>28584.328767123287</v>
      </c>
      <c r="CH301" s="11">
        <f t="shared" si="186"/>
        <v>2116.27</v>
      </c>
      <c r="CI301" s="53">
        <f t="shared" si="187"/>
        <v>30700.598767123287</v>
      </c>
    </row>
    <row r="302" spans="1:87" x14ac:dyDescent="0.25">
      <c r="A302">
        <v>289</v>
      </c>
      <c r="B302" s="54">
        <v>1266</v>
      </c>
      <c r="C302" t="s">
        <v>356</v>
      </c>
      <c r="D302" s="1"/>
      <c r="E302" s="62">
        <v>400</v>
      </c>
      <c r="F302" s="64">
        <v>49008</v>
      </c>
      <c r="G302">
        <v>123</v>
      </c>
      <c r="H302" s="1" t="str">
        <f>VLOOKUP(C302,'[1]Base 2024'!$A$2:$D$1666,3,FALSE)</f>
        <v>Sindicalizado</v>
      </c>
      <c r="I302" s="1" t="str">
        <f>VLOOKUP(C302,'[1]Base 2024'!$A$2:$D$1666,4,FALSE)</f>
        <v>QUERETARO</v>
      </c>
      <c r="J302" t="s">
        <v>74</v>
      </c>
      <c r="K302" s="45" t="s">
        <v>77</v>
      </c>
      <c r="L302" s="57">
        <f t="shared" si="152"/>
        <v>7430.2825460378936</v>
      </c>
      <c r="M302" s="9">
        <f t="shared" si="153"/>
        <v>7882.2574443542535</v>
      </c>
      <c r="N302" s="58">
        <f t="shared" si="154"/>
        <v>15312.539990392146</v>
      </c>
      <c r="O302" s="59">
        <f t="shared" si="155"/>
        <v>36480</v>
      </c>
      <c r="P302" s="60">
        <f t="shared" si="156"/>
        <v>12293.260273972603</v>
      </c>
      <c r="Q302" s="61">
        <v>0</v>
      </c>
      <c r="R302" s="62">
        <v>0</v>
      </c>
      <c r="S302" s="62">
        <v>0</v>
      </c>
      <c r="T302" s="58">
        <f t="shared" si="157"/>
        <v>0</v>
      </c>
      <c r="V302" s="63">
        <f t="shared" si="158"/>
        <v>904.0938980854653</v>
      </c>
      <c r="X302" s="9"/>
      <c r="Z302" s="41" t="s">
        <v>356</v>
      </c>
      <c r="AA302" t="s">
        <v>63</v>
      </c>
      <c r="AB302" s="42">
        <v>400</v>
      </c>
      <c r="AC302" s="42">
        <f t="shared" si="159"/>
        <v>400</v>
      </c>
      <c r="AD302" s="43">
        <f t="shared" si="160"/>
        <v>0</v>
      </c>
      <c r="AE302" s="9"/>
      <c r="AF302" s="41" t="s">
        <v>356</v>
      </c>
      <c r="AG302" t="s">
        <v>64</v>
      </c>
      <c r="AH302" s="42">
        <v>36480</v>
      </c>
      <c r="AI302" s="42">
        <v>11498289.888</v>
      </c>
      <c r="AJ302" s="42">
        <f t="shared" si="161"/>
        <v>36480</v>
      </c>
      <c r="AK302" s="43">
        <f t="shared" si="162"/>
        <v>0</v>
      </c>
      <c r="AL302" s="42"/>
      <c r="AM302" s="41" t="s">
        <v>356</v>
      </c>
      <c r="AN302" t="s">
        <v>65</v>
      </c>
      <c r="AO302">
        <v>123</v>
      </c>
      <c r="AP302" s="44">
        <v>85207</v>
      </c>
      <c r="AQ302">
        <f t="shared" si="163"/>
        <v>123</v>
      </c>
      <c r="AR302" s="45">
        <f t="shared" si="164"/>
        <v>0</v>
      </c>
      <c r="AT302" s="41" t="s">
        <v>356</v>
      </c>
      <c r="AU302" s="46">
        <f t="shared" si="165"/>
        <v>36480</v>
      </c>
      <c r="AV302">
        <f t="shared" si="166"/>
        <v>0.33698630136986302</v>
      </c>
      <c r="AW302" s="42">
        <f t="shared" si="167"/>
        <v>12293.26</v>
      </c>
      <c r="AX302" s="42">
        <f t="shared" si="168"/>
        <v>12293.260273972603</v>
      </c>
      <c r="AY302" s="43">
        <f t="shared" si="169"/>
        <v>-2.7397260237194132E-4</v>
      </c>
      <c r="BA302" s="41" t="str">
        <f t="shared" si="170"/>
        <v>07737</v>
      </c>
      <c r="BB302" s="42">
        <f t="shared" si="171"/>
        <v>12293.26</v>
      </c>
      <c r="BC302" s="42">
        <f t="shared" si="172"/>
        <v>904.3</v>
      </c>
      <c r="BD302" s="47">
        <f t="shared" si="173"/>
        <v>13197.56</v>
      </c>
      <c r="BF302" s="41" t="s">
        <v>356</v>
      </c>
      <c r="BG302" t="s">
        <v>66</v>
      </c>
      <c r="BH302" s="42">
        <v>904.09</v>
      </c>
      <c r="BI302" s="42">
        <v>704635.68779999996</v>
      </c>
      <c r="BJ302" s="42">
        <f t="shared" si="174"/>
        <v>904.0938980854653</v>
      </c>
      <c r="BK302" s="43">
        <f t="shared" si="175"/>
        <v>-3.8980854652663766E-3</v>
      </c>
      <c r="BM302" s="41" t="s">
        <v>356</v>
      </c>
      <c r="BN302" t="s">
        <v>67</v>
      </c>
      <c r="BO302" s="42">
        <v>13197.35</v>
      </c>
      <c r="BP302" s="42">
        <v>10285797.689999999</v>
      </c>
      <c r="BQ302" s="42">
        <f t="shared" si="176"/>
        <v>0</v>
      </c>
      <c r="BR302" s="43">
        <f t="shared" si="177"/>
        <v>13197.35</v>
      </c>
      <c r="BT302" s="48" t="s">
        <v>356</v>
      </c>
      <c r="BU302" s="49">
        <f t="shared" si="178"/>
        <v>12293.26</v>
      </c>
      <c r="BV302" s="50">
        <f t="shared" si="179"/>
        <v>904.3</v>
      </c>
      <c r="BW302" s="51">
        <f t="shared" si="180"/>
        <v>904.0938980854653</v>
      </c>
      <c r="BX302" s="52">
        <f t="shared" si="181"/>
        <v>0.20610191453465632</v>
      </c>
      <c r="BZ302" s="41" t="s">
        <v>356</v>
      </c>
      <c r="CA302" s="42">
        <f t="shared" si="182"/>
        <v>15312.539990392146</v>
      </c>
      <c r="CB302" s="42">
        <f t="shared" si="183"/>
        <v>12293.260273972603</v>
      </c>
      <c r="CC302" s="42">
        <f t="shared" si="184"/>
        <v>0</v>
      </c>
      <c r="CD302" s="42">
        <f t="shared" si="188"/>
        <v>12293.260273972603</v>
      </c>
      <c r="CE302" s="43">
        <f t="shared" si="189"/>
        <v>12293.260273972603</v>
      </c>
      <c r="CG302" s="53">
        <f t="shared" si="185"/>
        <v>12293.260273972603</v>
      </c>
      <c r="CH302" s="11">
        <f t="shared" si="186"/>
        <v>910.14</v>
      </c>
      <c r="CI302" s="53">
        <f t="shared" si="187"/>
        <v>13203.400273972602</v>
      </c>
    </row>
    <row r="303" spans="1:87" x14ac:dyDescent="0.25">
      <c r="A303">
        <v>290</v>
      </c>
      <c r="B303" s="54">
        <v>1270</v>
      </c>
      <c r="C303" t="s">
        <v>357</v>
      </c>
      <c r="D303" s="1"/>
      <c r="E303" s="62">
        <v>330</v>
      </c>
      <c r="F303" s="64">
        <v>23055</v>
      </c>
      <c r="G303">
        <v>76</v>
      </c>
      <c r="H303" s="1" t="str">
        <f>VLOOKUP(C303,'[1]Base 2024'!$A$2:$D$1666,3,FALSE)</f>
        <v>Sindicalizado</v>
      </c>
      <c r="I303" s="1" t="str">
        <f>VLOOKUP(C303,'[1]Base 2024'!$A$2:$D$1666,4,FALSE)</f>
        <v>QUERETARO</v>
      </c>
      <c r="J303" t="s">
        <v>74</v>
      </c>
      <c r="K303" s="45" t="s">
        <v>77</v>
      </c>
      <c r="L303" s="57">
        <f t="shared" si="152"/>
        <v>3495.4530709048245</v>
      </c>
      <c r="M303" s="9">
        <f t="shared" si="153"/>
        <v>4870.3379330969374</v>
      </c>
      <c r="N303" s="58">
        <f t="shared" si="154"/>
        <v>8365.7910040017614</v>
      </c>
      <c r="O303" s="59">
        <f t="shared" si="155"/>
        <v>30096</v>
      </c>
      <c r="P303" s="60">
        <f t="shared" si="156"/>
        <v>6266.5643835616438</v>
      </c>
      <c r="Q303" s="61">
        <v>0</v>
      </c>
      <c r="R303" s="62">
        <v>0</v>
      </c>
      <c r="S303" s="62">
        <v>0</v>
      </c>
      <c r="T303" s="58">
        <f t="shared" si="157"/>
        <v>0</v>
      </c>
      <c r="V303" s="63">
        <f t="shared" si="158"/>
        <v>460.86737731673725</v>
      </c>
      <c r="X303" s="9"/>
      <c r="Z303" s="41" t="s">
        <v>357</v>
      </c>
      <c r="AA303" t="s">
        <v>63</v>
      </c>
      <c r="AB303" s="42">
        <v>330</v>
      </c>
      <c r="AC303" s="42">
        <f t="shared" si="159"/>
        <v>330</v>
      </c>
      <c r="AD303" s="43">
        <f t="shared" si="160"/>
        <v>0</v>
      </c>
      <c r="AE303" s="9"/>
      <c r="AF303" s="41" t="s">
        <v>357</v>
      </c>
      <c r="AG303" t="s">
        <v>64</v>
      </c>
      <c r="AH303" s="42">
        <v>30096</v>
      </c>
      <c r="AI303" s="42">
        <v>11528385.888</v>
      </c>
      <c r="AJ303" s="42">
        <f t="shared" si="161"/>
        <v>30096</v>
      </c>
      <c r="AK303" s="43">
        <f t="shared" si="162"/>
        <v>0</v>
      </c>
      <c r="AL303" s="42"/>
      <c r="AM303" s="41" t="s">
        <v>357</v>
      </c>
      <c r="AN303" t="s">
        <v>65</v>
      </c>
      <c r="AO303">
        <v>76</v>
      </c>
      <c r="AP303" s="44">
        <v>85283</v>
      </c>
      <c r="AQ303">
        <f t="shared" si="163"/>
        <v>76</v>
      </c>
      <c r="AR303" s="45">
        <f t="shared" si="164"/>
        <v>0</v>
      </c>
      <c r="AT303" s="41" t="s">
        <v>357</v>
      </c>
      <c r="AU303" s="46">
        <f t="shared" si="165"/>
        <v>30096</v>
      </c>
      <c r="AV303">
        <f t="shared" si="166"/>
        <v>0.20821917808219179</v>
      </c>
      <c r="AW303" s="42">
        <f t="shared" si="167"/>
        <v>6266.56</v>
      </c>
      <c r="AX303" s="42">
        <f t="shared" si="168"/>
        <v>6266.5643835616438</v>
      </c>
      <c r="AY303" s="43">
        <f t="shared" si="169"/>
        <v>-4.3835616434080293E-3</v>
      </c>
      <c r="BA303" s="41" t="str">
        <f t="shared" si="170"/>
        <v>07741</v>
      </c>
      <c r="BB303" s="42">
        <f t="shared" si="171"/>
        <v>6266.56</v>
      </c>
      <c r="BC303" s="42">
        <f t="shared" si="172"/>
        <v>460.97</v>
      </c>
      <c r="BD303" s="47">
        <f t="shared" si="173"/>
        <v>6727.5300000000007</v>
      </c>
      <c r="BF303" s="41" t="s">
        <v>357</v>
      </c>
      <c r="BG303" t="s">
        <v>66</v>
      </c>
      <c r="BH303" s="42">
        <v>460.87</v>
      </c>
      <c r="BI303" s="42">
        <v>705096.55519999994</v>
      </c>
      <c r="BJ303" s="42">
        <f t="shared" si="174"/>
        <v>460.86737731673725</v>
      </c>
      <c r="BK303" s="43">
        <f t="shared" si="175"/>
        <v>2.6226832627571639E-3</v>
      </c>
      <c r="BM303" s="41" t="s">
        <v>357</v>
      </c>
      <c r="BN303" t="s">
        <v>67</v>
      </c>
      <c r="BO303" s="42">
        <v>6727.43</v>
      </c>
      <c r="BP303" s="42">
        <v>10292525.119999999</v>
      </c>
      <c r="BQ303" s="42">
        <f t="shared" si="176"/>
        <v>0</v>
      </c>
      <c r="BR303" s="43">
        <f t="shared" si="177"/>
        <v>6727.43</v>
      </c>
      <c r="BT303" s="48" t="s">
        <v>357</v>
      </c>
      <c r="BU303" s="49">
        <f t="shared" si="178"/>
        <v>6266.56</v>
      </c>
      <c r="BV303" s="50">
        <f t="shared" si="179"/>
        <v>460.97</v>
      </c>
      <c r="BW303" s="51">
        <f t="shared" si="180"/>
        <v>460.86737731673725</v>
      </c>
      <c r="BX303" s="52">
        <f t="shared" si="181"/>
        <v>0.1026226832627799</v>
      </c>
      <c r="BZ303" s="41" t="s">
        <v>357</v>
      </c>
      <c r="CA303" s="42">
        <f t="shared" si="182"/>
        <v>8365.7910040017614</v>
      </c>
      <c r="CB303" s="42">
        <f t="shared" si="183"/>
        <v>6266.5643835616438</v>
      </c>
      <c r="CC303" s="42">
        <f t="shared" si="184"/>
        <v>0</v>
      </c>
      <c r="CD303" s="42">
        <f t="shared" si="188"/>
        <v>6266.5643835616438</v>
      </c>
      <c r="CE303" s="43">
        <f t="shared" si="189"/>
        <v>6266.5643835616438</v>
      </c>
      <c r="CG303" s="53">
        <f t="shared" si="185"/>
        <v>6266.5643835616438</v>
      </c>
      <c r="CH303" s="11">
        <f t="shared" si="186"/>
        <v>463.95</v>
      </c>
      <c r="CI303" s="53">
        <f t="shared" si="187"/>
        <v>6730.5143835616436</v>
      </c>
    </row>
    <row r="304" spans="1:87" x14ac:dyDescent="0.25">
      <c r="A304">
        <v>291</v>
      </c>
      <c r="B304" s="54">
        <v>1271</v>
      </c>
      <c r="C304" t="s">
        <v>358</v>
      </c>
      <c r="D304" s="1"/>
      <c r="E304" s="62">
        <v>330</v>
      </c>
      <c r="F304" s="64">
        <v>36149.4</v>
      </c>
      <c r="G304">
        <v>116</v>
      </c>
      <c r="H304" s="1" t="str">
        <f>VLOOKUP(C304,'[1]Base 2024'!$A$2:$D$1666,3,FALSE)</f>
        <v>Sindicalizado</v>
      </c>
      <c r="I304" s="1" t="str">
        <f>VLOOKUP(C304,'[1]Base 2024'!$A$2:$D$1666,4,FALSE)</f>
        <v>QUERETARO</v>
      </c>
      <c r="J304" t="s">
        <v>74</v>
      </c>
      <c r="K304" s="45" t="s">
        <v>77</v>
      </c>
      <c r="L304" s="57">
        <f t="shared" si="152"/>
        <v>5480.7430596992781</v>
      </c>
      <c r="M304" s="9">
        <f t="shared" si="153"/>
        <v>7433.6736873584832</v>
      </c>
      <c r="N304" s="58">
        <f t="shared" si="154"/>
        <v>12914.416747057761</v>
      </c>
      <c r="O304" s="59">
        <f t="shared" si="155"/>
        <v>30096</v>
      </c>
      <c r="P304" s="60">
        <f t="shared" si="156"/>
        <v>9564.7561643835616</v>
      </c>
      <c r="Q304" s="61">
        <v>0</v>
      </c>
      <c r="R304" s="62">
        <v>0</v>
      </c>
      <c r="S304" s="62">
        <v>0</v>
      </c>
      <c r="T304" s="58">
        <f t="shared" si="157"/>
        <v>0</v>
      </c>
      <c r="V304" s="63">
        <f t="shared" si="158"/>
        <v>703.42915485186211</v>
      </c>
      <c r="X304" s="9"/>
      <c r="Z304" s="41" t="s">
        <v>358</v>
      </c>
      <c r="AA304" t="s">
        <v>63</v>
      </c>
      <c r="AB304" s="42">
        <v>330</v>
      </c>
      <c r="AC304" s="42">
        <f t="shared" si="159"/>
        <v>330</v>
      </c>
      <c r="AD304" s="43">
        <f t="shared" si="160"/>
        <v>0</v>
      </c>
      <c r="AE304" s="9"/>
      <c r="AF304" s="41" t="s">
        <v>358</v>
      </c>
      <c r="AG304" t="s">
        <v>64</v>
      </c>
      <c r="AH304" s="42">
        <v>30096</v>
      </c>
      <c r="AI304" s="42">
        <v>11558481.888</v>
      </c>
      <c r="AJ304" s="42">
        <f t="shared" si="161"/>
        <v>30096</v>
      </c>
      <c r="AK304" s="43">
        <f t="shared" si="162"/>
        <v>0</v>
      </c>
      <c r="AL304" s="42"/>
      <c r="AM304" s="41" t="s">
        <v>358</v>
      </c>
      <c r="AN304" t="s">
        <v>65</v>
      </c>
      <c r="AO304">
        <v>116</v>
      </c>
      <c r="AP304" s="44">
        <v>85399</v>
      </c>
      <c r="AQ304">
        <f t="shared" si="163"/>
        <v>116</v>
      </c>
      <c r="AR304" s="45">
        <f t="shared" si="164"/>
        <v>0</v>
      </c>
      <c r="AT304" s="41" t="s">
        <v>358</v>
      </c>
      <c r="AU304" s="46">
        <f t="shared" si="165"/>
        <v>30096</v>
      </c>
      <c r="AV304">
        <f t="shared" si="166"/>
        <v>0.31780821917808222</v>
      </c>
      <c r="AW304" s="42">
        <f t="shared" si="167"/>
        <v>9564.76</v>
      </c>
      <c r="AX304" s="42">
        <f t="shared" si="168"/>
        <v>9564.7561643835616</v>
      </c>
      <c r="AY304" s="43">
        <f t="shared" si="169"/>
        <v>3.8356164386641467E-3</v>
      </c>
      <c r="BA304" s="41" t="str">
        <f t="shared" si="170"/>
        <v>07742</v>
      </c>
      <c r="BB304" s="42">
        <f t="shared" si="171"/>
        <v>9564.76</v>
      </c>
      <c r="BC304" s="42">
        <f t="shared" si="172"/>
        <v>703.59</v>
      </c>
      <c r="BD304" s="47">
        <f t="shared" si="173"/>
        <v>10268.35</v>
      </c>
      <c r="BF304" s="41" t="s">
        <v>358</v>
      </c>
      <c r="BG304" t="s">
        <v>66</v>
      </c>
      <c r="BH304" s="42">
        <v>703.43</v>
      </c>
      <c r="BI304" s="42">
        <v>705799.98439999996</v>
      </c>
      <c r="BJ304" s="42">
        <f t="shared" si="174"/>
        <v>703.42915485186211</v>
      </c>
      <c r="BK304" s="43">
        <f t="shared" si="175"/>
        <v>8.4514813784153375E-4</v>
      </c>
      <c r="BM304" s="41" t="s">
        <v>358</v>
      </c>
      <c r="BN304" t="s">
        <v>67</v>
      </c>
      <c r="BO304" s="42">
        <v>10268.19</v>
      </c>
      <c r="BP304" s="42">
        <v>10302793.310000001</v>
      </c>
      <c r="BQ304" s="42">
        <f t="shared" si="176"/>
        <v>0</v>
      </c>
      <c r="BR304" s="43">
        <f t="shared" si="177"/>
        <v>10268.19</v>
      </c>
      <c r="BT304" s="48" t="s">
        <v>358</v>
      </c>
      <c r="BU304" s="49">
        <f t="shared" si="178"/>
        <v>9564.76</v>
      </c>
      <c r="BV304" s="50">
        <f t="shared" si="179"/>
        <v>703.59</v>
      </c>
      <c r="BW304" s="51">
        <f t="shared" si="180"/>
        <v>703.42915485186211</v>
      </c>
      <c r="BX304" s="52">
        <f t="shared" si="181"/>
        <v>0.16084514813792339</v>
      </c>
      <c r="BZ304" s="41" t="s">
        <v>358</v>
      </c>
      <c r="CA304" s="42">
        <f t="shared" si="182"/>
        <v>12914.416747057761</v>
      </c>
      <c r="CB304" s="42">
        <f t="shared" si="183"/>
        <v>9564.7561643835616</v>
      </c>
      <c r="CC304" s="42">
        <f t="shared" si="184"/>
        <v>0</v>
      </c>
      <c r="CD304" s="42">
        <f t="shared" si="188"/>
        <v>9564.7561643835616</v>
      </c>
      <c r="CE304" s="43">
        <f t="shared" si="189"/>
        <v>9564.7561643835616</v>
      </c>
      <c r="CG304" s="53">
        <f t="shared" si="185"/>
        <v>9564.7561643835616</v>
      </c>
      <c r="CH304" s="11">
        <f t="shared" si="186"/>
        <v>708.14</v>
      </c>
      <c r="CI304" s="53">
        <f t="shared" si="187"/>
        <v>10272.896164383561</v>
      </c>
    </row>
    <row r="305" spans="1:87" x14ac:dyDescent="0.25">
      <c r="A305">
        <v>292</v>
      </c>
      <c r="B305" s="54">
        <v>1272</v>
      </c>
      <c r="C305" t="s">
        <v>359</v>
      </c>
      <c r="D305" s="1"/>
      <c r="E305" s="62">
        <v>400</v>
      </c>
      <c r="F305" s="64">
        <v>113096</v>
      </c>
      <c r="G305">
        <v>284</v>
      </c>
      <c r="H305" s="1" t="str">
        <f>VLOOKUP(C305,'[1]Base 2024'!$A$2:$D$1666,3,FALSE)</f>
        <v>Sindicalizado</v>
      </c>
      <c r="I305" s="1" t="str">
        <f>VLOOKUP(C305,'[1]Base 2024'!$A$2:$D$1666,4,FALSE)</f>
        <v>QUERETARO</v>
      </c>
      <c r="J305" t="s">
        <v>74</v>
      </c>
      <c r="K305" s="45" t="s">
        <v>62</v>
      </c>
      <c r="L305" s="57">
        <f t="shared" si="152"/>
        <v>17146.899176189632</v>
      </c>
      <c r="M305" s="9">
        <f t="shared" si="153"/>
        <v>18199.683855256975</v>
      </c>
      <c r="N305" s="58">
        <f t="shared" si="154"/>
        <v>35346.583031446607</v>
      </c>
      <c r="O305" s="59">
        <f t="shared" si="155"/>
        <v>36480</v>
      </c>
      <c r="P305" s="60">
        <f t="shared" si="156"/>
        <v>28384.438356164384</v>
      </c>
      <c r="Q305" s="61">
        <v>0</v>
      </c>
      <c r="R305" s="62">
        <v>0</v>
      </c>
      <c r="S305" s="62">
        <v>0</v>
      </c>
      <c r="T305" s="58">
        <f t="shared" si="157"/>
        <v>0</v>
      </c>
      <c r="V305" s="63">
        <f t="shared" si="158"/>
        <v>2087.5013581810745</v>
      </c>
      <c r="X305" s="9"/>
      <c r="Z305" s="41" t="s">
        <v>359</v>
      </c>
      <c r="AA305" t="s">
        <v>63</v>
      </c>
      <c r="AB305" s="42">
        <v>400</v>
      </c>
      <c r="AC305" s="42">
        <f t="shared" si="159"/>
        <v>400</v>
      </c>
      <c r="AD305" s="43">
        <f t="shared" si="160"/>
        <v>0</v>
      </c>
      <c r="AE305" s="9"/>
      <c r="AF305" s="41" t="s">
        <v>359</v>
      </c>
      <c r="AG305" t="s">
        <v>64</v>
      </c>
      <c r="AH305" s="42">
        <v>36480</v>
      </c>
      <c r="AI305" s="42">
        <v>11594961.888</v>
      </c>
      <c r="AJ305" s="42">
        <f t="shared" si="161"/>
        <v>36480</v>
      </c>
      <c r="AK305" s="43">
        <f t="shared" si="162"/>
        <v>0</v>
      </c>
      <c r="AL305" s="42"/>
      <c r="AM305" s="41" t="s">
        <v>359</v>
      </c>
      <c r="AN305" t="s">
        <v>65</v>
      </c>
      <c r="AO305">
        <v>284</v>
      </c>
      <c r="AP305" s="44">
        <v>85683</v>
      </c>
      <c r="AQ305">
        <f t="shared" si="163"/>
        <v>284</v>
      </c>
      <c r="AR305" s="45">
        <f t="shared" si="164"/>
        <v>0</v>
      </c>
      <c r="AT305" s="41" t="s">
        <v>359</v>
      </c>
      <c r="AU305" s="46">
        <f t="shared" si="165"/>
        <v>36480</v>
      </c>
      <c r="AV305">
        <f t="shared" si="166"/>
        <v>0.77808219178082194</v>
      </c>
      <c r="AW305" s="42">
        <f t="shared" si="167"/>
        <v>28384.44</v>
      </c>
      <c r="AX305" s="42">
        <f t="shared" si="168"/>
        <v>28384.438356164384</v>
      </c>
      <c r="AY305" s="43">
        <f t="shared" si="169"/>
        <v>1.6438356142316479E-3</v>
      </c>
      <c r="BA305" s="41" t="str">
        <f t="shared" si="170"/>
        <v>07743</v>
      </c>
      <c r="BB305" s="42">
        <f t="shared" si="171"/>
        <v>28384.44</v>
      </c>
      <c r="BC305" s="42">
        <f t="shared" si="172"/>
        <v>2087.98</v>
      </c>
      <c r="BD305" s="47">
        <f t="shared" si="173"/>
        <v>30472.42</v>
      </c>
      <c r="BF305" s="41" t="s">
        <v>359</v>
      </c>
      <c r="BG305" t="s">
        <v>66</v>
      </c>
      <c r="BH305" s="42">
        <v>2087.5</v>
      </c>
      <c r="BI305" s="42">
        <v>707887.48580000002</v>
      </c>
      <c r="BJ305" s="42">
        <f t="shared" si="174"/>
        <v>2087.5013581810745</v>
      </c>
      <c r="BK305" s="43">
        <f t="shared" si="175"/>
        <v>-1.3581810744653922E-3</v>
      </c>
      <c r="BM305" s="41" t="s">
        <v>359</v>
      </c>
      <c r="BN305" t="s">
        <v>67</v>
      </c>
      <c r="BO305" s="42">
        <v>30471.94</v>
      </c>
      <c r="BP305" s="42">
        <v>10333265.25</v>
      </c>
      <c r="BQ305" s="42">
        <f t="shared" si="176"/>
        <v>0</v>
      </c>
      <c r="BR305" s="43">
        <f t="shared" si="177"/>
        <v>30471.94</v>
      </c>
      <c r="BT305" s="48" t="s">
        <v>359</v>
      </c>
      <c r="BU305" s="49">
        <f t="shared" si="178"/>
        <v>28384.44</v>
      </c>
      <c r="BV305" s="50">
        <f t="shared" si="179"/>
        <v>2087.98</v>
      </c>
      <c r="BW305" s="51">
        <f t="shared" si="180"/>
        <v>2087.5013581810745</v>
      </c>
      <c r="BX305" s="52">
        <f t="shared" si="181"/>
        <v>0.4786418189255528</v>
      </c>
      <c r="BZ305" s="41" t="s">
        <v>359</v>
      </c>
      <c r="CA305" s="42">
        <f t="shared" si="182"/>
        <v>35346.583031446607</v>
      </c>
      <c r="CB305" s="42">
        <f t="shared" si="183"/>
        <v>28384.438356164384</v>
      </c>
      <c r="CC305" s="42">
        <f t="shared" si="184"/>
        <v>0</v>
      </c>
      <c r="CD305" s="42">
        <f t="shared" si="188"/>
        <v>28384.438356164384</v>
      </c>
      <c r="CE305" s="43">
        <f t="shared" si="189"/>
        <v>28384.438356164384</v>
      </c>
      <c r="CG305" s="53">
        <f t="shared" si="185"/>
        <v>28384.438356164384</v>
      </c>
      <c r="CH305" s="11">
        <f t="shared" si="186"/>
        <v>2101.4699999999998</v>
      </c>
      <c r="CI305" s="53">
        <f t="shared" si="187"/>
        <v>30485.908356164386</v>
      </c>
    </row>
    <row r="306" spans="1:87" x14ac:dyDescent="0.25">
      <c r="A306">
        <v>293</v>
      </c>
      <c r="B306" s="54">
        <v>1273</v>
      </c>
      <c r="C306" t="s">
        <v>360</v>
      </c>
      <c r="D306" s="1"/>
      <c r="E306" s="62">
        <v>303</v>
      </c>
      <c r="F306" s="64">
        <v>81149.600000000006</v>
      </c>
      <c r="G306">
        <v>275</v>
      </c>
      <c r="H306" s="1" t="str">
        <f>VLOOKUP(C306,'[1]Base 2024'!$A$2:$D$1666,3,FALSE)</f>
        <v>Sindicalizado</v>
      </c>
      <c r="I306" s="1" t="str">
        <f>VLOOKUP(C306,'[1]Base 2024'!$A$2:$D$1666,4,FALSE)</f>
        <v>QUERETARO</v>
      </c>
      <c r="J306" t="s">
        <v>74</v>
      </c>
      <c r="K306" s="45" t="s">
        <v>62</v>
      </c>
      <c r="L306" s="57">
        <f t="shared" si="152"/>
        <v>12303.38835492076</v>
      </c>
      <c r="M306" s="9">
        <f t="shared" si="153"/>
        <v>17622.933310548127</v>
      </c>
      <c r="N306" s="58">
        <f t="shared" si="154"/>
        <v>29926.321665468888</v>
      </c>
      <c r="O306" s="59">
        <f t="shared" si="155"/>
        <v>27633.600000000002</v>
      </c>
      <c r="P306" s="60">
        <f t="shared" si="156"/>
        <v>20819.835616438359</v>
      </c>
      <c r="Q306" s="61">
        <v>0</v>
      </c>
      <c r="R306" s="62">
        <v>0</v>
      </c>
      <c r="S306" s="62">
        <v>0</v>
      </c>
      <c r="T306" s="58">
        <f t="shared" si="157"/>
        <v>0</v>
      </c>
      <c r="V306" s="63">
        <f t="shared" si="158"/>
        <v>1531.1712206904758</v>
      </c>
      <c r="X306" s="9"/>
      <c r="Z306" s="41" t="s">
        <v>360</v>
      </c>
      <c r="AA306" t="s">
        <v>63</v>
      </c>
      <c r="AB306" s="42">
        <v>303</v>
      </c>
      <c r="AC306" s="42">
        <f t="shared" si="159"/>
        <v>303</v>
      </c>
      <c r="AD306" s="43">
        <f t="shared" si="160"/>
        <v>0</v>
      </c>
      <c r="AE306" s="9"/>
      <c r="AF306" s="41" t="s">
        <v>360</v>
      </c>
      <c r="AG306" t="s">
        <v>64</v>
      </c>
      <c r="AH306" s="42">
        <v>27633.599999999999</v>
      </c>
      <c r="AI306" s="42">
        <v>11622595.488</v>
      </c>
      <c r="AJ306" s="42">
        <f t="shared" si="161"/>
        <v>27633.600000000002</v>
      </c>
      <c r="AK306" s="43">
        <f t="shared" si="162"/>
        <v>0</v>
      </c>
      <c r="AL306" s="42"/>
      <c r="AM306" s="41" t="s">
        <v>360</v>
      </c>
      <c r="AN306" t="s">
        <v>65</v>
      </c>
      <c r="AO306">
        <v>275</v>
      </c>
      <c r="AP306" s="44">
        <v>85958</v>
      </c>
      <c r="AQ306">
        <f t="shared" si="163"/>
        <v>275</v>
      </c>
      <c r="AR306" s="45">
        <f t="shared" si="164"/>
        <v>0</v>
      </c>
      <c r="AT306" s="41" t="s">
        <v>360</v>
      </c>
      <c r="AU306" s="46">
        <f t="shared" si="165"/>
        <v>27633.599999999999</v>
      </c>
      <c r="AV306">
        <f t="shared" si="166"/>
        <v>0.75342465753424659</v>
      </c>
      <c r="AW306" s="42">
        <f t="shared" si="167"/>
        <v>20819.84</v>
      </c>
      <c r="AX306" s="42">
        <f t="shared" si="168"/>
        <v>20819.835616438359</v>
      </c>
      <c r="AY306" s="43">
        <f t="shared" si="169"/>
        <v>4.3835616415890399E-3</v>
      </c>
      <c r="BA306" s="41" t="str">
        <f t="shared" si="170"/>
        <v>07744</v>
      </c>
      <c r="BB306" s="42">
        <f t="shared" si="171"/>
        <v>20819.84</v>
      </c>
      <c r="BC306" s="42">
        <f t="shared" si="172"/>
        <v>1531.52</v>
      </c>
      <c r="BD306" s="47">
        <f t="shared" si="173"/>
        <v>22351.360000000001</v>
      </c>
      <c r="BF306" s="41" t="s">
        <v>360</v>
      </c>
      <c r="BG306" t="s">
        <v>66</v>
      </c>
      <c r="BH306" s="42">
        <v>1531.17</v>
      </c>
      <c r="BI306" s="42">
        <v>709418.65700000001</v>
      </c>
      <c r="BJ306" s="42">
        <f t="shared" si="174"/>
        <v>1531.1712206904758</v>
      </c>
      <c r="BK306" s="43">
        <f t="shared" si="175"/>
        <v>-1.2206904757476877E-3</v>
      </c>
      <c r="BM306" s="41" t="s">
        <v>360</v>
      </c>
      <c r="BN306" t="s">
        <v>67</v>
      </c>
      <c r="BO306" s="42">
        <v>22351.01</v>
      </c>
      <c r="BP306" s="42">
        <v>10355616.26</v>
      </c>
      <c r="BQ306" s="42">
        <f t="shared" si="176"/>
        <v>0</v>
      </c>
      <c r="BR306" s="43">
        <f t="shared" si="177"/>
        <v>22351.01</v>
      </c>
      <c r="BT306" s="48" t="s">
        <v>360</v>
      </c>
      <c r="BU306" s="49">
        <f t="shared" si="178"/>
        <v>20819.84</v>
      </c>
      <c r="BV306" s="50">
        <f t="shared" si="179"/>
        <v>1531.52</v>
      </c>
      <c r="BW306" s="51">
        <f t="shared" si="180"/>
        <v>1531.1712206904758</v>
      </c>
      <c r="BX306" s="52">
        <f t="shared" si="181"/>
        <v>0.34877930952416136</v>
      </c>
      <c r="BZ306" s="41" t="s">
        <v>360</v>
      </c>
      <c r="CA306" s="42">
        <f t="shared" si="182"/>
        <v>29926.321665468888</v>
      </c>
      <c r="CB306" s="42">
        <f t="shared" si="183"/>
        <v>20819.835616438359</v>
      </c>
      <c r="CC306" s="42">
        <f t="shared" si="184"/>
        <v>0</v>
      </c>
      <c r="CD306" s="42">
        <f t="shared" si="188"/>
        <v>20819.835616438359</v>
      </c>
      <c r="CE306" s="43">
        <f t="shared" si="189"/>
        <v>20819.835616438359</v>
      </c>
      <c r="CG306" s="53">
        <f t="shared" si="185"/>
        <v>20819.835616438359</v>
      </c>
      <c r="CH306" s="11">
        <f t="shared" si="186"/>
        <v>1541.42</v>
      </c>
      <c r="CI306" s="53">
        <f t="shared" si="187"/>
        <v>22361.255616438357</v>
      </c>
    </row>
    <row r="307" spans="1:87" x14ac:dyDescent="0.25">
      <c r="A307">
        <v>294</v>
      </c>
      <c r="B307" s="75">
        <v>1277</v>
      </c>
      <c r="C307" s="76" t="s">
        <v>361</v>
      </c>
      <c r="D307" s="77"/>
      <c r="E307" s="78">
        <v>600</v>
      </c>
      <c r="F307" s="79">
        <v>158940</v>
      </c>
      <c r="G307" s="76">
        <v>266</v>
      </c>
      <c r="H307" s="77" t="str">
        <f>VLOOKUP(C307,'[1]Base 2024'!$A$2:$D$1666,3,FALSE)</f>
        <v>Sindicalizado</v>
      </c>
      <c r="I307" s="77" t="str">
        <f>VLOOKUP(C307,'[1]Base 2024'!$A$2:$D$1666,4,FALSE)</f>
        <v>QUERETARO</v>
      </c>
      <c r="J307" s="76" t="s">
        <v>74</v>
      </c>
      <c r="K307" s="80" t="s">
        <v>62</v>
      </c>
      <c r="L307" s="57">
        <f t="shared" si="152"/>
        <v>24097.476082828573</v>
      </c>
      <c r="M307" s="9">
        <f t="shared" si="153"/>
        <v>17046.182765839279</v>
      </c>
      <c r="N307" s="58">
        <f t="shared" si="154"/>
        <v>41143.658848667852</v>
      </c>
      <c r="O307" s="59">
        <f t="shared" si="155"/>
        <v>54720</v>
      </c>
      <c r="P307" s="60">
        <f t="shared" si="156"/>
        <v>39878.136986301368</v>
      </c>
      <c r="Q307" s="61">
        <v>0</v>
      </c>
      <c r="R307" s="62">
        <v>0</v>
      </c>
      <c r="S307" s="62">
        <v>0</v>
      </c>
      <c r="T307" s="58">
        <f t="shared" si="157"/>
        <v>0</v>
      </c>
      <c r="V307" s="63">
        <f t="shared" si="158"/>
        <v>2932.7924011065097</v>
      </c>
      <c r="X307" s="9"/>
      <c r="Z307" s="41" t="s">
        <v>361</v>
      </c>
      <c r="AA307" t="s">
        <v>63</v>
      </c>
      <c r="AB307" s="42">
        <v>600</v>
      </c>
      <c r="AC307" s="42">
        <f t="shared" si="159"/>
        <v>600</v>
      </c>
      <c r="AD307" s="43">
        <f t="shared" si="160"/>
        <v>0</v>
      </c>
      <c r="AE307" s="9"/>
      <c r="AF307" s="41" t="s">
        <v>361</v>
      </c>
      <c r="AG307" t="s">
        <v>64</v>
      </c>
      <c r="AH307" s="42">
        <v>54720</v>
      </c>
      <c r="AI307" s="42">
        <v>11677315.488</v>
      </c>
      <c r="AJ307" s="42">
        <f t="shared" si="161"/>
        <v>54720</v>
      </c>
      <c r="AK307" s="43">
        <f t="shared" si="162"/>
        <v>0</v>
      </c>
      <c r="AL307" s="42"/>
      <c r="AM307" s="41" t="s">
        <v>361</v>
      </c>
      <c r="AN307" t="s">
        <v>65</v>
      </c>
      <c r="AO307">
        <v>266</v>
      </c>
      <c r="AP307" s="44">
        <v>86224</v>
      </c>
      <c r="AQ307">
        <f t="shared" si="163"/>
        <v>266</v>
      </c>
      <c r="AR307" s="45">
        <f t="shared" si="164"/>
        <v>0</v>
      </c>
      <c r="AT307" s="41" t="s">
        <v>361</v>
      </c>
      <c r="AU307" s="46">
        <f t="shared" si="165"/>
        <v>54720</v>
      </c>
      <c r="AV307">
        <f t="shared" si="166"/>
        <v>0.72876712328767124</v>
      </c>
      <c r="AW307" s="42">
        <f t="shared" si="167"/>
        <v>39878.14</v>
      </c>
      <c r="AX307" s="42">
        <f t="shared" si="168"/>
        <v>39878.136986301368</v>
      </c>
      <c r="AY307" s="43">
        <f t="shared" si="169"/>
        <v>3.0136986315483227E-3</v>
      </c>
      <c r="BA307" s="41" t="str">
        <f t="shared" si="170"/>
        <v>07748</v>
      </c>
      <c r="BB307" s="42">
        <f t="shared" si="171"/>
        <v>39878.14</v>
      </c>
      <c r="BC307" s="42">
        <f t="shared" si="172"/>
        <v>2933.46</v>
      </c>
      <c r="BD307" s="47">
        <f t="shared" si="173"/>
        <v>42811.6</v>
      </c>
      <c r="BF307" s="41" t="s">
        <v>361</v>
      </c>
      <c r="BG307" t="s">
        <v>66</v>
      </c>
      <c r="BH307" s="42">
        <v>2932.79</v>
      </c>
      <c r="BI307" s="42">
        <v>712351.44940000004</v>
      </c>
      <c r="BJ307" s="42">
        <f t="shared" si="174"/>
        <v>2932.7924011065097</v>
      </c>
      <c r="BK307" s="43">
        <f t="shared" si="175"/>
        <v>-2.4011065097511164E-3</v>
      </c>
      <c r="BM307" s="41" t="s">
        <v>361</v>
      </c>
      <c r="BN307" t="s">
        <v>67</v>
      </c>
      <c r="BO307" s="42">
        <v>42810.93</v>
      </c>
      <c r="BP307" s="42">
        <v>10398427.189999999</v>
      </c>
      <c r="BQ307" s="42">
        <f t="shared" si="176"/>
        <v>0</v>
      </c>
      <c r="BR307" s="43">
        <f t="shared" si="177"/>
        <v>42810.93</v>
      </c>
      <c r="BT307" s="48" t="s">
        <v>361</v>
      </c>
      <c r="BU307" s="49">
        <f t="shared" si="178"/>
        <v>39878.14</v>
      </c>
      <c r="BV307" s="50">
        <f t="shared" si="179"/>
        <v>2933.46</v>
      </c>
      <c r="BW307" s="51">
        <f t="shared" si="180"/>
        <v>2932.7924011065097</v>
      </c>
      <c r="BX307" s="52">
        <f t="shared" si="181"/>
        <v>0.66759889349032164</v>
      </c>
      <c r="BZ307" s="41" t="s">
        <v>361</v>
      </c>
      <c r="CA307" s="42">
        <f t="shared" si="182"/>
        <v>41143.658848667852</v>
      </c>
      <c r="CB307" s="42">
        <f t="shared" si="183"/>
        <v>39878.136986301368</v>
      </c>
      <c r="CC307" s="42">
        <f t="shared" si="184"/>
        <v>0</v>
      </c>
      <c r="CD307" s="42">
        <f t="shared" si="188"/>
        <v>39878.136986301368</v>
      </c>
      <c r="CE307" s="43">
        <f t="shared" si="189"/>
        <v>39878.136986301368</v>
      </c>
      <c r="CG307" s="53">
        <f t="shared" si="185"/>
        <v>39878.136986301368</v>
      </c>
      <c r="CH307" s="11">
        <f t="shared" si="186"/>
        <v>2952.42</v>
      </c>
      <c r="CI307" s="53">
        <f t="shared" si="187"/>
        <v>42830.556986301366</v>
      </c>
    </row>
    <row r="308" spans="1:87" x14ac:dyDescent="0.25">
      <c r="A308">
        <v>295</v>
      </c>
      <c r="B308" s="54">
        <v>1279</v>
      </c>
      <c r="C308" t="s">
        <v>362</v>
      </c>
      <c r="D308" s="1"/>
      <c r="E308" s="62">
        <v>330</v>
      </c>
      <c r="F308" s="64">
        <v>19305</v>
      </c>
      <c r="G308">
        <v>63</v>
      </c>
      <c r="H308" s="1" t="str">
        <f>VLOOKUP(C308,'[1]Base 2024'!$A$2:$D$1666,3,FALSE)</f>
        <v>Sindicalizado</v>
      </c>
      <c r="I308" s="1" t="str">
        <f>VLOOKUP(C308,'[1]Base 2024'!$A$2:$D$1666,4,FALSE)</f>
        <v>QUERETARO</v>
      </c>
      <c r="J308" t="s">
        <v>74</v>
      </c>
      <c r="K308" s="45" t="s">
        <v>77</v>
      </c>
      <c r="L308" s="57">
        <f t="shared" si="152"/>
        <v>2926.9018231974683</v>
      </c>
      <c r="M308" s="9">
        <f t="shared" si="153"/>
        <v>4037.2538129619347</v>
      </c>
      <c r="N308" s="58">
        <f t="shared" si="154"/>
        <v>6964.155636159403</v>
      </c>
      <c r="O308" s="59">
        <f t="shared" si="155"/>
        <v>30096</v>
      </c>
      <c r="P308" s="60">
        <f t="shared" si="156"/>
        <v>5194.6520547945202</v>
      </c>
      <c r="Q308" s="61">
        <v>0</v>
      </c>
      <c r="R308" s="62">
        <v>0</v>
      </c>
      <c r="S308" s="62">
        <v>0</v>
      </c>
      <c r="T308" s="58">
        <f t="shared" si="157"/>
        <v>0</v>
      </c>
      <c r="V308" s="63">
        <f t="shared" si="158"/>
        <v>382.03479961782165</v>
      </c>
      <c r="X308" s="9"/>
      <c r="Z308" s="41" t="s">
        <v>362</v>
      </c>
      <c r="AA308" t="s">
        <v>63</v>
      </c>
      <c r="AB308" s="42">
        <v>330</v>
      </c>
      <c r="AC308" s="42">
        <f t="shared" si="159"/>
        <v>330</v>
      </c>
      <c r="AD308" s="43">
        <f t="shared" si="160"/>
        <v>0</v>
      </c>
      <c r="AE308" s="9"/>
      <c r="AF308" s="41" t="s">
        <v>362</v>
      </c>
      <c r="AG308" t="s">
        <v>64</v>
      </c>
      <c r="AH308" s="42">
        <v>30096</v>
      </c>
      <c r="AI308" s="42">
        <v>11707411.488</v>
      </c>
      <c r="AJ308" s="42">
        <f t="shared" si="161"/>
        <v>30096</v>
      </c>
      <c r="AK308" s="43">
        <f t="shared" si="162"/>
        <v>0</v>
      </c>
      <c r="AL308" s="42"/>
      <c r="AM308" s="41" t="s">
        <v>362</v>
      </c>
      <c r="AN308" t="s">
        <v>65</v>
      </c>
      <c r="AO308">
        <v>63</v>
      </c>
      <c r="AP308" s="44">
        <v>86287</v>
      </c>
      <c r="AQ308">
        <f t="shared" si="163"/>
        <v>63</v>
      </c>
      <c r="AR308" s="45">
        <f t="shared" si="164"/>
        <v>0</v>
      </c>
      <c r="AT308" s="41" t="s">
        <v>362</v>
      </c>
      <c r="AU308" s="46">
        <f t="shared" si="165"/>
        <v>30096</v>
      </c>
      <c r="AV308">
        <f t="shared" si="166"/>
        <v>0.17260273972602741</v>
      </c>
      <c r="AW308" s="42">
        <f t="shared" si="167"/>
        <v>5194.6499999999996</v>
      </c>
      <c r="AX308" s="42">
        <f t="shared" si="168"/>
        <v>5194.6520547945202</v>
      </c>
      <c r="AY308" s="43">
        <f t="shared" si="169"/>
        <v>-2.054794520518044E-3</v>
      </c>
      <c r="BA308" s="41" t="str">
        <f t="shared" si="170"/>
        <v>07750</v>
      </c>
      <c r="BB308" s="42">
        <f t="shared" si="171"/>
        <v>5194.6499999999996</v>
      </c>
      <c r="BC308" s="42">
        <f t="shared" si="172"/>
        <v>382.12</v>
      </c>
      <c r="BD308" s="47">
        <f t="shared" si="173"/>
        <v>5576.7699999999995</v>
      </c>
      <c r="BF308" s="41" t="s">
        <v>362</v>
      </c>
      <c r="BG308" t="s">
        <v>66</v>
      </c>
      <c r="BH308" s="42">
        <v>382.03</v>
      </c>
      <c r="BI308" s="42">
        <v>712733.48419999995</v>
      </c>
      <c r="BJ308" s="42">
        <f t="shared" si="174"/>
        <v>382.03479961782165</v>
      </c>
      <c r="BK308" s="43">
        <f t="shared" si="175"/>
        <v>-4.7996178216749286E-3</v>
      </c>
      <c r="BM308" s="41" t="s">
        <v>362</v>
      </c>
      <c r="BN308" t="s">
        <v>67</v>
      </c>
      <c r="BO308" s="42">
        <v>5576.69</v>
      </c>
      <c r="BP308" s="42">
        <v>10404003.880000001</v>
      </c>
      <c r="BQ308" s="42">
        <f t="shared" si="176"/>
        <v>0</v>
      </c>
      <c r="BR308" s="43">
        <f t="shared" si="177"/>
        <v>5576.69</v>
      </c>
      <c r="BT308" s="48" t="s">
        <v>362</v>
      </c>
      <c r="BU308" s="49">
        <f t="shared" si="178"/>
        <v>5194.6499999999996</v>
      </c>
      <c r="BV308" s="50">
        <f t="shared" si="179"/>
        <v>382.12</v>
      </c>
      <c r="BW308" s="51">
        <f t="shared" si="180"/>
        <v>382.03479961782165</v>
      </c>
      <c r="BX308" s="52">
        <f t="shared" si="181"/>
        <v>8.5200382178356904E-2</v>
      </c>
      <c r="BZ308" s="41" t="s">
        <v>362</v>
      </c>
      <c r="CA308" s="42">
        <f t="shared" si="182"/>
        <v>6964.155636159403</v>
      </c>
      <c r="CB308" s="42">
        <f t="shared" si="183"/>
        <v>5194.6520547945202</v>
      </c>
      <c r="CC308" s="42">
        <f t="shared" si="184"/>
        <v>0</v>
      </c>
      <c r="CD308" s="42">
        <f t="shared" si="188"/>
        <v>5194.6520547945202</v>
      </c>
      <c r="CE308" s="43">
        <f t="shared" si="189"/>
        <v>5194.6520547945202</v>
      </c>
      <c r="CG308" s="53">
        <f t="shared" si="185"/>
        <v>5194.6520547945202</v>
      </c>
      <c r="CH308" s="11">
        <f t="shared" si="186"/>
        <v>384.59</v>
      </c>
      <c r="CI308" s="53">
        <f t="shared" si="187"/>
        <v>5579.2420547945203</v>
      </c>
    </row>
    <row r="309" spans="1:87" x14ac:dyDescent="0.25">
      <c r="A309">
        <v>296</v>
      </c>
      <c r="B309" s="54">
        <v>1281</v>
      </c>
      <c r="C309" t="s">
        <v>363</v>
      </c>
      <c r="D309" s="1"/>
      <c r="E309" s="62">
        <v>330</v>
      </c>
      <c r="F309" s="64">
        <v>29977.200000000001</v>
      </c>
      <c r="G309">
        <v>91</v>
      </c>
      <c r="H309" s="1" t="str">
        <f>VLOOKUP(C309,'[1]Base 2024'!$A$2:$D$1666,3,FALSE)</f>
        <v>Sindicalizado</v>
      </c>
      <c r="I309" s="1" t="str">
        <f>VLOOKUP(C309,'[1]Base 2024'!$A$2:$D$1666,4,FALSE)</f>
        <v>QUERETARO</v>
      </c>
      <c r="J309" t="s">
        <v>74</v>
      </c>
      <c r="K309" s="45" t="s">
        <v>77</v>
      </c>
      <c r="L309" s="57">
        <f t="shared" si="152"/>
        <v>4544.953190072787</v>
      </c>
      <c r="M309" s="9">
        <f t="shared" si="153"/>
        <v>5831.5888409450172</v>
      </c>
      <c r="N309" s="58">
        <f t="shared" si="154"/>
        <v>10376.542031017805</v>
      </c>
      <c r="O309" s="59">
        <f t="shared" si="155"/>
        <v>30096</v>
      </c>
      <c r="P309" s="60">
        <f t="shared" si="156"/>
        <v>7503.3863013698628</v>
      </c>
      <c r="Q309" s="61">
        <v>0</v>
      </c>
      <c r="R309" s="62">
        <v>0</v>
      </c>
      <c r="S309" s="62">
        <v>0</v>
      </c>
      <c r="T309" s="58">
        <f t="shared" si="157"/>
        <v>0</v>
      </c>
      <c r="V309" s="63">
        <f t="shared" si="158"/>
        <v>551.82804389240903</v>
      </c>
      <c r="X309" s="9"/>
      <c r="Z309" s="41" t="s">
        <v>363</v>
      </c>
      <c r="AA309" t="s">
        <v>63</v>
      </c>
      <c r="AB309" s="42">
        <v>330</v>
      </c>
      <c r="AC309" s="42">
        <f t="shared" si="159"/>
        <v>330</v>
      </c>
      <c r="AD309" s="43">
        <f t="shared" si="160"/>
        <v>0</v>
      </c>
      <c r="AE309" s="9"/>
      <c r="AF309" s="41" t="s">
        <v>363</v>
      </c>
      <c r="AG309" t="s">
        <v>64</v>
      </c>
      <c r="AH309" s="42">
        <v>30096</v>
      </c>
      <c r="AI309" s="42">
        <v>11737507.488</v>
      </c>
      <c r="AJ309" s="42">
        <f t="shared" si="161"/>
        <v>30096</v>
      </c>
      <c r="AK309" s="43">
        <f t="shared" si="162"/>
        <v>0</v>
      </c>
      <c r="AL309" s="42"/>
      <c r="AM309" s="41" t="s">
        <v>363</v>
      </c>
      <c r="AN309" t="s">
        <v>65</v>
      </c>
      <c r="AO309">
        <v>91</v>
      </c>
      <c r="AP309" s="44">
        <v>86378</v>
      </c>
      <c r="AQ309">
        <f t="shared" si="163"/>
        <v>91</v>
      </c>
      <c r="AR309" s="45">
        <f t="shared" si="164"/>
        <v>0</v>
      </c>
      <c r="AT309" s="41" t="s">
        <v>363</v>
      </c>
      <c r="AU309" s="46">
        <f t="shared" si="165"/>
        <v>30096</v>
      </c>
      <c r="AV309">
        <f t="shared" si="166"/>
        <v>0.24931506849315069</v>
      </c>
      <c r="AW309" s="42">
        <f t="shared" si="167"/>
        <v>7503.39</v>
      </c>
      <c r="AX309" s="42">
        <f t="shared" si="168"/>
        <v>7503.3863013698628</v>
      </c>
      <c r="AY309" s="43">
        <f t="shared" si="169"/>
        <v>3.698630137478176E-3</v>
      </c>
      <c r="BA309" s="41" t="str">
        <f t="shared" si="170"/>
        <v>07752</v>
      </c>
      <c r="BB309" s="42">
        <f t="shared" si="171"/>
        <v>7503.39</v>
      </c>
      <c r="BC309" s="42">
        <f t="shared" si="172"/>
        <v>551.95000000000005</v>
      </c>
      <c r="BD309" s="47">
        <f t="shared" si="173"/>
        <v>8055.34</v>
      </c>
      <c r="BF309" s="41" t="s">
        <v>363</v>
      </c>
      <c r="BG309" t="s">
        <v>66</v>
      </c>
      <c r="BH309" s="42">
        <v>551.83000000000004</v>
      </c>
      <c r="BI309" s="42">
        <v>713285.31220000004</v>
      </c>
      <c r="BJ309" s="42">
        <f t="shared" si="174"/>
        <v>551.82804389240903</v>
      </c>
      <c r="BK309" s="43">
        <f t="shared" si="175"/>
        <v>1.9561075910132786E-3</v>
      </c>
      <c r="BM309" s="41" t="s">
        <v>363</v>
      </c>
      <c r="BN309" t="s">
        <v>67</v>
      </c>
      <c r="BO309" s="42">
        <v>8055.22</v>
      </c>
      <c r="BP309" s="42">
        <v>10412059.1</v>
      </c>
      <c r="BQ309" s="42">
        <f t="shared" si="176"/>
        <v>0</v>
      </c>
      <c r="BR309" s="43">
        <f t="shared" si="177"/>
        <v>8055.22</v>
      </c>
      <c r="BT309" s="48" t="s">
        <v>363</v>
      </c>
      <c r="BU309" s="49">
        <f t="shared" si="178"/>
        <v>7503.39</v>
      </c>
      <c r="BV309" s="50">
        <f t="shared" si="179"/>
        <v>551.95000000000005</v>
      </c>
      <c r="BW309" s="51">
        <f t="shared" si="180"/>
        <v>551.82804389240903</v>
      </c>
      <c r="BX309" s="52">
        <f t="shared" si="181"/>
        <v>0.12195610759101783</v>
      </c>
      <c r="BZ309" s="41" t="s">
        <v>363</v>
      </c>
      <c r="CA309" s="42">
        <f t="shared" si="182"/>
        <v>10376.542031017805</v>
      </c>
      <c r="CB309" s="42">
        <f t="shared" si="183"/>
        <v>7503.3863013698628</v>
      </c>
      <c r="CC309" s="42">
        <f t="shared" si="184"/>
        <v>0</v>
      </c>
      <c r="CD309" s="42">
        <f t="shared" si="188"/>
        <v>7503.3863013698628</v>
      </c>
      <c r="CE309" s="43">
        <f t="shared" si="189"/>
        <v>7503.3863013698628</v>
      </c>
      <c r="CG309" s="53">
        <f t="shared" si="185"/>
        <v>7503.3863013698628</v>
      </c>
      <c r="CH309" s="11">
        <f t="shared" si="186"/>
        <v>555.52</v>
      </c>
      <c r="CI309" s="53">
        <f t="shared" si="187"/>
        <v>8058.9063013698633</v>
      </c>
    </row>
    <row r="310" spans="1:87" x14ac:dyDescent="0.25">
      <c r="A310">
        <v>297</v>
      </c>
      <c r="B310" s="54">
        <v>1283</v>
      </c>
      <c r="C310" t="s">
        <v>364</v>
      </c>
      <c r="D310" s="1"/>
      <c r="E310" s="62">
        <v>330</v>
      </c>
      <c r="F310" s="64">
        <v>80013.8</v>
      </c>
      <c r="G310">
        <v>248</v>
      </c>
      <c r="H310" s="1" t="str">
        <f>VLOOKUP(C310,'[1]Base 2024'!$A$2:$D$1666,3,FALSE)</f>
        <v>Sindicalizado</v>
      </c>
      <c r="I310" s="1" t="str">
        <f>VLOOKUP(C310,'[1]Base 2024'!$A$2:$D$1666,4,FALSE)</f>
        <v>QUERETARO</v>
      </c>
      <c r="J310" t="s">
        <v>74</v>
      </c>
      <c r="K310" s="45" t="s">
        <v>62</v>
      </c>
      <c r="L310" s="57">
        <f t="shared" si="152"/>
        <v>12131.185553015157</v>
      </c>
      <c r="M310" s="9">
        <f t="shared" si="153"/>
        <v>15892.681676421586</v>
      </c>
      <c r="N310" s="58">
        <f t="shared" si="154"/>
        <v>28023.867229436742</v>
      </c>
      <c r="O310" s="59">
        <f t="shared" si="155"/>
        <v>30096</v>
      </c>
      <c r="P310" s="60">
        <f t="shared" si="156"/>
        <v>20448.78904109589</v>
      </c>
      <c r="Q310" s="61">
        <v>0</v>
      </c>
      <c r="R310" s="62">
        <v>0</v>
      </c>
      <c r="S310" s="62">
        <v>0</v>
      </c>
      <c r="T310" s="58">
        <f t="shared" si="157"/>
        <v>0</v>
      </c>
      <c r="V310" s="63">
        <f t="shared" si="158"/>
        <v>1503.8830207177741</v>
      </c>
      <c r="X310" s="9"/>
      <c r="Z310" s="41" t="s">
        <v>364</v>
      </c>
      <c r="AA310" t="s">
        <v>63</v>
      </c>
      <c r="AB310" s="42">
        <v>330</v>
      </c>
      <c r="AC310" s="42">
        <f t="shared" si="159"/>
        <v>330</v>
      </c>
      <c r="AD310" s="43">
        <f t="shared" si="160"/>
        <v>0</v>
      </c>
      <c r="AE310" s="9"/>
      <c r="AF310" s="41" t="s">
        <v>364</v>
      </c>
      <c r="AG310" t="s">
        <v>64</v>
      </c>
      <c r="AH310" s="42">
        <v>30096</v>
      </c>
      <c r="AI310" s="42">
        <v>11767603.488</v>
      </c>
      <c r="AJ310" s="42">
        <f t="shared" si="161"/>
        <v>30096</v>
      </c>
      <c r="AK310" s="43">
        <f t="shared" si="162"/>
        <v>0</v>
      </c>
      <c r="AL310" s="42"/>
      <c r="AM310" s="41" t="s">
        <v>364</v>
      </c>
      <c r="AN310" t="s">
        <v>65</v>
      </c>
      <c r="AO310">
        <v>248</v>
      </c>
      <c r="AP310" s="44">
        <v>86626</v>
      </c>
      <c r="AQ310">
        <f t="shared" si="163"/>
        <v>248</v>
      </c>
      <c r="AR310" s="45">
        <f t="shared" si="164"/>
        <v>0</v>
      </c>
      <c r="AT310" s="41" t="s">
        <v>364</v>
      </c>
      <c r="AU310" s="46">
        <f t="shared" si="165"/>
        <v>30096</v>
      </c>
      <c r="AV310">
        <f t="shared" si="166"/>
        <v>0.67945205479452053</v>
      </c>
      <c r="AW310" s="42">
        <f t="shared" si="167"/>
        <v>20448.79</v>
      </c>
      <c r="AX310" s="42">
        <f t="shared" si="168"/>
        <v>20448.78904109589</v>
      </c>
      <c r="AY310" s="43">
        <f t="shared" si="169"/>
        <v>9.5890411103027873E-4</v>
      </c>
      <c r="BA310" s="41" t="str">
        <f t="shared" si="170"/>
        <v>07754</v>
      </c>
      <c r="BB310" s="42">
        <f t="shared" si="171"/>
        <v>20448.79</v>
      </c>
      <c r="BC310" s="42">
        <f t="shared" si="172"/>
        <v>1504.23</v>
      </c>
      <c r="BD310" s="47">
        <f t="shared" si="173"/>
        <v>21953.02</v>
      </c>
      <c r="BF310" s="41" t="s">
        <v>364</v>
      </c>
      <c r="BG310" t="s">
        <v>66</v>
      </c>
      <c r="BH310" s="42">
        <v>1503.88</v>
      </c>
      <c r="BI310" s="42">
        <v>714789.19519999996</v>
      </c>
      <c r="BJ310" s="42">
        <f t="shared" si="174"/>
        <v>1503.8830207177741</v>
      </c>
      <c r="BK310" s="43">
        <f t="shared" si="175"/>
        <v>-3.0207177740066982E-3</v>
      </c>
      <c r="BM310" s="41" t="s">
        <v>364</v>
      </c>
      <c r="BN310" t="s">
        <v>67</v>
      </c>
      <c r="BO310" s="42">
        <v>21952.67</v>
      </c>
      <c r="BP310" s="42">
        <v>10434011.77</v>
      </c>
      <c r="BQ310" s="42">
        <f t="shared" si="176"/>
        <v>0</v>
      </c>
      <c r="BR310" s="43">
        <f t="shared" si="177"/>
        <v>21952.67</v>
      </c>
      <c r="BT310" s="48" t="s">
        <v>364</v>
      </c>
      <c r="BU310" s="49">
        <f t="shared" si="178"/>
        <v>20448.79</v>
      </c>
      <c r="BV310" s="50">
        <f t="shared" si="179"/>
        <v>1504.23</v>
      </c>
      <c r="BW310" s="51">
        <f t="shared" si="180"/>
        <v>1503.8830207177741</v>
      </c>
      <c r="BX310" s="52">
        <f t="shared" si="181"/>
        <v>0.34697928222590235</v>
      </c>
      <c r="BZ310" s="41" t="s">
        <v>364</v>
      </c>
      <c r="CA310" s="42">
        <f t="shared" si="182"/>
        <v>28023.867229436742</v>
      </c>
      <c r="CB310" s="42">
        <f t="shared" si="183"/>
        <v>20448.78904109589</v>
      </c>
      <c r="CC310" s="42">
        <f t="shared" si="184"/>
        <v>0</v>
      </c>
      <c r="CD310" s="42">
        <f t="shared" si="188"/>
        <v>20448.78904109589</v>
      </c>
      <c r="CE310" s="43">
        <f t="shared" si="189"/>
        <v>20448.78904109589</v>
      </c>
      <c r="CG310" s="53">
        <f t="shared" si="185"/>
        <v>20448.78904109589</v>
      </c>
      <c r="CH310" s="11">
        <f t="shared" si="186"/>
        <v>1513.95</v>
      </c>
      <c r="CI310" s="53">
        <f t="shared" si="187"/>
        <v>21962.739041095891</v>
      </c>
    </row>
    <row r="311" spans="1:87" x14ac:dyDescent="0.25">
      <c r="A311">
        <v>298</v>
      </c>
      <c r="B311" s="54">
        <v>1289</v>
      </c>
      <c r="C311" t="s">
        <v>365</v>
      </c>
      <c r="D311" s="1"/>
      <c r="E311" s="62">
        <v>330</v>
      </c>
      <c r="F311" s="64">
        <v>76559.399999999994</v>
      </c>
      <c r="G311">
        <v>236</v>
      </c>
      <c r="H311" s="1" t="str">
        <f>VLOOKUP(C311,'[1]Base 2024'!$A$2:$D$1666,3,FALSE)</f>
        <v>Sindicalizado</v>
      </c>
      <c r="I311" s="1" t="str">
        <f>VLOOKUP(C311,'[1]Base 2024'!$A$2:$D$1666,4,FALSE)</f>
        <v>QUERETARO</v>
      </c>
      <c r="J311" t="s">
        <v>74</v>
      </c>
      <c r="K311" s="45" t="s">
        <v>62</v>
      </c>
      <c r="L311" s="57">
        <f t="shared" si="152"/>
        <v>11607.451304993745</v>
      </c>
      <c r="M311" s="9">
        <f t="shared" si="153"/>
        <v>15123.680950143122</v>
      </c>
      <c r="N311" s="58">
        <f t="shared" si="154"/>
        <v>26731.132255136865</v>
      </c>
      <c r="O311" s="59">
        <f t="shared" si="155"/>
        <v>30096</v>
      </c>
      <c r="P311" s="60">
        <f t="shared" si="156"/>
        <v>19459.331506849314</v>
      </c>
      <c r="Q311" s="61">
        <v>0</v>
      </c>
      <c r="R311" s="62">
        <v>0</v>
      </c>
      <c r="S311" s="62">
        <v>0</v>
      </c>
      <c r="T311" s="58">
        <f t="shared" si="157"/>
        <v>0</v>
      </c>
      <c r="V311" s="63">
        <f t="shared" si="158"/>
        <v>1431.1144874572367</v>
      </c>
      <c r="X311" s="9"/>
      <c r="Z311" s="41" t="s">
        <v>365</v>
      </c>
      <c r="AA311" t="s">
        <v>63</v>
      </c>
      <c r="AB311" s="42">
        <v>330</v>
      </c>
      <c r="AC311" s="42">
        <f t="shared" si="159"/>
        <v>330</v>
      </c>
      <c r="AD311" s="43">
        <f t="shared" si="160"/>
        <v>0</v>
      </c>
      <c r="AE311" s="9"/>
      <c r="AF311" s="41" t="s">
        <v>365</v>
      </c>
      <c r="AG311" t="s">
        <v>64</v>
      </c>
      <c r="AH311" s="42">
        <v>30096</v>
      </c>
      <c r="AI311" s="42">
        <v>11797699.488</v>
      </c>
      <c r="AJ311" s="42">
        <f t="shared" si="161"/>
        <v>30096</v>
      </c>
      <c r="AK311" s="43">
        <f t="shared" si="162"/>
        <v>0</v>
      </c>
      <c r="AL311" s="42"/>
      <c r="AM311" s="41" t="s">
        <v>365</v>
      </c>
      <c r="AN311" t="s">
        <v>65</v>
      </c>
      <c r="AO311">
        <v>236</v>
      </c>
      <c r="AP311" s="44">
        <v>86862</v>
      </c>
      <c r="AQ311">
        <f t="shared" si="163"/>
        <v>236</v>
      </c>
      <c r="AR311" s="45">
        <f t="shared" si="164"/>
        <v>0</v>
      </c>
      <c r="AT311" s="41" t="s">
        <v>365</v>
      </c>
      <c r="AU311" s="46">
        <f t="shared" si="165"/>
        <v>30096</v>
      </c>
      <c r="AV311">
        <f t="shared" si="166"/>
        <v>0.64657534246575343</v>
      </c>
      <c r="AW311" s="42">
        <f t="shared" si="167"/>
        <v>19459.330000000002</v>
      </c>
      <c r="AX311" s="42">
        <f t="shared" si="168"/>
        <v>19459.331506849314</v>
      </c>
      <c r="AY311" s="43">
        <f t="shared" si="169"/>
        <v>-1.5068493121361826E-3</v>
      </c>
      <c r="BA311" s="41" t="str">
        <f t="shared" si="170"/>
        <v>07760</v>
      </c>
      <c r="BB311" s="42">
        <f t="shared" si="171"/>
        <v>19459.330000000002</v>
      </c>
      <c r="BC311" s="42">
        <f t="shared" si="172"/>
        <v>1431.44</v>
      </c>
      <c r="BD311" s="47">
        <f t="shared" si="173"/>
        <v>20890.77</v>
      </c>
      <c r="BF311" s="41" t="s">
        <v>365</v>
      </c>
      <c r="BG311" t="s">
        <v>66</v>
      </c>
      <c r="BH311" s="42">
        <v>1431.11</v>
      </c>
      <c r="BI311" s="42">
        <v>716220.30969999998</v>
      </c>
      <c r="BJ311" s="42">
        <f t="shared" si="174"/>
        <v>1431.1144874572367</v>
      </c>
      <c r="BK311" s="43">
        <f t="shared" si="175"/>
        <v>-4.4874572367916699E-3</v>
      </c>
      <c r="BM311" s="41" t="s">
        <v>365</v>
      </c>
      <c r="BN311" t="s">
        <v>67</v>
      </c>
      <c r="BO311" s="42">
        <v>20890.45</v>
      </c>
      <c r="BP311" s="42">
        <v>10454902.220000001</v>
      </c>
      <c r="BQ311" s="42">
        <f t="shared" si="176"/>
        <v>0</v>
      </c>
      <c r="BR311" s="43">
        <f t="shared" si="177"/>
        <v>20890.45</v>
      </c>
      <c r="BT311" s="48" t="s">
        <v>365</v>
      </c>
      <c r="BU311" s="49">
        <f t="shared" si="178"/>
        <v>19459.330000000002</v>
      </c>
      <c r="BV311" s="50">
        <f t="shared" si="179"/>
        <v>1431.44</v>
      </c>
      <c r="BW311" s="51">
        <f t="shared" si="180"/>
        <v>1431.1144874572367</v>
      </c>
      <c r="BX311" s="52">
        <f t="shared" si="181"/>
        <v>0.32551254276336294</v>
      </c>
      <c r="BZ311" s="41" t="s">
        <v>365</v>
      </c>
      <c r="CA311" s="42">
        <f t="shared" si="182"/>
        <v>26731.132255136865</v>
      </c>
      <c r="CB311" s="42">
        <f t="shared" si="183"/>
        <v>19459.331506849314</v>
      </c>
      <c r="CC311" s="42">
        <f t="shared" si="184"/>
        <v>0</v>
      </c>
      <c r="CD311" s="42">
        <f t="shared" si="188"/>
        <v>19459.331506849314</v>
      </c>
      <c r="CE311" s="43">
        <f t="shared" si="189"/>
        <v>19459.331506849314</v>
      </c>
      <c r="CG311" s="53">
        <f t="shared" si="185"/>
        <v>19459.331506849314</v>
      </c>
      <c r="CH311" s="11">
        <f t="shared" si="186"/>
        <v>1440.69</v>
      </c>
      <c r="CI311" s="53">
        <f t="shared" si="187"/>
        <v>20900.021506849313</v>
      </c>
    </row>
    <row r="312" spans="1:87" x14ac:dyDescent="0.25">
      <c r="A312">
        <v>299</v>
      </c>
      <c r="B312" s="54">
        <v>1290</v>
      </c>
      <c r="C312" t="s">
        <v>366</v>
      </c>
      <c r="D312" s="1"/>
      <c r="E312" s="62">
        <v>303</v>
      </c>
      <c r="F312" s="64">
        <v>31281.72</v>
      </c>
      <c r="G312">
        <v>103</v>
      </c>
      <c r="H312" s="1" t="str">
        <f>VLOOKUP(C312,'[1]Base 2024'!$A$2:$D$1666,3,FALSE)</f>
        <v>Sindicalizado</v>
      </c>
      <c r="I312" s="1" t="str">
        <f>VLOOKUP(C312,'[1]Base 2024'!$A$2:$D$1666,4,FALSE)</f>
        <v>QUERETARO</v>
      </c>
      <c r="J312" t="s">
        <v>74</v>
      </c>
      <c r="K312" s="45" t="s">
        <v>77</v>
      </c>
      <c r="L312" s="57">
        <f t="shared" si="152"/>
        <v>4742.7362497152399</v>
      </c>
      <c r="M312" s="9">
        <f t="shared" si="153"/>
        <v>6600.589567223481</v>
      </c>
      <c r="N312" s="58">
        <f t="shared" si="154"/>
        <v>11343.325816938721</v>
      </c>
      <c r="O312" s="59">
        <f t="shared" si="155"/>
        <v>27633.600000000002</v>
      </c>
      <c r="P312" s="60">
        <f t="shared" si="156"/>
        <v>7797.974794520549</v>
      </c>
      <c r="Q312" s="61">
        <v>0</v>
      </c>
      <c r="R312" s="62">
        <v>0</v>
      </c>
      <c r="S312" s="62">
        <v>0</v>
      </c>
      <c r="T312" s="58">
        <f t="shared" si="157"/>
        <v>0</v>
      </c>
      <c r="V312" s="63">
        <f t="shared" si="158"/>
        <v>573.49322084043285</v>
      </c>
      <c r="X312" s="9"/>
      <c r="Z312" s="41" t="s">
        <v>366</v>
      </c>
      <c r="AA312" t="s">
        <v>63</v>
      </c>
      <c r="AB312" s="42">
        <v>303</v>
      </c>
      <c r="AC312" s="42">
        <f t="shared" si="159"/>
        <v>303</v>
      </c>
      <c r="AD312" s="43">
        <f t="shared" si="160"/>
        <v>0</v>
      </c>
      <c r="AE312" s="9"/>
      <c r="AF312" s="41" t="s">
        <v>366</v>
      </c>
      <c r="AG312" t="s">
        <v>64</v>
      </c>
      <c r="AH312" s="42">
        <v>27633.599999999999</v>
      </c>
      <c r="AI312" s="42">
        <v>11825333.088</v>
      </c>
      <c r="AJ312" s="42">
        <f t="shared" si="161"/>
        <v>27633.600000000002</v>
      </c>
      <c r="AK312" s="43">
        <f t="shared" si="162"/>
        <v>0</v>
      </c>
      <c r="AL312" s="42"/>
      <c r="AM312" s="41" t="s">
        <v>366</v>
      </c>
      <c r="AN312" t="s">
        <v>65</v>
      </c>
      <c r="AO312">
        <v>103</v>
      </c>
      <c r="AP312" s="44">
        <v>86965</v>
      </c>
      <c r="AQ312">
        <f t="shared" si="163"/>
        <v>103</v>
      </c>
      <c r="AR312" s="45">
        <f t="shared" si="164"/>
        <v>0</v>
      </c>
      <c r="AT312" s="41" t="s">
        <v>366</v>
      </c>
      <c r="AU312" s="46">
        <f t="shared" si="165"/>
        <v>27633.599999999999</v>
      </c>
      <c r="AV312">
        <f t="shared" si="166"/>
        <v>0.28219178082191781</v>
      </c>
      <c r="AW312" s="42">
        <f t="shared" si="167"/>
        <v>7797.97</v>
      </c>
      <c r="AX312" s="42">
        <f t="shared" si="168"/>
        <v>7797.974794520549</v>
      </c>
      <c r="AY312" s="43">
        <f t="shared" si="169"/>
        <v>-4.7945205487849307E-3</v>
      </c>
      <c r="BA312" s="41" t="str">
        <f t="shared" si="170"/>
        <v>07761</v>
      </c>
      <c r="BB312" s="42">
        <f t="shared" si="171"/>
        <v>7797.97</v>
      </c>
      <c r="BC312" s="42">
        <f t="shared" si="172"/>
        <v>573.62</v>
      </c>
      <c r="BD312" s="47">
        <f t="shared" si="173"/>
        <v>8371.59</v>
      </c>
      <c r="BF312" s="41" t="s">
        <v>366</v>
      </c>
      <c r="BG312" t="s">
        <v>66</v>
      </c>
      <c r="BH312" s="42">
        <v>573.49</v>
      </c>
      <c r="BI312" s="42">
        <v>716793.80290000001</v>
      </c>
      <c r="BJ312" s="42">
        <f t="shared" si="174"/>
        <v>573.49322084043285</v>
      </c>
      <c r="BK312" s="43">
        <f t="shared" si="175"/>
        <v>-3.2208404328457618E-3</v>
      </c>
      <c r="BM312" s="41" t="s">
        <v>366</v>
      </c>
      <c r="BN312" t="s">
        <v>67</v>
      </c>
      <c r="BO312" s="42">
        <v>8371.4699999999993</v>
      </c>
      <c r="BP312" s="42">
        <v>10463273.689999999</v>
      </c>
      <c r="BQ312" s="42">
        <f t="shared" si="176"/>
        <v>0</v>
      </c>
      <c r="BR312" s="43">
        <f t="shared" si="177"/>
        <v>8371.4699999999993</v>
      </c>
      <c r="BT312" s="48" t="s">
        <v>366</v>
      </c>
      <c r="BU312" s="49">
        <f t="shared" si="178"/>
        <v>7797.97</v>
      </c>
      <c r="BV312" s="50">
        <f t="shared" si="179"/>
        <v>573.62</v>
      </c>
      <c r="BW312" s="51">
        <f t="shared" si="180"/>
        <v>573.49322084043285</v>
      </c>
      <c r="BX312" s="52">
        <f t="shared" si="181"/>
        <v>0.12677915956714969</v>
      </c>
      <c r="BZ312" s="41" t="s">
        <v>366</v>
      </c>
      <c r="CA312" s="42">
        <f t="shared" si="182"/>
        <v>11343.325816938721</v>
      </c>
      <c r="CB312" s="42">
        <f t="shared" si="183"/>
        <v>7797.974794520549</v>
      </c>
      <c r="CC312" s="42">
        <f t="shared" si="184"/>
        <v>0</v>
      </c>
      <c r="CD312" s="42">
        <f t="shared" si="188"/>
        <v>7797.974794520549</v>
      </c>
      <c r="CE312" s="43">
        <f t="shared" si="189"/>
        <v>7797.974794520549</v>
      </c>
      <c r="CG312" s="53">
        <f t="shared" si="185"/>
        <v>7797.974794520549</v>
      </c>
      <c r="CH312" s="11">
        <f t="shared" si="186"/>
        <v>577.33000000000004</v>
      </c>
      <c r="CI312" s="53">
        <f t="shared" si="187"/>
        <v>8375.304794520549</v>
      </c>
    </row>
    <row r="313" spans="1:87" x14ac:dyDescent="0.25">
      <c r="A313">
        <v>300</v>
      </c>
      <c r="B313" s="54">
        <v>1291</v>
      </c>
      <c r="C313" t="s">
        <v>367</v>
      </c>
      <c r="D313" s="1"/>
      <c r="E313" s="62">
        <v>330</v>
      </c>
      <c r="F313" s="64">
        <v>79239</v>
      </c>
      <c r="G313">
        <v>244</v>
      </c>
      <c r="H313" s="1" t="str">
        <f>VLOOKUP(C313,'[1]Base 2024'!$A$2:$D$1666,3,FALSE)</f>
        <v>Sindicalizado</v>
      </c>
      <c r="I313" s="1" t="str">
        <f>VLOOKUP(C313,'[1]Base 2024'!$A$2:$D$1666,4,FALSE)</f>
        <v>QUERETARO</v>
      </c>
      <c r="J313" t="s">
        <v>74</v>
      </c>
      <c r="K313" s="45" t="s">
        <v>62</v>
      </c>
      <c r="L313" s="57">
        <f t="shared" si="152"/>
        <v>12013.715284555514</v>
      </c>
      <c r="M313" s="9">
        <f t="shared" si="153"/>
        <v>15636.34810099543</v>
      </c>
      <c r="N313" s="58">
        <f t="shared" si="154"/>
        <v>27650.063385550944</v>
      </c>
      <c r="O313" s="59">
        <f t="shared" si="155"/>
        <v>30096</v>
      </c>
      <c r="P313" s="60">
        <f t="shared" si="156"/>
        <v>20118.969863013699</v>
      </c>
      <c r="Q313" s="61">
        <v>0</v>
      </c>
      <c r="R313" s="62">
        <v>0</v>
      </c>
      <c r="S313" s="62">
        <v>0</v>
      </c>
      <c r="T313" s="58">
        <f t="shared" si="157"/>
        <v>0</v>
      </c>
      <c r="V313" s="63">
        <f t="shared" si="158"/>
        <v>1479.6268429642619</v>
      </c>
      <c r="X313" s="9"/>
      <c r="Z313" s="41" t="s">
        <v>367</v>
      </c>
      <c r="AA313" t="s">
        <v>63</v>
      </c>
      <c r="AB313" s="42">
        <v>330</v>
      </c>
      <c r="AC313" s="42">
        <f t="shared" si="159"/>
        <v>330</v>
      </c>
      <c r="AD313" s="43">
        <f t="shared" si="160"/>
        <v>0</v>
      </c>
      <c r="AE313" s="9"/>
      <c r="AF313" s="41" t="s">
        <v>367</v>
      </c>
      <c r="AG313" t="s">
        <v>64</v>
      </c>
      <c r="AH313" s="42">
        <v>30096</v>
      </c>
      <c r="AI313" s="42">
        <v>11855429.088</v>
      </c>
      <c r="AJ313" s="42">
        <f t="shared" si="161"/>
        <v>30096</v>
      </c>
      <c r="AK313" s="43">
        <f t="shared" si="162"/>
        <v>0</v>
      </c>
      <c r="AL313" s="42"/>
      <c r="AM313" s="41" t="s">
        <v>367</v>
      </c>
      <c r="AN313" t="s">
        <v>65</v>
      </c>
      <c r="AO313">
        <v>244</v>
      </c>
      <c r="AP313" s="44">
        <v>87209</v>
      </c>
      <c r="AQ313">
        <f t="shared" si="163"/>
        <v>244</v>
      </c>
      <c r="AR313" s="45">
        <f t="shared" si="164"/>
        <v>0</v>
      </c>
      <c r="AT313" s="41" t="s">
        <v>367</v>
      </c>
      <c r="AU313" s="46">
        <f t="shared" si="165"/>
        <v>30096</v>
      </c>
      <c r="AV313">
        <f t="shared" si="166"/>
        <v>0.66849315068493154</v>
      </c>
      <c r="AW313" s="42">
        <f t="shared" si="167"/>
        <v>20118.97</v>
      </c>
      <c r="AX313" s="42">
        <f t="shared" si="168"/>
        <v>20118.969863013699</v>
      </c>
      <c r="AY313" s="43">
        <f t="shared" si="169"/>
        <v>1.3698630209546536E-4</v>
      </c>
      <c r="BA313" s="41" t="str">
        <f t="shared" si="170"/>
        <v>07762</v>
      </c>
      <c r="BB313" s="42">
        <f t="shared" si="171"/>
        <v>20118.97</v>
      </c>
      <c r="BC313" s="42">
        <f t="shared" si="172"/>
        <v>1479.96</v>
      </c>
      <c r="BD313" s="47">
        <f t="shared" si="173"/>
        <v>21598.93</v>
      </c>
      <c r="BF313" s="41" t="s">
        <v>367</v>
      </c>
      <c r="BG313" t="s">
        <v>66</v>
      </c>
      <c r="BH313" s="42">
        <v>1479.63</v>
      </c>
      <c r="BI313" s="42">
        <v>718273.42969999998</v>
      </c>
      <c r="BJ313" s="42">
        <f t="shared" si="174"/>
        <v>1479.6268429642619</v>
      </c>
      <c r="BK313" s="43">
        <f t="shared" si="175"/>
        <v>3.1570357382406655E-3</v>
      </c>
      <c r="BM313" s="41" t="s">
        <v>367</v>
      </c>
      <c r="BN313" t="s">
        <v>67</v>
      </c>
      <c r="BO313" s="42">
        <v>21598.6</v>
      </c>
      <c r="BP313" s="42">
        <v>10484872.289999999</v>
      </c>
      <c r="BQ313" s="42">
        <f t="shared" si="176"/>
        <v>0</v>
      </c>
      <c r="BR313" s="43">
        <f t="shared" si="177"/>
        <v>21598.6</v>
      </c>
      <c r="BT313" s="48" t="s">
        <v>367</v>
      </c>
      <c r="BU313" s="49">
        <f t="shared" si="178"/>
        <v>20118.97</v>
      </c>
      <c r="BV313" s="50">
        <f t="shared" si="179"/>
        <v>1479.96</v>
      </c>
      <c r="BW313" s="51">
        <f t="shared" si="180"/>
        <v>1479.6268429642619</v>
      </c>
      <c r="BX313" s="52">
        <f t="shared" si="181"/>
        <v>0.33315703573816791</v>
      </c>
      <c r="BZ313" s="41" t="s">
        <v>367</v>
      </c>
      <c r="CA313" s="42">
        <f t="shared" si="182"/>
        <v>27650.063385550944</v>
      </c>
      <c r="CB313" s="42">
        <f t="shared" si="183"/>
        <v>20118.969863013699</v>
      </c>
      <c r="CC313" s="42">
        <f t="shared" si="184"/>
        <v>0</v>
      </c>
      <c r="CD313" s="42">
        <f t="shared" si="188"/>
        <v>20118.969863013699</v>
      </c>
      <c r="CE313" s="43">
        <f t="shared" si="189"/>
        <v>20118.969863013699</v>
      </c>
      <c r="CG313" s="53">
        <f t="shared" si="185"/>
        <v>20118.969863013699</v>
      </c>
      <c r="CH313" s="11">
        <f t="shared" si="186"/>
        <v>1489.53</v>
      </c>
      <c r="CI313" s="53">
        <f t="shared" si="187"/>
        <v>21608.499863013698</v>
      </c>
    </row>
    <row r="314" spans="1:87" x14ac:dyDescent="0.25">
      <c r="A314">
        <v>301</v>
      </c>
      <c r="B314" s="54">
        <v>1293</v>
      </c>
      <c r="C314" t="s">
        <v>368</v>
      </c>
      <c r="D314" s="1"/>
      <c r="E314" s="62">
        <v>330</v>
      </c>
      <c r="F314" s="64">
        <v>76623.8</v>
      </c>
      <c r="G314">
        <v>233</v>
      </c>
      <c r="H314" s="1" t="str">
        <f>VLOOKUP(C314,'[1]Base 2024'!$A$2:$D$1666,3,FALSE)</f>
        <v>Sindicalizado</v>
      </c>
      <c r="I314" s="1" t="str">
        <f>VLOOKUP(C314,'[1]Base 2024'!$A$2:$D$1666,4,FALSE)</f>
        <v>QUERETARO</v>
      </c>
      <c r="J314" t="s">
        <v>74</v>
      </c>
      <c r="K314" s="45" t="s">
        <v>62</v>
      </c>
      <c r="L314" s="57">
        <f t="shared" si="152"/>
        <v>11617.215225087706</v>
      </c>
      <c r="M314" s="9">
        <f t="shared" si="153"/>
        <v>14931.430768573506</v>
      </c>
      <c r="N314" s="58">
        <f t="shared" si="154"/>
        <v>26548.645993661212</v>
      </c>
      <c r="O314" s="59">
        <f t="shared" si="155"/>
        <v>30096</v>
      </c>
      <c r="P314" s="60">
        <f t="shared" si="156"/>
        <v>19211.967123287672</v>
      </c>
      <c r="Q314" s="61">
        <v>0</v>
      </c>
      <c r="R314" s="62">
        <v>0</v>
      </c>
      <c r="S314" s="62">
        <v>0</v>
      </c>
      <c r="T314" s="58">
        <f t="shared" si="157"/>
        <v>0</v>
      </c>
      <c r="V314" s="63">
        <f t="shared" si="158"/>
        <v>1412.9223541421024</v>
      </c>
      <c r="X314" s="9"/>
      <c r="Z314" s="41" t="s">
        <v>368</v>
      </c>
      <c r="AA314" t="s">
        <v>63</v>
      </c>
      <c r="AB314" s="42">
        <v>330</v>
      </c>
      <c r="AC314" s="42">
        <f t="shared" si="159"/>
        <v>330</v>
      </c>
      <c r="AD314" s="43">
        <f t="shared" si="160"/>
        <v>0</v>
      </c>
      <c r="AE314" s="9"/>
      <c r="AF314" s="41" t="s">
        <v>368</v>
      </c>
      <c r="AG314" t="s">
        <v>64</v>
      </c>
      <c r="AH314" s="42">
        <v>30096</v>
      </c>
      <c r="AI314" s="42">
        <v>11885525.088</v>
      </c>
      <c r="AJ314" s="42">
        <f t="shared" si="161"/>
        <v>30096</v>
      </c>
      <c r="AK314" s="43">
        <f t="shared" si="162"/>
        <v>0</v>
      </c>
      <c r="AL314" s="42"/>
      <c r="AM314" s="41" t="s">
        <v>368</v>
      </c>
      <c r="AN314" t="s">
        <v>65</v>
      </c>
      <c r="AO314">
        <v>233</v>
      </c>
      <c r="AP314" s="44">
        <v>87442</v>
      </c>
      <c r="AQ314">
        <f t="shared" si="163"/>
        <v>233</v>
      </c>
      <c r="AR314" s="45">
        <f t="shared" si="164"/>
        <v>0</v>
      </c>
      <c r="AT314" s="41" t="s">
        <v>368</v>
      </c>
      <c r="AU314" s="46">
        <f t="shared" si="165"/>
        <v>30096</v>
      </c>
      <c r="AV314">
        <f t="shared" si="166"/>
        <v>0.63835616438356169</v>
      </c>
      <c r="AW314" s="42">
        <f t="shared" si="167"/>
        <v>19211.97</v>
      </c>
      <c r="AX314" s="42">
        <f t="shared" si="168"/>
        <v>19211.967123287672</v>
      </c>
      <c r="AY314" s="43">
        <f t="shared" si="169"/>
        <v>2.8767123294528574E-3</v>
      </c>
      <c r="BA314" s="41" t="str">
        <f t="shared" si="170"/>
        <v>07764</v>
      </c>
      <c r="BB314" s="42">
        <f t="shared" si="171"/>
        <v>19211.97</v>
      </c>
      <c r="BC314" s="42">
        <f t="shared" si="172"/>
        <v>1413.24</v>
      </c>
      <c r="BD314" s="47">
        <f t="shared" si="173"/>
        <v>20625.210000000003</v>
      </c>
      <c r="BF314" s="41" t="s">
        <v>368</v>
      </c>
      <c r="BG314" t="s">
        <v>66</v>
      </c>
      <c r="BH314" s="42">
        <v>1412.92</v>
      </c>
      <c r="BI314" s="42">
        <v>719686.35210000002</v>
      </c>
      <c r="BJ314" s="42">
        <f t="shared" si="174"/>
        <v>1412.9223541421024</v>
      </c>
      <c r="BK314" s="43">
        <f t="shared" si="175"/>
        <v>-2.3541421023764997E-3</v>
      </c>
      <c r="BM314" s="41" t="s">
        <v>368</v>
      </c>
      <c r="BN314" t="s">
        <v>67</v>
      </c>
      <c r="BO314" s="42">
        <v>20624.89</v>
      </c>
      <c r="BP314" s="42">
        <v>10505497.18</v>
      </c>
      <c r="BQ314" s="42">
        <f t="shared" si="176"/>
        <v>0</v>
      </c>
      <c r="BR314" s="43">
        <f t="shared" si="177"/>
        <v>20624.89</v>
      </c>
      <c r="BT314" s="48" t="s">
        <v>368</v>
      </c>
      <c r="BU314" s="49">
        <f t="shared" si="178"/>
        <v>19211.97</v>
      </c>
      <c r="BV314" s="50">
        <f t="shared" si="179"/>
        <v>1413.24</v>
      </c>
      <c r="BW314" s="51">
        <f t="shared" si="180"/>
        <v>1412.9223541421024</v>
      </c>
      <c r="BX314" s="52">
        <f t="shared" si="181"/>
        <v>0.31764585789755984</v>
      </c>
      <c r="BZ314" s="41" t="s">
        <v>368</v>
      </c>
      <c r="CA314" s="42">
        <f t="shared" si="182"/>
        <v>26548.645993661212</v>
      </c>
      <c r="CB314" s="42">
        <f t="shared" si="183"/>
        <v>19211.967123287672</v>
      </c>
      <c r="CC314" s="42">
        <f t="shared" si="184"/>
        <v>0</v>
      </c>
      <c r="CD314" s="42">
        <f t="shared" si="188"/>
        <v>19211.967123287672</v>
      </c>
      <c r="CE314" s="43">
        <f t="shared" si="189"/>
        <v>19211.967123287672</v>
      </c>
      <c r="CG314" s="53">
        <f t="shared" si="185"/>
        <v>19211.967123287672</v>
      </c>
      <c r="CH314" s="11">
        <f t="shared" si="186"/>
        <v>1422.38</v>
      </c>
      <c r="CI314" s="53">
        <f t="shared" si="187"/>
        <v>20634.347123287673</v>
      </c>
    </row>
    <row r="315" spans="1:87" x14ac:dyDescent="0.25">
      <c r="A315">
        <v>302</v>
      </c>
      <c r="B315" s="54">
        <v>1295</v>
      </c>
      <c r="C315" t="s">
        <v>369</v>
      </c>
      <c r="D315" s="1"/>
      <c r="E315" s="62">
        <v>319</v>
      </c>
      <c r="F315" s="64">
        <v>74881.960000000006</v>
      </c>
      <c r="G315">
        <v>236</v>
      </c>
      <c r="H315" s="1" t="str">
        <f>VLOOKUP(C315,'[1]Base 2024'!$A$2:$D$1666,3,FALSE)</f>
        <v>Sindicalizado</v>
      </c>
      <c r="I315" s="1" t="str">
        <f>VLOOKUP(C315,'[1]Base 2024'!$A$2:$D$1666,4,FALSE)</f>
        <v>QUERETARO</v>
      </c>
      <c r="J315" t="s">
        <v>74</v>
      </c>
      <c r="K315" s="45" t="s">
        <v>62</v>
      </c>
      <c r="L315" s="57">
        <f t="shared" si="152"/>
        <v>11353.128477005952</v>
      </c>
      <c r="M315" s="9">
        <f t="shared" si="153"/>
        <v>15123.680950143122</v>
      </c>
      <c r="N315" s="58">
        <f t="shared" si="154"/>
        <v>26476.809427149074</v>
      </c>
      <c r="O315" s="59">
        <f t="shared" si="155"/>
        <v>29092.799999999999</v>
      </c>
      <c r="P315" s="60">
        <f t="shared" si="156"/>
        <v>18810.687123287669</v>
      </c>
      <c r="Q315" s="61">
        <v>0</v>
      </c>
      <c r="R315" s="62">
        <v>0</v>
      </c>
      <c r="S315" s="62">
        <v>0</v>
      </c>
      <c r="T315" s="58">
        <f t="shared" si="157"/>
        <v>0</v>
      </c>
      <c r="V315" s="63">
        <f t="shared" si="158"/>
        <v>1383.4106712086621</v>
      </c>
      <c r="X315" s="9"/>
      <c r="Z315" s="41" t="s">
        <v>369</v>
      </c>
      <c r="AA315" t="s">
        <v>63</v>
      </c>
      <c r="AB315" s="42">
        <v>319</v>
      </c>
      <c r="AC315" s="42">
        <f t="shared" si="159"/>
        <v>319</v>
      </c>
      <c r="AD315" s="43">
        <f t="shared" si="160"/>
        <v>0</v>
      </c>
      <c r="AE315" s="9"/>
      <c r="AF315" s="41" t="s">
        <v>369</v>
      </c>
      <c r="AG315" t="s">
        <v>64</v>
      </c>
      <c r="AH315" s="42">
        <v>29092.799999999999</v>
      </c>
      <c r="AI315" s="42">
        <v>11914617.888</v>
      </c>
      <c r="AJ315" s="42">
        <f t="shared" si="161"/>
        <v>29092.799999999999</v>
      </c>
      <c r="AK315" s="43">
        <f t="shared" si="162"/>
        <v>0</v>
      </c>
      <c r="AL315" s="42"/>
      <c r="AM315" s="41" t="s">
        <v>369</v>
      </c>
      <c r="AN315" t="s">
        <v>65</v>
      </c>
      <c r="AO315">
        <v>236</v>
      </c>
      <c r="AP315" s="44">
        <v>87678</v>
      </c>
      <c r="AQ315">
        <f t="shared" si="163"/>
        <v>236</v>
      </c>
      <c r="AR315" s="45">
        <f t="shared" si="164"/>
        <v>0</v>
      </c>
      <c r="AT315" s="41" t="s">
        <v>369</v>
      </c>
      <c r="AU315" s="46">
        <f t="shared" si="165"/>
        <v>29092.799999999999</v>
      </c>
      <c r="AV315">
        <f t="shared" si="166"/>
        <v>0.64657534246575343</v>
      </c>
      <c r="AW315" s="42">
        <f t="shared" si="167"/>
        <v>18810.689999999999</v>
      </c>
      <c r="AX315" s="42">
        <f t="shared" si="168"/>
        <v>18810.687123287669</v>
      </c>
      <c r="AY315" s="43">
        <f t="shared" si="169"/>
        <v>2.8767123294528574E-3</v>
      </c>
      <c r="BA315" s="41" t="str">
        <f t="shared" si="170"/>
        <v>07766</v>
      </c>
      <c r="BB315" s="42">
        <f t="shared" si="171"/>
        <v>18810.689999999999</v>
      </c>
      <c r="BC315" s="42">
        <f t="shared" si="172"/>
        <v>1383.73</v>
      </c>
      <c r="BD315" s="47">
        <f t="shared" si="173"/>
        <v>20194.419999999998</v>
      </c>
      <c r="BF315" s="41" t="s">
        <v>369</v>
      </c>
      <c r="BG315" t="s">
        <v>66</v>
      </c>
      <c r="BH315" s="42">
        <v>1383.41</v>
      </c>
      <c r="BI315" s="42">
        <v>721069.76280000003</v>
      </c>
      <c r="BJ315" s="42">
        <f t="shared" si="174"/>
        <v>1383.4106712086621</v>
      </c>
      <c r="BK315" s="43">
        <f t="shared" si="175"/>
        <v>-6.7120866197001305E-4</v>
      </c>
      <c r="BM315" s="41" t="s">
        <v>369</v>
      </c>
      <c r="BN315" t="s">
        <v>67</v>
      </c>
      <c r="BO315" s="42">
        <v>20194.099999999999</v>
      </c>
      <c r="BP315" s="42">
        <v>10525691.279999999</v>
      </c>
      <c r="BQ315" s="42">
        <f t="shared" si="176"/>
        <v>0</v>
      </c>
      <c r="BR315" s="43">
        <f t="shared" si="177"/>
        <v>20194.099999999999</v>
      </c>
      <c r="BT315" s="48" t="s">
        <v>369</v>
      </c>
      <c r="BU315" s="49">
        <f t="shared" si="178"/>
        <v>18810.689999999999</v>
      </c>
      <c r="BV315" s="50">
        <f t="shared" si="179"/>
        <v>1383.73</v>
      </c>
      <c r="BW315" s="51">
        <f t="shared" si="180"/>
        <v>1383.4106712086621</v>
      </c>
      <c r="BX315" s="52">
        <f t="shared" si="181"/>
        <v>0.31932879133796632</v>
      </c>
      <c r="BZ315" s="41" t="s">
        <v>369</v>
      </c>
      <c r="CA315" s="42">
        <f t="shared" si="182"/>
        <v>26476.809427149074</v>
      </c>
      <c r="CB315" s="42">
        <f t="shared" si="183"/>
        <v>18810.687123287669</v>
      </c>
      <c r="CC315" s="42">
        <f t="shared" si="184"/>
        <v>0</v>
      </c>
      <c r="CD315" s="42">
        <f t="shared" si="188"/>
        <v>18810.687123287669</v>
      </c>
      <c r="CE315" s="43">
        <f t="shared" si="189"/>
        <v>18810.687123287669</v>
      </c>
      <c r="CG315" s="53">
        <f t="shared" si="185"/>
        <v>18810.687123287669</v>
      </c>
      <c r="CH315" s="11">
        <f t="shared" si="186"/>
        <v>1392.67</v>
      </c>
      <c r="CI315" s="53">
        <f t="shared" si="187"/>
        <v>20203.357123287671</v>
      </c>
    </row>
    <row r="316" spans="1:87" x14ac:dyDescent="0.25">
      <c r="A316">
        <v>303</v>
      </c>
      <c r="B316" s="54">
        <v>1298</v>
      </c>
      <c r="C316" t="s">
        <v>370</v>
      </c>
      <c r="D316" s="1"/>
      <c r="E316" s="62">
        <v>390</v>
      </c>
      <c r="F316" s="64">
        <v>81220</v>
      </c>
      <c r="G316">
        <v>230</v>
      </c>
      <c r="H316" s="1" t="str">
        <f>VLOOKUP(C316,'[1]Base 2024'!$A$2:$D$1666,3,FALSE)</f>
        <v>Sindicalizado</v>
      </c>
      <c r="I316" s="1" t="str">
        <f>VLOOKUP(C316,'[1]Base 2024'!$A$2:$D$1666,4,FALSE)</f>
        <v>QUERETARO</v>
      </c>
      <c r="J316" t="s">
        <v>74</v>
      </c>
      <c r="K316" s="45" t="s">
        <v>62</v>
      </c>
      <c r="L316" s="57">
        <f t="shared" si="152"/>
        <v>12314.061957011054</v>
      </c>
      <c r="M316" s="9">
        <f t="shared" si="153"/>
        <v>14739.18058700389</v>
      </c>
      <c r="N316" s="58">
        <f t="shared" si="154"/>
        <v>27053.242544014945</v>
      </c>
      <c r="O316" s="59">
        <f t="shared" si="155"/>
        <v>35568</v>
      </c>
      <c r="P316" s="60">
        <f t="shared" si="156"/>
        <v>22412.712328767124</v>
      </c>
      <c r="Q316" s="61">
        <v>0</v>
      </c>
      <c r="R316" s="62">
        <v>0</v>
      </c>
      <c r="S316" s="62">
        <v>0</v>
      </c>
      <c r="T316" s="58">
        <f t="shared" si="157"/>
        <v>0</v>
      </c>
      <c r="V316" s="63">
        <f t="shared" si="158"/>
        <v>1648.3175337045984</v>
      </c>
      <c r="X316" s="9"/>
      <c r="Z316" s="41" t="s">
        <v>370</v>
      </c>
      <c r="AA316" t="s">
        <v>63</v>
      </c>
      <c r="AB316" s="42">
        <v>390</v>
      </c>
      <c r="AC316" s="42">
        <f t="shared" si="159"/>
        <v>390</v>
      </c>
      <c r="AD316" s="43">
        <f t="shared" si="160"/>
        <v>0</v>
      </c>
      <c r="AE316" s="9"/>
      <c r="AF316" s="41" t="s">
        <v>370</v>
      </c>
      <c r="AG316" t="s">
        <v>64</v>
      </c>
      <c r="AH316" s="42">
        <v>35568</v>
      </c>
      <c r="AI316" s="42">
        <v>11950185.888</v>
      </c>
      <c r="AJ316" s="42">
        <f t="shared" si="161"/>
        <v>35568</v>
      </c>
      <c r="AK316" s="43">
        <f t="shared" si="162"/>
        <v>0</v>
      </c>
      <c r="AL316" s="42"/>
      <c r="AM316" s="41" t="s">
        <v>370</v>
      </c>
      <c r="AN316" t="s">
        <v>65</v>
      </c>
      <c r="AO316">
        <v>230</v>
      </c>
      <c r="AP316" s="44">
        <v>87908</v>
      </c>
      <c r="AQ316">
        <f t="shared" si="163"/>
        <v>230</v>
      </c>
      <c r="AR316" s="45">
        <f t="shared" si="164"/>
        <v>0</v>
      </c>
      <c r="AT316" s="41" t="s">
        <v>370</v>
      </c>
      <c r="AU316" s="46">
        <f t="shared" si="165"/>
        <v>35568</v>
      </c>
      <c r="AV316">
        <f t="shared" si="166"/>
        <v>0.63013698630136983</v>
      </c>
      <c r="AW316" s="42">
        <f t="shared" si="167"/>
        <v>22412.71</v>
      </c>
      <c r="AX316" s="42">
        <f t="shared" si="168"/>
        <v>22412.712328767124</v>
      </c>
      <c r="AY316" s="43">
        <f t="shared" si="169"/>
        <v>-2.3287671247089747E-3</v>
      </c>
      <c r="BA316" s="41" t="str">
        <f t="shared" si="170"/>
        <v>07769</v>
      </c>
      <c r="BB316" s="42">
        <f t="shared" si="171"/>
        <v>22412.71</v>
      </c>
      <c r="BC316" s="42">
        <f t="shared" si="172"/>
        <v>1648.69</v>
      </c>
      <c r="BD316" s="47">
        <f t="shared" si="173"/>
        <v>24061.399999999998</v>
      </c>
      <c r="BF316" s="41" t="s">
        <v>370</v>
      </c>
      <c r="BG316" t="s">
        <v>66</v>
      </c>
      <c r="BH316" s="42">
        <v>1648.32</v>
      </c>
      <c r="BI316" s="42">
        <v>722718.08030000003</v>
      </c>
      <c r="BJ316" s="42">
        <f t="shared" si="174"/>
        <v>1648.3175337045984</v>
      </c>
      <c r="BK316" s="43">
        <f t="shared" si="175"/>
        <v>2.4662954015184368E-3</v>
      </c>
      <c r="BM316" s="41" t="s">
        <v>370</v>
      </c>
      <c r="BN316" t="s">
        <v>67</v>
      </c>
      <c r="BO316" s="42">
        <v>24061.03</v>
      </c>
      <c r="BP316" s="42">
        <v>10549752.310000001</v>
      </c>
      <c r="BQ316" s="42">
        <f t="shared" si="176"/>
        <v>0</v>
      </c>
      <c r="BR316" s="43">
        <f t="shared" si="177"/>
        <v>24061.03</v>
      </c>
      <c r="BT316" s="48" t="s">
        <v>370</v>
      </c>
      <c r="BU316" s="49">
        <f t="shared" si="178"/>
        <v>22412.71</v>
      </c>
      <c r="BV316" s="50">
        <f t="shared" si="179"/>
        <v>1648.69</v>
      </c>
      <c r="BW316" s="51">
        <f t="shared" si="180"/>
        <v>1648.3175337045984</v>
      </c>
      <c r="BX316" s="52">
        <f t="shared" si="181"/>
        <v>0.37246629540163667</v>
      </c>
      <c r="BZ316" s="41" t="s">
        <v>370</v>
      </c>
      <c r="CA316" s="42">
        <f t="shared" si="182"/>
        <v>27053.242544014945</v>
      </c>
      <c r="CB316" s="42">
        <f t="shared" si="183"/>
        <v>22412.712328767124</v>
      </c>
      <c r="CC316" s="42">
        <f t="shared" si="184"/>
        <v>0</v>
      </c>
      <c r="CD316" s="42">
        <f t="shared" si="188"/>
        <v>22412.712328767124</v>
      </c>
      <c r="CE316" s="43">
        <f t="shared" si="189"/>
        <v>22412.712328767124</v>
      </c>
      <c r="CG316" s="53">
        <f t="shared" si="185"/>
        <v>22412.712328767124</v>
      </c>
      <c r="CH316" s="11">
        <f t="shared" si="186"/>
        <v>1659.35</v>
      </c>
      <c r="CI316" s="53">
        <f t="shared" si="187"/>
        <v>24072.062328767122</v>
      </c>
    </row>
    <row r="317" spans="1:87" x14ac:dyDescent="0.25">
      <c r="A317">
        <v>304</v>
      </c>
      <c r="B317" s="54">
        <v>1299</v>
      </c>
      <c r="C317" t="s">
        <v>371</v>
      </c>
      <c r="D317" s="1"/>
      <c r="E317" s="62">
        <v>303</v>
      </c>
      <c r="F317" s="64">
        <v>63230.04</v>
      </c>
      <c r="G317">
        <v>209</v>
      </c>
      <c r="H317" s="1" t="str">
        <f>VLOOKUP(C317,'[1]Base 2024'!$A$2:$D$1666,3,FALSE)</f>
        <v>Sindicalizado</v>
      </c>
      <c r="I317" s="1" t="str">
        <f>VLOOKUP(C317,'[1]Base 2024'!$A$2:$D$1666,4,FALSE)</f>
        <v>QUERETARO</v>
      </c>
      <c r="J317" t="s">
        <v>74</v>
      </c>
      <c r="K317" s="45" t="s">
        <v>77</v>
      </c>
      <c r="L317" s="57">
        <f t="shared" si="152"/>
        <v>9586.5381692229403</v>
      </c>
      <c r="M317" s="9">
        <f t="shared" si="153"/>
        <v>13393.429316016578</v>
      </c>
      <c r="N317" s="58">
        <f t="shared" si="154"/>
        <v>22979.967485239518</v>
      </c>
      <c r="O317" s="59">
        <f t="shared" si="155"/>
        <v>27633.600000000002</v>
      </c>
      <c r="P317" s="60">
        <f t="shared" si="156"/>
        <v>15823.075068493152</v>
      </c>
      <c r="Q317" s="61">
        <v>0</v>
      </c>
      <c r="R317" s="62">
        <v>0</v>
      </c>
      <c r="S317" s="62">
        <v>0</v>
      </c>
      <c r="T317" s="58">
        <f t="shared" si="157"/>
        <v>0</v>
      </c>
      <c r="V317" s="63">
        <f t="shared" si="158"/>
        <v>1163.6901277247616</v>
      </c>
      <c r="X317" s="9"/>
      <c r="Z317" s="41" t="s">
        <v>371</v>
      </c>
      <c r="AA317" t="s">
        <v>63</v>
      </c>
      <c r="AB317" s="42">
        <v>303</v>
      </c>
      <c r="AC317" s="42">
        <f t="shared" si="159"/>
        <v>303</v>
      </c>
      <c r="AD317" s="43">
        <f t="shared" si="160"/>
        <v>0</v>
      </c>
      <c r="AE317" s="9"/>
      <c r="AF317" s="41" t="s">
        <v>371</v>
      </c>
      <c r="AG317" t="s">
        <v>64</v>
      </c>
      <c r="AH317" s="42">
        <v>27633.599999999999</v>
      </c>
      <c r="AI317" s="42">
        <v>11977819.488</v>
      </c>
      <c r="AJ317" s="42">
        <f t="shared" si="161"/>
        <v>27633.600000000002</v>
      </c>
      <c r="AK317" s="43">
        <f t="shared" si="162"/>
        <v>0</v>
      </c>
      <c r="AL317" s="42"/>
      <c r="AM317" s="41" t="s">
        <v>371</v>
      </c>
      <c r="AN317" t="s">
        <v>65</v>
      </c>
      <c r="AO317">
        <v>209</v>
      </c>
      <c r="AP317" s="44">
        <v>88117</v>
      </c>
      <c r="AQ317">
        <f t="shared" si="163"/>
        <v>209</v>
      </c>
      <c r="AR317" s="45">
        <f t="shared" si="164"/>
        <v>0</v>
      </c>
      <c r="AT317" s="41" t="s">
        <v>371</v>
      </c>
      <c r="AU317" s="46">
        <f t="shared" si="165"/>
        <v>27633.599999999999</v>
      </c>
      <c r="AV317">
        <f t="shared" si="166"/>
        <v>0.57260273972602738</v>
      </c>
      <c r="AW317" s="42">
        <f t="shared" si="167"/>
        <v>15823.08</v>
      </c>
      <c r="AX317" s="42">
        <f t="shared" si="168"/>
        <v>15823.075068493152</v>
      </c>
      <c r="AY317" s="43">
        <f t="shared" si="169"/>
        <v>4.931506848151912E-3</v>
      </c>
      <c r="BA317" s="41" t="str">
        <f t="shared" si="170"/>
        <v>07770</v>
      </c>
      <c r="BB317" s="42">
        <f t="shared" si="171"/>
        <v>15823.08</v>
      </c>
      <c r="BC317" s="42">
        <f t="shared" si="172"/>
        <v>1163.96</v>
      </c>
      <c r="BD317" s="47">
        <f t="shared" si="173"/>
        <v>16987.04</v>
      </c>
      <c r="BF317" s="41" t="s">
        <v>371</v>
      </c>
      <c r="BG317" t="s">
        <v>66</v>
      </c>
      <c r="BH317" s="42">
        <v>1163.69</v>
      </c>
      <c r="BI317" s="42">
        <v>723881.77040000004</v>
      </c>
      <c r="BJ317" s="42">
        <f t="shared" si="174"/>
        <v>1163.6901277247616</v>
      </c>
      <c r="BK317" s="43">
        <f t="shared" si="175"/>
        <v>-1.2772476156897028E-4</v>
      </c>
      <c r="BM317" s="41" t="s">
        <v>371</v>
      </c>
      <c r="BN317" t="s">
        <v>67</v>
      </c>
      <c r="BO317" s="42">
        <v>16986.77</v>
      </c>
      <c r="BP317" s="42">
        <v>10566739.08</v>
      </c>
      <c r="BQ317" s="42">
        <f t="shared" si="176"/>
        <v>0</v>
      </c>
      <c r="BR317" s="43">
        <f t="shared" si="177"/>
        <v>16986.77</v>
      </c>
      <c r="BT317" s="48" t="s">
        <v>371</v>
      </c>
      <c r="BU317" s="49">
        <f t="shared" si="178"/>
        <v>15823.08</v>
      </c>
      <c r="BV317" s="50">
        <f t="shared" si="179"/>
        <v>1163.96</v>
      </c>
      <c r="BW317" s="51">
        <f t="shared" si="180"/>
        <v>1163.6901277247616</v>
      </c>
      <c r="BX317" s="52">
        <f t="shared" si="181"/>
        <v>0.26987227523841284</v>
      </c>
      <c r="BZ317" s="41" t="s">
        <v>371</v>
      </c>
      <c r="CA317" s="42">
        <f t="shared" si="182"/>
        <v>22979.967485239518</v>
      </c>
      <c r="CB317" s="42">
        <f t="shared" si="183"/>
        <v>15823.075068493152</v>
      </c>
      <c r="CC317" s="42">
        <f t="shared" si="184"/>
        <v>0</v>
      </c>
      <c r="CD317" s="42">
        <f t="shared" si="188"/>
        <v>15823.075068493152</v>
      </c>
      <c r="CE317" s="43">
        <f t="shared" si="189"/>
        <v>15823.075068493152</v>
      </c>
      <c r="CG317" s="53">
        <f t="shared" si="185"/>
        <v>15823.075068493152</v>
      </c>
      <c r="CH317" s="11">
        <f t="shared" si="186"/>
        <v>1171.48</v>
      </c>
      <c r="CI317" s="53">
        <f t="shared" si="187"/>
        <v>16994.555068493151</v>
      </c>
    </row>
    <row r="318" spans="1:87" x14ac:dyDescent="0.25">
      <c r="A318">
        <v>305</v>
      </c>
      <c r="B318" s="54">
        <v>1300</v>
      </c>
      <c r="C318" t="s">
        <v>372</v>
      </c>
      <c r="D318" s="1"/>
      <c r="E318" s="62">
        <v>340</v>
      </c>
      <c r="F318" s="64">
        <v>68105.399999999994</v>
      </c>
      <c r="G318">
        <v>214</v>
      </c>
      <c r="H318" s="1" t="str">
        <f>VLOOKUP(C318,'[1]Base 2024'!$A$2:$D$1666,3,FALSE)</f>
        <v>Sindicalizado</v>
      </c>
      <c r="I318" s="1" t="str">
        <f>VLOOKUP(C318,'[1]Base 2024'!$A$2:$D$1666,4,FALSE)</f>
        <v>QUERETARO</v>
      </c>
      <c r="J318" t="s">
        <v>74</v>
      </c>
      <c r="K318" s="45" t="s">
        <v>62</v>
      </c>
      <c r="L318" s="57">
        <f t="shared" si="152"/>
        <v>10325.709372162282</v>
      </c>
      <c r="M318" s="9">
        <f t="shared" si="153"/>
        <v>13713.846285299271</v>
      </c>
      <c r="N318" s="58">
        <f t="shared" si="154"/>
        <v>24039.555657461555</v>
      </c>
      <c r="O318" s="59">
        <f t="shared" si="155"/>
        <v>31008</v>
      </c>
      <c r="P318" s="60">
        <f t="shared" si="156"/>
        <v>18180.032876712328</v>
      </c>
      <c r="Q318" s="61">
        <v>0</v>
      </c>
      <c r="R318" s="62">
        <v>0</v>
      </c>
      <c r="S318" s="62">
        <v>0</v>
      </c>
      <c r="T318" s="58">
        <f t="shared" si="157"/>
        <v>0</v>
      </c>
      <c r="V318" s="63">
        <f t="shared" si="158"/>
        <v>1337.0299192011882</v>
      </c>
      <c r="X318" s="9"/>
      <c r="Z318" s="41" t="s">
        <v>372</v>
      </c>
      <c r="AA318" t="s">
        <v>63</v>
      </c>
      <c r="AB318" s="42">
        <v>340</v>
      </c>
      <c r="AC318" s="42">
        <f t="shared" si="159"/>
        <v>340</v>
      </c>
      <c r="AD318" s="43">
        <f t="shared" si="160"/>
        <v>0</v>
      </c>
      <c r="AE318" s="9"/>
      <c r="AF318" s="41" t="s">
        <v>372</v>
      </c>
      <c r="AG318" t="s">
        <v>64</v>
      </c>
      <c r="AH318" s="42">
        <v>31008</v>
      </c>
      <c r="AI318" s="42">
        <v>12008827.488</v>
      </c>
      <c r="AJ318" s="42">
        <f t="shared" si="161"/>
        <v>31008</v>
      </c>
      <c r="AK318" s="43">
        <f t="shared" si="162"/>
        <v>0</v>
      </c>
      <c r="AL318" s="42"/>
      <c r="AM318" s="41" t="s">
        <v>372</v>
      </c>
      <c r="AN318" t="s">
        <v>65</v>
      </c>
      <c r="AO318">
        <v>214</v>
      </c>
      <c r="AP318" s="44">
        <v>88331</v>
      </c>
      <c r="AQ318">
        <f t="shared" si="163"/>
        <v>214</v>
      </c>
      <c r="AR318" s="45">
        <f t="shared" si="164"/>
        <v>0</v>
      </c>
      <c r="AT318" s="41" t="s">
        <v>372</v>
      </c>
      <c r="AU318" s="46">
        <f t="shared" si="165"/>
        <v>31008</v>
      </c>
      <c r="AV318">
        <f t="shared" si="166"/>
        <v>0.58630136986301373</v>
      </c>
      <c r="AW318" s="42">
        <f t="shared" si="167"/>
        <v>18180.03</v>
      </c>
      <c r="AX318" s="42">
        <f t="shared" si="168"/>
        <v>18180.032876712328</v>
      </c>
      <c r="AY318" s="43">
        <f t="shared" si="169"/>
        <v>-2.8767123294528574E-3</v>
      </c>
      <c r="BA318" s="41" t="str">
        <f t="shared" si="170"/>
        <v>07771</v>
      </c>
      <c r="BB318" s="42">
        <f t="shared" si="171"/>
        <v>18180.03</v>
      </c>
      <c r="BC318" s="42">
        <f t="shared" si="172"/>
        <v>1337.33</v>
      </c>
      <c r="BD318" s="47">
        <f t="shared" si="173"/>
        <v>19517.36</v>
      </c>
      <c r="BF318" s="41" t="s">
        <v>372</v>
      </c>
      <c r="BG318" t="s">
        <v>66</v>
      </c>
      <c r="BH318" s="42">
        <v>1337.03</v>
      </c>
      <c r="BI318" s="42">
        <v>725218.8003</v>
      </c>
      <c r="BJ318" s="42">
        <f t="shared" si="174"/>
        <v>1337.0299192011882</v>
      </c>
      <c r="BK318" s="43">
        <f t="shared" si="175"/>
        <v>8.0798811723070685E-5</v>
      </c>
      <c r="BM318" s="41" t="s">
        <v>372</v>
      </c>
      <c r="BN318" t="s">
        <v>67</v>
      </c>
      <c r="BO318" s="42">
        <v>19517.060000000001</v>
      </c>
      <c r="BP318" s="42">
        <v>10586256.140000001</v>
      </c>
      <c r="BQ318" s="42">
        <f t="shared" si="176"/>
        <v>0</v>
      </c>
      <c r="BR318" s="43">
        <f t="shared" si="177"/>
        <v>19517.060000000001</v>
      </c>
      <c r="BT318" s="48" t="s">
        <v>372</v>
      </c>
      <c r="BU318" s="49">
        <f t="shared" si="178"/>
        <v>18180.03</v>
      </c>
      <c r="BV318" s="50">
        <f t="shared" si="179"/>
        <v>1337.33</v>
      </c>
      <c r="BW318" s="51">
        <f t="shared" si="180"/>
        <v>1337.0299192011882</v>
      </c>
      <c r="BX318" s="52">
        <f t="shared" si="181"/>
        <v>0.3000807988116776</v>
      </c>
      <c r="BZ318" s="41" t="s">
        <v>372</v>
      </c>
      <c r="CA318" s="42">
        <f t="shared" si="182"/>
        <v>24039.555657461555</v>
      </c>
      <c r="CB318" s="42">
        <f t="shared" si="183"/>
        <v>18180.032876712328</v>
      </c>
      <c r="CC318" s="42">
        <f t="shared" si="184"/>
        <v>0</v>
      </c>
      <c r="CD318" s="42">
        <f t="shared" si="188"/>
        <v>18180.032876712328</v>
      </c>
      <c r="CE318" s="43">
        <f t="shared" si="189"/>
        <v>18180.032876712328</v>
      </c>
      <c r="CG318" s="53">
        <f t="shared" si="185"/>
        <v>18180.032876712328</v>
      </c>
      <c r="CH318" s="11">
        <f t="shared" si="186"/>
        <v>1345.98</v>
      </c>
      <c r="CI318" s="53">
        <f t="shared" si="187"/>
        <v>19526.012876712328</v>
      </c>
    </row>
    <row r="319" spans="1:87" x14ac:dyDescent="0.25">
      <c r="A319">
        <v>306</v>
      </c>
      <c r="B319" s="54">
        <v>1664</v>
      </c>
      <c r="C319" t="s">
        <v>373</v>
      </c>
      <c r="D319" s="1"/>
      <c r="E319" s="62">
        <v>600</v>
      </c>
      <c r="F319" s="64">
        <v>128520</v>
      </c>
      <c r="G319">
        <v>224</v>
      </c>
      <c r="H319" s="1" t="str">
        <f>VLOOKUP(C319,'[1]Base 2024'!$A$2:$D$1666,3,FALSE)</f>
        <v>Empleado</v>
      </c>
      <c r="I319" s="1" t="str">
        <f>VLOOKUP(C319,'[1]Base 2024'!$A$2:$D$1666,4,FALSE)</f>
        <v>QUERETARO</v>
      </c>
      <c r="J319" t="s">
        <v>61</v>
      </c>
      <c r="K319" s="45" t="s">
        <v>62</v>
      </c>
      <c r="L319" s="57">
        <f t="shared" si="152"/>
        <v>19485.388361426503</v>
      </c>
      <c r="M319" s="9">
        <f t="shared" si="153"/>
        <v>14354.680223864658</v>
      </c>
      <c r="N319" s="58">
        <f t="shared" si="154"/>
        <v>33840.068585291163</v>
      </c>
      <c r="O319" s="59">
        <f t="shared" si="155"/>
        <v>54720</v>
      </c>
      <c r="P319" s="60">
        <f t="shared" si="156"/>
        <v>33581.589041095889</v>
      </c>
      <c r="Q319" s="61">
        <v>0</v>
      </c>
      <c r="R319" s="62">
        <v>0</v>
      </c>
      <c r="S319" s="62">
        <v>0</v>
      </c>
      <c r="T319" s="58">
        <f t="shared" si="157"/>
        <v>0</v>
      </c>
      <c r="V319" s="63">
        <f t="shared" si="158"/>
        <v>2469.7199167212711</v>
      </c>
      <c r="X319" s="9"/>
      <c r="Z319" s="41" t="s">
        <v>373</v>
      </c>
      <c r="AA319" t="s">
        <v>63</v>
      </c>
      <c r="AB319" s="42">
        <v>600</v>
      </c>
      <c r="AC319" s="42">
        <f t="shared" si="159"/>
        <v>600</v>
      </c>
      <c r="AD319" s="43">
        <f t="shared" si="160"/>
        <v>0</v>
      </c>
      <c r="AE319" s="9"/>
      <c r="AF319" s="41" t="s">
        <v>373</v>
      </c>
      <c r="AG319" t="s">
        <v>64</v>
      </c>
      <c r="AH319" s="42">
        <v>54720</v>
      </c>
      <c r="AI319" s="42">
        <v>12063547.488</v>
      </c>
      <c r="AJ319" s="42">
        <f t="shared" si="161"/>
        <v>54720</v>
      </c>
      <c r="AK319" s="43">
        <f t="shared" si="162"/>
        <v>0</v>
      </c>
      <c r="AL319" s="42"/>
      <c r="AM319" s="41" t="s">
        <v>373</v>
      </c>
      <c r="AN319" t="s">
        <v>65</v>
      </c>
      <c r="AO319">
        <v>224</v>
      </c>
      <c r="AP319" s="44">
        <v>88555</v>
      </c>
      <c r="AQ319">
        <f t="shared" si="163"/>
        <v>224</v>
      </c>
      <c r="AR319" s="45">
        <f t="shared" si="164"/>
        <v>0</v>
      </c>
      <c r="AT319" s="41" t="s">
        <v>373</v>
      </c>
      <c r="AU319" s="46">
        <f t="shared" si="165"/>
        <v>54720</v>
      </c>
      <c r="AV319">
        <f t="shared" si="166"/>
        <v>0.61369863013698633</v>
      </c>
      <c r="AW319" s="42">
        <f t="shared" si="167"/>
        <v>33581.589999999997</v>
      </c>
      <c r="AX319" s="42">
        <f t="shared" si="168"/>
        <v>33581.589041095889</v>
      </c>
      <c r="AY319" s="43">
        <f t="shared" si="169"/>
        <v>9.5890410739229992E-4</v>
      </c>
      <c r="BA319" s="41" t="str">
        <f t="shared" si="170"/>
        <v>07772</v>
      </c>
      <c r="BB319" s="42">
        <f t="shared" si="171"/>
        <v>33581.589999999997</v>
      </c>
      <c r="BC319" s="42">
        <f t="shared" si="172"/>
        <v>2470.2800000000002</v>
      </c>
      <c r="BD319" s="47">
        <f t="shared" si="173"/>
        <v>36051.869999999995</v>
      </c>
      <c r="BF319" s="41" t="s">
        <v>373</v>
      </c>
      <c r="BG319" t="s">
        <v>66</v>
      </c>
      <c r="BH319" s="42">
        <v>2469.7199999999998</v>
      </c>
      <c r="BI319" s="42">
        <v>727688.52020000003</v>
      </c>
      <c r="BJ319" s="42">
        <f t="shared" si="174"/>
        <v>2469.7199167212711</v>
      </c>
      <c r="BK319" s="43">
        <f t="shared" si="175"/>
        <v>8.3278728652658174E-5</v>
      </c>
      <c r="BM319" s="41" t="s">
        <v>373</v>
      </c>
      <c r="BN319" t="s">
        <v>67</v>
      </c>
      <c r="BO319" s="42">
        <v>36051.31</v>
      </c>
      <c r="BP319" s="42">
        <v>10622307.449999999</v>
      </c>
      <c r="BQ319" s="42">
        <f t="shared" si="176"/>
        <v>0</v>
      </c>
      <c r="BR319" s="43">
        <f t="shared" si="177"/>
        <v>36051.31</v>
      </c>
      <c r="BT319" s="48" t="s">
        <v>373</v>
      </c>
      <c r="BU319" s="49">
        <f t="shared" si="178"/>
        <v>33581.589999999997</v>
      </c>
      <c r="BV319" s="50">
        <f t="shared" si="179"/>
        <v>2470.2800000000002</v>
      </c>
      <c r="BW319" s="51">
        <f t="shared" si="180"/>
        <v>2469.7199167212711</v>
      </c>
      <c r="BX319" s="52">
        <f t="shared" si="181"/>
        <v>0.56008327872905284</v>
      </c>
      <c r="BZ319" s="41" t="s">
        <v>373</v>
      </c>
      <c r="CA319" s="42">
        <f t="shared" si="182"/>
        <v>33840.068585291163</v>
      </c>
      <c r="CB319" s="42">
        <f t="shared" si="183"/>
        <v>33581.589041095889</v>
      </c>
      <c r="CC319" s="42">
        <f t="shared" si="184"/>
        <v>0</v>
      </c>
      <c r="CD319" s="42">
        <f t="shared" si="188"/>
        <v>33581.589041095889</v>
      </c>
      <c r="CE319" s="43">
        <f t="shared" si="189"/>
        <v>33581.589041095889</v>
      </c>
      <c r="CG319" s="53">
        <f t="shared" si="185"/>
        <v>33581.589041095889</v>
      </c>
      <c r="CH319" s="11">
        <f t="shared" si="186"/>
        <v>2486.25</v>
      </c>
      <c r="CI319" s="53">
        <f t="shared" si="187"/>
        <v>36067.839041095889</v>
      </c>
    </row>
    <row r="320" spans="1:87" x14ac:dyDescent="0.25">
      <c r="A320">
        <v>307</v>
      </c>
      <c r="B320" s="54">
        <v>1302</v>
      </c>
      <c r="C320" t="s">
        <v>374</v>
      </c>
      <c r="D320" s="1"/>
      <c r="E320" s="62">
        <v>330</v>
      </c>
      <c r="F320" s="64">
        <v>68915</v>
      </c>
      <c r="G320">
        <v>210</v>
      </c>
      <c r="H320" s="1" t="str">
        <f>VLOOKUP(C320,'[1]Base 2024'!$A$2:$D$1666,3,FALSE)</f>
        <v>Sindicalizado</v>
      </c>
      <c r="I320" s="1" t="str">
        <f>VLOOKUP(C320,'[1]Base 2024'!$A$2:$D$1666,4,FALSE)</f>
        <v>QUERETARO</v>
      </c>
      <c r="J320" t="s">
        <v>74</v>
      </c>
      <c r="K320" s="45" t="s">
        <v>62</v>
      </c>
      <c r="L320" s="57">
        <f t="shared" si="152"/>
        <v>10448.455796200649</v>
      </c>
      <c r="M320" s="9">
        <f t="shared" si="153"/>
        <v>13457.512709873115</v>
      </c>
      <c r="N320" s="58">
        <f t="shared" si="154"/>
        <v>23905.968506073765</v>
      </c>
      <c r="O320" s="59">
        <f t="shared" si="155"/>
        <v>30096</v>
      </c>
      <c r="P320" s="60">
        <f t="shared" si="156"/>
        <v>17315.506849315068</v>
      </c>
      <c r="Q320" s="61">
        <v>0</v>
      </c>
      <c r="R320" s="62">
        <v>0</v>
      </c>
      <c r="S320" s="62">
        <v>0</v>
      </c>
      <c r="T320" s="58">
        <f t="shared" si="157"/>
        <v>0</v>
      </c>
      <c r="V320" s="63">
        <f t="shared" si="158"/>
        <v>1273.4493320594056</v>
      </c>
      <c r="X320" s="9"/>
      <c r="Z320" s="41" t="s">
        <v>374</v>
      </c>
      <c r="AA320" t="s">
        <v>63</v>
      </c>
      <c r="AB320" s="42">
        <v>330</v>
      </c>
      <c r="AC320" s="42">
        <f t="shared" si="159"/>
        <v>330</v>
      </c>
      <c r="AD320" s="43">
        <f t="shared" si="160"/>
        <v>0</v>
      </c>
      <c r="AE320" s="9"/>
      <c r="AF320" s="41" t="s">
        <v>374</v>
      </c>
      <c r="AG320" t="s">
        <v>64</v>
      </c>
      <c r="AH320" s="42">
        <v>30096</v>
      </c>
      <c r="AI320" s="42">
        <v>12093643.488</v>
      </c>
      <c r="AJ320" s="42">
        <f t="shared" si="161"/>
        <v>30096</v>
      </c>
      <c r="AK320" s="43">
        <f t="shared" si="162"/>
        <v>0</v>
      </c>
      <c r="AL320" s="42"/>
      <c r="AM320" s="41" t="s">
        <v>374</v>
      </c>
      <c r="AN320" t="s">
        <v>65</v>
      </c>
      <c r="AO320">
        <v>210</v>
      </c>
      <c r="AP320" s="44">
        <v>88765</v>
      </c>
      <c r="AQ320">
        <f t="shared" si="163"/>
        <v>210</v>
      </c>
      <c r="AR320" s="45">
        <f t="shared" si="164"/>
        <v>0</v>
      </c>
      <c r="AT320" s="41" t="s">
        <v>374</v>
      </c>
      <c r="AU320" s="46">
        <f t="shared" si="165"/>
        <v>30096</v>
      </c>
      <c r="AV320">
        <f t="shared" si="166"/>
        <v>0.57534246575342463</v>
      </c>
      <c r="AW320" s="42">
        <f t="shared" si="167"/>
        <v>17315.509999999998</v>
      </c>
      <c r="AX320" s="42">
        <f t="shared" si="168"/>
        <v>17315.506849315068</v>
      </c>
      <c r="AY320" s="43">
        <f t="shared" si="169"/>
        <v>3.1506849300058093E-3</v>
      </c>
      <c r="BA320" s="41" t="str">
        <f t="shared" si="170"/>
        <v>07774</v>
      </c>
      <c r="BB320" s="42">
        <f t="shared" si="171"/>
        <v>17315.509999999998</v>
      </c>
      <c r="BC320" s="42">
        <f t="shared" si="172"/>
        <v>1273.74</v>
      </c>
      <c r="BD320" s="47">
        <f t="shared" si="173"/>
        <v>18589.25</v>
      </c>
      <c r="BF320" s="41" t="s">
        <v>374</v>
      </c>
      <c r="BG320" t="s">
        <v>66</v>
      </c>
      <c r="BH320" s="42">
        <v>1273.45</v>
      </c>
      <c r="BI320" s="42">
        <v>728961.96950000001</v>
      </c>
      <c r="BJ320" s="42">
        <f t="shared" si="174"/>
        <v>1273.4493320594056</v>
      </c>
      <c r="BK320" s="43">
        <f t="shared" si="175"/>
        <v>6.6794059443964215E-4</v>
      </c>
      <c r="BM320" s="41" t="s">
        <v>374</v>
      </c>
      <c r="BN320" t="s">
        <v>67</v>
      </c>
      <c r="BO320" s="42">
        <v>18588.96</v>
      </c>
      <c r="BP320" s="42">
        <v>10640896.41</v>
      </c>
      <c r="BQ320" s="42">
        <f t="shared" si="176"/>
        <v>0</v>
      </c>
      <c r="BR320" s="43">
        <f t="shared" si="177"/>
        <v>18588.96</v>
      </c>
      <c r="BT320" s="48" t="s">
        <v>374</v>
      </c>
      <c r="BU320" s="49">
        <f t="shared" si="178"/>
        <v>17315.509999999998</v>
      </c>
      <c r="BV320" s="50">
        <f t="shared" si="179"/>
        <v>1273.74</v>
      </c>
      <c r="BW320" s="51">
        <f t="shared" si="180"/>
        <v>1273.4493320594056</v>
      </c>
      <c r="BX320" s="52">
        <f t="shared" si="181"/>
        <v>0.29066794059440326</v>
      </c>
      <c r="BZ320" s="41" t="s">
        <v>374</v>
      </c>
      <c r="CA320" s="42">
        <f t="shared" si="182"/>
        <v>23905.968506073765</v>
      </c>
      <c r="CB320" s="42">
        <f t="shared" si="183"/>
        <v>17315.506849315068</v>
      </c>
      <c r="CC320" s="42">
        <f t="shared" si="184"/>
        <v>0</v>
      </c>
      <c r="CD320" s="42">
        <f t="shared" si="188"/>
        <v>17315.506849315068</v>
      </c>
      <c r="CE320" s="43">
        <f t="shared" si="189"/>
        <v>17315.506849315068</v>
      </c>
      <c r="CG320" s="53">
        <f t="shared" si="185"/>
        <v>17315.506849315068</v>
      </c>
      <c r="CH320" s="11">
        <f t="shared" si="186"/>
        <v>1281.97</v>
      </c>
      <c r="CI320" s="53">
        <f t="shared" si="187"/>
        <v>18597.47684931507</v>
      </c>
    </row>
    <row r="321" spans="1:87" x14ac:dyDescent="0.25">
      <c r="A321">
        <v>308</v>
      </c>
      <c r="B321" s="54">
        <v>1303</v>
      </c>
      <c r="C321" t="s">
        <v>375</v>
      </c>
      <c r="D321" s="1"/>
      <c r="E321" s="62">
        <v>450</v>
      </c>
      <c r="F321" s="64">
        <v>96633</v>
      </c>
      <c r="G321">
        <v>216</v>
      </c>
      <c r="H321" s="1" t="str">
        <f>VLOOKUP(C321,'[1]Base 2024'!$A$2:$D$1666,3,FALSE)</f>
        <v>Sindicalizado</v>
      </c>
      <c r="I321" s="1" t="str">
        <f>VLOOKUP(C321,'[1]Base 2024'!$A$2:$D$1666,4,FALSE)</f>
        <v>QUERETARO</v>
      </c>
      <c r="J321" t="s">
        <v>74</v>
      </c>
      <c r="K321" s="45" t="s">
        <v>62</v>
      </c>
      <c r="L321" s="57">
        <f t="shared" si="152"/>
        <v>14650.883391921314</v>
      </c>
      <c r="M321" s="9">
        <f t="shared" si="153"/>
        <v>13842.013073012347</v>
      </c>
      <c r="N321" s="58">
        <f t="shared" si="154"/>
        <v>28492.896464933663</v>
      </c>
      <c r="O321" s="59">
        <f t="shared" si="155"/>
        <v>41040</v>
      </c>
      <c r="P321" s="60">
        <f t="shared" si="156"/>
        <v>24286.68493150685</v>
      </c>
      <c r="Q321" s="61">
        <v>0</v>
      </c>
      <c r="R321" s="62">
        <v>0</v>
      </c>
      <c r="S321" s="62">
        <v>0</v>
      </c>
      <c r="T321" s="58">
        <f t="shared" si="157"/>
        <v>0</v>
      </c>
      <c r="V321" s="63">
        <f t="shared" si="158"/>
        <v>1786.1367254859194</v>
      </c>
      <c r="X321" s="9"/>
      <c r="Z321" s="41" t="s">
        <v>375</v>
      </c>
      <c r="AA321" t="s">
        <v>63</v>
      </c>
      <c r="AB321" s="42">
        <v>450</v>
      </c>
      <c r="AC321" s="42">
        <f t="shared" si="159"/>
        <v>450</v>
      </c>
      <c r="AD321" s="43">
        <f t="shared" si="160"/>
        <v>0</v>
      </c>
      <c r="AE321" s="9"/>
      <c r="AF321" s="41" t="s">
        <v>375</v>
      </c>
      <c r="AG321" t="s">
        <v>64</v>
      </c>
      <c r="AH321" s="42">
        <v>41040</v>
      </c>
      <c r="AI321" s="42">
        <v>12134683.488</v>
      </c>
      <c r="AJ321" s="42">
        <f t="shared" si="161"/>
        <v>41040</v>
      </c>
      <c r="AK321" s="43">
        <f t="shared" si="162"/>
        <v>0</v>
      </c>
      <c r="AL321" s="42"/>
      <c r="AM321" s="41" t="s">
        <v>375</v>
      </c>
      <c r="AN321" t="s">
        <v>65</v>
      </c>
      <c r="AO321">
        <v>216</v>
      </c>
      <c r="AP321" s="44">
        <v>88981</v>
      </c>
      <c r="AQ321">
        <f t="shared" si="163"/>
        <v>216</v>
      </c>
      <c r="AR321" s="45">
        <f t="shared" si="164"/>
        <v>0</v>
      </c>
      <c r="AT321" s="41" t="s">
        <v>375</v>
      </c>
      <c r="AU321" s="46">
        <f t="shared" si="165"/>
        <v>41040</v>
      </c>
      <c r="AV321">
        <f t="shared" si="166"/>
        <v>0.59178082191780823</v>
      </c>
      <c r="AW321" s="42">
        <f t="shared" si="167"/>
        <v>24286.68</v>
      </c>
      <c r="AX321" s="42">
        <f t="shared" si="168"/>
        <v>24286.68493150685</v>
      </c>
      <c r="AY321" s="43">
        <f t="shared" si="169"/>
        <v>-4.9315068499709014E-3</v>
      </c>
      <c r="BA321" s="41" t="str">
        <f t="shared" si="170"/>
        <v>07775</v>
      </c>
      <c r="BB321" s="42">
        <f t="shared" si="171"/>
        <v>24286.68</v>
      </c>
      <c r="BC321" s="42">
        <f t="shared" si="172"/>
        <v>1786.54</v>
      </c>
      <c r="BD321" s="47">
        <f t="shared" si="173"/>
        <v>26073.22</v>
      </c>
      <c r="BF321" s="41" t="s">
        <v>375</v>
      </c>
      <c r="BG321" t="s">
        <v>66</v>
      </c>
      <c r="BH321" s="42">
        <v>1786.14</v>
      </c>
      <c r="BI321" s="42">
        <v>730748.10620000004</v>
      </c>
      <c r="BJ321" s="42">
        <f t="shared" si="174"/>
        <v>1786.1367254859194</v>
      </c>
      <c r="BK321" s="43">
        <f t="shared" si="175"/>
        <v>3.274514080658264E-3</v>
      </c>
      <c r="BM321" s="41" t="s">
        <v>375</v>
      </c>
      <c r="BN321" t="s">
        <v>67</v>
      </c>
      <c r="BO321" s="42">
        <v>26072.83</v>
      </c>
      <c r="BP321" s="42">
        <v>10666969.24</v>
      </c>
      <c r="BQ321" s="42">
        <f t="shared" si="176"/>
        <v>0</v>
      </c>
      <c r="BR321" s="43">
        <f t="shared" si="177"/>
        <v>26072.83</v>
      </c>
      <c r="BT321" s="48" t="s">
        <v>375</v>
      </c>
      <c r="BU321" s="49">
        <f t="shared" si="178"/>
        <v>24286.68</v>
      </c>
      <c r="BV321" s="50">
        <f t="shared" si="179"/>
        <v>1786.54</v>
      </c>
      <c r="BW321" s="51">
        <f t="shared" si="180"/>
        <v>1786.1367254859194</v>
      </c>
      <c r="BX321" s="52">
        <f t="shared" si="181"/>
        <v>0.40327451408052184</v>
      </c>
      <c r="BZ321" s="41" t="s">
        <v>375</v>
      </c>
      <c r="CA321" s="42">
        <f t="shared" si="182"/>
        <v>28492.896464933663</v>
      </c>
      <c r="CB321" s="42">
        <f t="shared" si="183"/>
        <v>24286.68493150685</v>
      </c>
      <c r="CC321" s="42">
        <f t="shared" si="184"/>
        <v>0</v>
      </c>
      <c r="CD321" s="42">
        <f t="shared" si="188"/>
        <v>24286.68493150685</v>
      </c>
      <c r="CE321" s="43">
        <f t="shared" si="189"/>
        <v>24286.68493150685</v>
      </c>
      <c r="CG321" s="53">
        <f t="shared" si="185"/>
        <v>24286.68493150685</v>
      </c>
      <c r="CH321" s="11">
        <f t="shared" si="186"/>
        <v>1798.09</v>
      </c>
      <c r="CI321" s="53">
        <f t="shared" si="187"/>
        <v>26084.77493150685</v>
      </c>
    </row>
    <row r="322" spans="1:87" x14ac:dyDescent="0.25">
      <c r="A322">
        <v>309</v>
      </c>
      <c r="B322" s="54">
        <v>1306</v>
      </c>
      <c r="C322" t="s">
        <v>376</v>
      </c>
      <c r="D322" s="1"/>
      <c r="E322" s="62">
        <v>450</v>
      </c>
      <c r="F322" s="64">
        <v>96700</v>
      </c>
      <c r="G322">
        <v>216</v>
      </c>
      <c r="H322" s="1" t="str">
        <f>VLOOKUP(C322,'[1]Base 2024'!$A$2:$D$1666,3,FALSE)</f>
        <v>Sindicalizado</v>
      </c>
      <c r="I322" s="1" t="str">
        <f>VLOOKUP(C322,'[1]Base 2024'!$A$2:$D$1666,4,FALSE)</f>
        <v>QUERETARO</v>
      </c>
      <c r="J322" t="s">
        <v>74</v>
      </c>
      <c r="K322" s="45" t="s">
        <v>62</v>
      </c>
      <c r="L322" s="57">
        <f t="shared" si="152"/>
        <v>14661.041507547019</v>
      </c>
      <c r="M322" s="9">
        <f t="shared" si="153"/>
        <v>13842.013073012347</v>
      </c>
      <c r="N322" s="58">
        <f t="shared" si="154"/>
        <v>28503.054580559365</v>
      </c>
      <c r="O322" s="59">
        <f t="shared" si="155"/>
        <v>41040</v>
      </c>
      <c r="P322" s="60">
        <f t="shared" si="156"/>
        <v>24286.68493150685</v>
      </c>
      <c r="Q322" s="61">
        <v>0</v>
      </c>
      <c r="R322" s="62">
        <v>0</v>
      </c>
      <c r="S322" s="62">
        <v>0</v>
      </c>
      <c r="T322" s="58">
        <f t="shared" si="157"/>
        <v>0</v>
      </c>
      <c r="V322" s="63">
        <f t="shared" si="158"/>
        <v>1786.1367254859194</v>
      </c>
      <c r="X322" s="9"/>
      <c r="Z322" s="41" t="s">
        <v>376</v>
      </c>
      <c r="AA322" t="s">
        <v>63</v>
      </c>
      <c r="AB322" s="42">
        <v>450</v>
      </c>
      <c r="AC322" s="42">
        <f t="shared" si="159"/>
        <v>450</v>
      </c>
      <c r="AD322" s="43">
        <f t="shared" si="160"/>
        <v>0</v>
      </c>
      <c r="AE322" s="9"/>
      <c r="AF322" s="41" t="s">
        <v>376</v>
      </c>
      <c r="AG322" t="s">
        <v>64</v>
      </c>
      <c r="AH322" s="42">
        <v>41040</v>
      </c>
      <c r="AI322" s="42">
        <v>12175723.488</v>
      </c>
      <c r="AJ322" s="42">
        <f t="shared" si="161"/>
        <v>41040</v>
      </c>
      <c r="AK322" s="43">
        <f t="shared" si="162"/>
        <v>0</v>
      </c>
      <c r="AL322" s="42"/>
      <c r="AM322" s="41" t="s">
        <v>376</v>
      </c>
      <c r="AN322" t="s">
        <v>65</v>
      </c>
      <c r="AO322">
        <v>216</v>
      </c>
      <c r="AP322" s="44">
        <v>89197</v>
      </c>
      <c r="AQ322">
        <f t="shared" si="163"/>
        <v>216</v>
      </c>
      <c r="AR322" s="45">
        <f t="shared" si="164"/>
        <v>0</v>
      </c>
      <c r="AT322" s="41" t="s">
        <v>376</v>
      </c>
      <c r="AU322" s="46">
        <f t="shared" si="165"/>
        <v>41040</v>
      </c>
      <c r="AV322">
        <f t="shared" si="166"/>
        <v>0.59178082191780823</v>
      </c>
      <c r="AW322" s="42">
        <f t="shared" si="167"/>
        <v>24286.68</v>
      </c>
      <c r="AX322" s="42">
        <f t="shared" si="168"/>
        <v>24286.68493150685</v>
      </c>
      <c r="AY322" s="43">
        <f t="shared" si="169"/>
        <v>-4.9315068499709014E-3</v>
      </c>
      <c r="BA322" s="41" t="str">
        <f t="shared" si="170"/>
        <v>07778</v>
      </c>
      <c r="BB322" s="42">
        <f t="shared" si="171"/>
        <v>24286.68</v>
      </c>
      <c r="BC322" s="42">
        <f t="shared" si="172"/>
        <v>1786.54</v>
      </c>
      <c r="BD322" s="47">
        <f t="shared" si="173"/>
        <v>26073.22</v>
      </c>
      <c r="BF322" s="41" t="s">
        <v>376</v>
      </c>
      <c r="BG322" t="s">
        <v>66</v>
      </c>
      <c r="BH322" s="42">
        <v>1786.14</v>
      </c>
      <c r="BI322" s="42">
        <v>732534.24289999995</v>
      </c>
      <c r="BJ322" s="42">
        <f t="shared" si="174"/>
        <v>1786.1367254859194</v>
      </c>
      <c r="BK322" s="43">
        <f t="shared" si="175"/>
        <v>3.274514080658264E-3</v>
      </c>
      <c r="BM322" s="41" t="s">
        <v>376</v>
      </c>
      <c r="BN322" t="s">
        <v>67</v>
      </c>
      <c r="BO322" s="42">
        <v>26072.83</v>
      </c>
      <c r="BP322" s="42">
        <v>10693042.07</v>
      </c>
      <c r="BQ322" s="42">
        <f t="shared" si="176"/>
        <v>0</v>
      </c>
      <c r="BR322" s="43">
        <f t="shared" si="177"/>
        <v>26072.83</v>
      </c>
      <c r="BT322" s="48" t="s">
        <v>376</v>
      </c>
      <c r="BU322" s="49">
        <f t="shared" si="178"/>
        <v>24286.68</v>
      </c>
      <c r="BV322" s="50">
        <f t="shared" si="179"/>
        <v>1786.54</v>
      </c>
      <c r="BW322" s="51">
        <f t="shared" si="180"/>
        <v>1786.1367254859194</v>
      </c>
      <c r="BX322" s="52">
        <f t="shared" si="181"/>
        <v>0.40327451408052184</v>
      </c>
      <c r="BZ322" s="41" t="s">
        <v>376</v>
      </c>
      <c r="CA322" s="42">
        <f t="shared" si="182"/>
        <v>28503.054580559365</v>
      </c>
      <c r="CB322" s="42">
        <f t="shared" si="183"/>
        <v>24286.68493150685</v>
      </c>
      <c r="CC322" s="42">
        <f t="shared" si="184"/>
        <v>0</v>
      </c>
      <c r="CD322" s="42">
        <f t="shared" si="188"/>
        <v>24286.68493150685</v>
      </c>
      <c r="CE322" s="43">
        <f t="shared" si="189"/>
        <v>24286.68493150685</v>
      </c>
      <c r="CG322" s="53">
        <f t="shared" si="185"/>
        <v>24286.68493150685</v>
      </c>
      <c r="CH322" s="11">
        <f t="shared" si="186"/>
        <v>1798.09</v>
      </c>
      <c r="CI322" s="53">
        <f t="shared" si="187"/>
        <v>26084.77493150685</v>
      </c>
    </row>
    <row r="323" spans="1:87" x14ac:dyDescent="0.25">
      <c r="A323">
        <v>310</v>
      </c>
      <c r="B323" s="54">
        <v>1310</v>
      </c>
      <c r="C323" t="s">
        <v>377</v>
      </c>
      <c r="D323" s="1"/>
      <c r="E323" s="62">
        <v>390</v>
      </c>
      <c r="F323" s="64">
        <v>74447.199999999997</v>
      </c>
      <c r="G323">
        <v>208</v>
      </c>
      <c r="H323" s="1" t="str">
        <f>VLOOKUP(C323,'[1]Base 2024'!$A$2:$D$1666,3,FALSE)</f>
        <v>Sindicalizado</v>
      </c>
      <c r="I323" s="1" t="str">
        <f>VLOOKUP(C323,'[1]Base 2024'!$A$2:$D$1666,4,FALSE)</f>
        <v>QUERETARO</v>
      </c>
      <c r="J323" t="s">
        <v>74</v>
      </c>
      <c r="K323" s="45" t="s">
        <v>62</v>
      </c>
      <c r="L323" s="57">
        <f t="shared" si="152"/>
        <v>11287.212919551752</v>
      </c>
      <c r="M323" s="9">
        <f t="shared" si="153"/>
        <v>13329.345922160039</v>
      </c>
      <c r="N323" s="58">
        <f t="shared" si="154"/>
        <v>24616.558841711791</v>
      </c>
      <c r="O323" s="59">
        <f t="shared" si="155"/>
        <v>35568</v>
      </c>
      <c r="P323" s="60">
        <f t="shared" si="156"/>
        <v>20268.887671232878</v>
      </c>
      <c r="Q323" s="61">
        <v>0</v>
      </c>
      <c r="R323" s="62">
        <v>0</v>
      </c>
      <c r="S323" s="62">
        <v>0</v>
      </c>
      <c r="T323" s="58">
        <f t="shared" si="157"/>
        <v>0</v>
      </c>
      <c r="V323" s="63">
        <f t="shared" si="158"/>
        <v>1490.6523783067673</v>
      </c>
      <c r="X323" s="9"/>
      <c r="Z323" s="41" t="s">
        <v>377</v>
      </c>
      <c r="AA323" t="s">
        <v>63</v>
      </c>
      <c r="AB323" s="42">
        <v>390</v>
      </c>
      <c r="AC323" s="42">
        <f t="shared" si="159"/>
        <v>390</v>
      </c>
      <c r="AD323" s="43">
        <f t="shared" si="160"/>
        <v>0</v>
      </c>
      <c r="AE323" s="9"/>
      <c r="AF323" s="41" t="s">
        <v>377</v>
      </c>
      <c r="AG323" t="s">
        <v>64</v>
      </c>
      <c r="AH323" s="42">
        <v>35568</v>
      </c>
      <c r="AI323" s="42">
        <v>12211291.488</v>
      </c>
      <c r="AJ323" s="42">
        <f t="shared" si="161"/>
        <v>35568</v>
      </c>
      <c r="AK323" s="43">
        <f t="shared" si="162"/>
        <v>0</v>
      </c>
      <c r="AL323" s="42"/>
      <c r="AM323" s="41" t="s">
        <v>377</v>
      </c>
      <c r="AN323" t="s">
        <v>65</v>
      </c>
      <c r="AO323">
        <v>208</v>
      </c>
      <c r="AP323" s="44">
        <v>89405</v>
      </c>
      <c r="AQ323">
        <f t="shared" si="163"/>
        <v>208</v>
      </c>
      <c r="AR323" s="45">
        <f t="shared" si="164"/>
        <v>0</v>
      </c>
      <c r="AT323" s="41" t="s">
        <v>377</v>
      </c>
      <c r="AU323" s="46">
        <f t="shared" si="165"/>
        <v>35568</v>
      </c>
      <c r="AV323">
        <f t="shared" si="166"/>
        <v>0.56986301369863013</v>
      </c>
      <c r="AW323" s="42">
        <f t="shared" si="167"/>
        <v>20268.89</v>
      </c>
      <c r="AX323" s="42">
        <f t="shared" si="168"/>
        <v>20268.887671232878</v>
      </c>
      <c r="AY323" s="43">
        <f t="shared" si="169"/>
        <v>2.3287671210709959E-3</v>
      </c>
      <c r="BA323" s="41" t="str">
        <f t="shared" si="170"/>
        <v>07782</v>
      </c>
      <c r="BB323" s="42">
        <f t="shared" si="171"/>
        <v>20268.89</v>
      </c>
      <c r="BC323" s="42">
        <f t="shared" si="172"/>
        <v>1490.99</v>
      </c>
      <c r="BD323" s="47">
        <f t="shared" si="173"/>
        <v>21759.88</v>
      </c>
      <c r="BF323" s="41" t="s">
        <v>377</v>
      </c>
      <c r="BG323" t="s">
        <v>66</v>
      </c>
      <c r="BH323" s="42">
        <v>1490.65</v>
      </c>
      <c r="BI323" s="42">
        <v>734024.89529999997</v>
      </c>
      <c r="BJ323" s="42">
        <f t="shared" si="174"/>
        <v>1490.6523783067673</v>
      </c>
      <c r="BK323" s="43">
        <f t="shared" si="175"/>
        <v>-2.3783067672411562E-3</v>
      </c>
      <c r="BM323" s="41" t="s">
        <v>377</v>
      </c>
      <c r="BN323" t="s">
        <v>67</v>
      </c>
      <c r="BO323" s="42">
        <v>21759.54</v>
      </c>
      <c r="BP323" s="42">
        <v>10714801.609999999</v>
      </c>
      <c r="BQ323" s="42">
        <f t="shared" si="176"/>
        <v>0</v>
      </c>
      <c r="BR323" s="43">
        <f t="shared" si="177"/>
        <v>21759.54</v>
      </c>
      <c r="BT323" s="48" t="s">
        <v>377</v>
      </c>
      <c r="BU323" s="49">
        <f t="shared" si="178"/>
        <v>20268.89</v>
      </c>
      <c r="BV323" s="50">
        <f t="shared" si="179"/>
        <v>1490.99</v>
      </c>
      <c r="BW323" s="51">
        <f t="shared" si="180"/>
        <v>1490.6523783067673</v>
      </c>
      <c r="BX323" s="52">
        <f t="shared" si="181"/>
        <v>0.33762169323267699</v>
      </c>
      <c r="BZ323" s="41" t="s">
        <v>377</v>
      </c>
      <c r="CA323" s="42">
        <f t="shared" si="182"/>
        <v>24616.558841711791</v>
      </c>
      <c r="CB323" s="42">
        <f t="shared" si="183"/>
        <v>20268.887671232878</v>
      </c>
      <c r="CC323" s="42">
        <f t="shared" si="184"/>
        <v>0</v>
      </c>
      <c r="CD323" s="42">
        <f t="shared" si="188"/>
        <v>20268.887671232878</v>
      </c>
      <c r="CE323" s="43">
        <f t="shared" si="189"/>
        <v>20268.887671232878</v>
      </c>
      <c r="CG323" s="53">
        <f t="shared" si="185"/>
        <v>20268.887671232878</v>
      </c>
      <c r="CH323" s="11">
        <f t="shared" si="186"/>
        <v>1500.63</v>
      </c>
      <c r="CI323" s="53">
        <f t="shared" si="187"/>
        <v>21769.517671232879</v>
      </c>
    </row>
    <row r="324" spans="1:87" x14ac:dyDescent="0.25">
      <c r="A324">
        <v>311</v>
      </c>
      <c r="B324" s="54">
        <v>1311</v>
      </c>
      <c r="C324" t="s">
        <v>378</v>
      </c>
      <c r="D324" s="1"/>
      <c r="E324" s="62">
        <v>319</v>
      </c>
      <c r="F324" s="64">
        <v>65560.88</v>
      </c>
      <c r="G324">
        <v>206</v>
      </c>
      <c r="H324" s="1" t="str">
        <f>VLOOKUP(C324,'[1]Base 2024'!$A$2:$D$1666,3,FALSE)</f>
        <v>Sindicalizado</v>
      </c>
      <c r="I324" s="1" t="str">
        <f>VLOOKUP(C324,'[1]Base 2024'!$A$2:$D$1666,4,FALSE)</f>
        <v>QUERETARO</v>
      </c>
      <c r="J324" t="s">
        <v>74</v>
      </c>
      <c r="K324" s="45" t="s">
        <v>77</v>
      </c>
      <c r="L324" s="57">
        <f t="shared" si="152"/>
        <v>9939.9253666112636</v>
      </c>
      <c r="M324" s="9">
        <f t="shared" si="153"/>
        <v>13201.179134446962</v>
      </c>
      <c r="N324" s="58">
        <f t="shared" si="154"/>
        <v>23141.104501058224</v>
      </c>
      <c r="O324" s="59">
        <f t="shared" si="155"/>
        <v>29092.799999999999</v>
      </c>
      <c r="P324" s="60">
        <f t="shared" si="156"/>
        <v>16419.498082191782</v>
      </c>
      <c r="Q324" s="61">
        <v>0</v>
      </c>
      <c r="R324" s="62">
        <v>0</v>
      </c>
      <c r="S324" s="62">
        <v>0</v>
      </c>
      <c r="T324" s="58">
        <f t="shared" si="157"/>
        <v>0</v>
      </c>
      <c r="V324" s="63">
        <f t="shared" si="158"/>
        <v>1207.5533824956967</v>
      </c>
      <c r="X324" s="9"/>
      <c r="Z324" s="41" t="s">
        <v>378</v>
      </c>
      <c r="AA324" t="s">
        <v>63</v>
      </c>
      <c r="AB324" s="42">
        <v>319</v>
      </c>
      <c r="AC324" s="42">
        <f t="shared" si="159"/>
        <v>319</v>
      </c>
      <c r="AD324" s="43">
        <f t="shared" si="160"/>
        <v>0</v>
      </c>
      <c r="AE324" s="9"/>
      <c r="AF324" s="41" t="s">
        <v>378</v>
      </c>
      <c r="AG324" t="s">
        <v>64</v>
      </c>
      <c r="AH324" s="42">
        <v>29092.799999999999</v>
      </c>
      <c r="AI324" s="42">
        <v>12240384.288000001</v>
      </c>
      <c r="AJ324" s="42">
        <f t="shared" si="161"/>
        <v>29092.799999999999</v>
      </c>
      <c r="AK324" s="43">
        <f t="shared" si="162"/>
        <v>0</v>
      </c>
      <c r="AL324" s="42"/>
      <c r="AM324" s="41" t="s">
        <v>378</v>
      </c>
      <c r="AN324" t="s">
        <v>65</v>
      </c>
      <c r="AO324">
        <v>206</v>
      </c>
      <c r="AP324" s="44">
        <v>89611</v>
      </c>
      <c r="AQ324">
        <f t="shared" si="163"/>
        <v>206</v>
      </c>
      <c r="AR324" s="45">
        <f t="shared" si="164"/>
        <v>0</v>
      </c>
      <c r="AT324" s="41" t="s">
        <v>378</v>
      </c>
      <c r="AU324" s="46">
        <f t="shared" si="165"/>
        <v>29092.799999999999</v>
      </c>
      <c r="AV324">
        <f t="shared" si="166"/>
        <v>0.56438356164383563</v>
      </c>
      <c r="AW324" s="42">
        <f t="shared" si="167"/>
        <v>16419.5</v>
      </c>
      <c r="AX324" s="42">
        <f t="shared" si="168"/>
        <v>16419.498082191782</v>
      </c>
      <c r="AY324" s="43">
        <f t="shared" si="169"/>
        <v>1.9178082184225786E-3</v>
      </c>
      <c r="BA324" s="41" t="str">
        <f t="shared" si="170"/>
        <v>07783</v>
      </c>
      <c r="BB324" s="42">
        <f t="shared" si="171"/>
        <v>16419.5</v>
      </c>
      <c r="BC324" s="42">
        <f t="shared" si="172"/>
        <v>1207.83</v>
      </c>
      <c r="BD324" s="47">
        <f t="shared" si="173"/>
        <v>17627.330000000002</v>
      </c>
      <c r="BF324" s="41" t="s">
        <v>378</v>
      </c>
      <c r="BG324" t="s">
        <v>66</v>
      </c>
      <c r="BH324" s="42">
        <v>1207.55</v>
      </c>
      <c r="BI324" s="42">
        <v>735232.44869999995</v>
      </c>
      <c r="BJ324" s="42">
        <f t="shared" si="174"/>
        <v>1207.5533824956967</v>
      </c>
      <c r="BK324" s="43">
        <f t="shared" si="175"/>
        <v>-3.3824956967691833E-3</v>
      </c>
      <c r="BM324" s="41" t="s">
        <v>378</v>
      </c>
      <c r="BN324" t="s">
        <v>67</v>
      </c>
      <c r="BO324" s="42">
        <v>17627.05</v>
      </c>
      <c r="BP324" s="42">
        <v>10732428.66</v>
      </c>
      <c r="BQ324" s="42">
        <f t="shared" si="176"/>
        <v>0</v>
      </c>
      <c r="BR324" s="43">
        <f t="shared" si="177"/>
        <v>17627.05</v>
      </c>
      <c r="BT324" s="48" t="s">
        <v>378</v>
      </c>
      <c r="BU324" s="49">
        <f t="shared" si="178"/>
        <v>16419.5</v>
      </c>
      <c r="BV324" s="50">
        <f t="shared" si="179"/>
        <v>1207.83</v>
      </c>
      <c r="BW324" s="51">
        <f t="shared" si="180"/>
        <v>1207.5533824956967</v>
      </c>
      <c r="BX324" s="52">
        <f t="shared" si="181"/>
        <v>0.27661750430320353</v>
      </c>
      <c r="BZ324" s="41" t="s">
        <v>378</v>
      </c>
      <c r="CA324" s="42">
        <f t="shared" si="182"/>
        <v>23141.104501058224</v>
      </c>
      <c r="CB324" s="42">
        <f t="shared" si="183"/>
        <v>16419.498082191782</v>
      </c>
      <c r="CC324" s="42">
        <f t="shared" si="184"/>
        <v>0</v>
      </c>
      <c r="CD324" s="42">
        <f t="shared" si="188"/>
        <v>16419.498082191782</v>
      </c>
      <c r="CE324" s="43">
        <f t="shared" si="189"/>
        <v>16419.498082191782</v>
      </c>
      <c r="CG324" s="53">
        <f t="shared" si="185"/>
        <v>16419.498082191782</v>
      </c>
      <c r="CH324" s="11">
        <f t="shared" si="186"/>
        <v>1215.6300000000001</v>
      </c>
      <c r="CI324" s="53">
        <f t="shared" si="187"/>
        <v>17635.128082191783</v>
      </c>
    </row>
    <row r="325" spans="1:87" x14ac:dyDescent="0.25">
      <c r="A325">
        <v>312</v>
      </c>
      <c r="B325" s="54">
        <v>1312</v>
      </c>
      <c r="C325" t="s">
        <v>379</v>
      </c>
      <c r="D325" s="1"/>
      <c r="E325" s="62">
        <v>330</v>
      </c>
      <c r="F325" s="64">
        <v>20737.2</v>
      </c>
      <c r="G325">
        <v>63</v>
      </c>
      <c r="H325" s="1" t="str">
        <f>VLOOKUP(C325,'[1]Base 2024'!$A$2:$D$1666,3,FALSE)</f>
        <v>Sindicalizado</v>
      </c>
      <c r="I325" s="1" t="str">
        <f>VLOOKUP(C325,'[1]Base 2024'!$A$2:$D$1666,4,FALSE)</f>
        <v>QUERETARO</v>
      </c>
      <c r="J325" t="s">
        <v>74</v>
      </c>
      <c r="K325" s="45" t="s">
        <v>77</v>
      </c>
      <c r="L325" s="57">
        <f t="shared" si="152"/>
        <v>3144.0429157218618</v>
      </c>
      <c r="M325" s="9">
        <f t="shared" si="153"/>
        <v>4037.2538129619347</v>
      </c>
      <c r="N325" s="58">
        <f t="shared" si="154"/>
        <v>7181.2967286837966</v>
      </c>
      <c r="O325" s="59">
        <f t="shared" si="155"/>
        <v>30096</v>
      </c>
      <c r="P325" s="60">
        <f t="shared" si="156"/>
        <v>5194.6520547945202</v>
      </c>
      <c r="Q325" s="61">
        <v>0</v>
      </c>
      <c r="R325" s="62">
        <v>0</v>
      </c>
      <c r="S325" s="62">
        <v>0</v>
      </c>
      <c r="T325" s="58">
        <f t="shared" si="157"/>
        <v>0</v>
      </c>
      <c r="V325" s="63">
        <f t="shared" si="158"/>
        <v>382.03479961782165</v>
      </c>
      <c r="X325" s="9"/>
      <c r="Z325" s="41" t="s">
        <v>379</v>
      </c>
      <c r="AA325" t="s">
        <v>63</v>
      </c>
      <c r="AB325" s="42">
        <v>330</v>
      </c>
      <c r="AC325" s="42">
        <f t="shared" si="159"/>
        <v>330</v>
      </c>
      <c r="AD325" s="43">
        <f t="shared" si="160"/>
        <v>0</v>
      </c>
      <c r="AE325" s="9"/>
      <c r="AF325" s="41" t="s">
        <v>379</v>
      </c>
      <c r="AG325" t="s">
        <v>64</v>
      </c>
      <c r="AH325" s="42">
        <v>30096</v>
      </c>
      <c r="AI325" s="42">
        <v>12270480.288000001</v>
      </c>
      <c r="AJ325" s="42">
        <f t="shared" si="161"/>
        <v>30096</v>
      </c>
      <c r="AK325" s="43">
        <f t="shared" si="162"/>
        <v>0</v>
      </c>
      <c r="AL325" s="42"/>
      <c r="AM325" s="41" t="s">
        <v>379</v>
      </c>
      <c r="AN325" t="s">
        <v>65</v>
      </c>
      <c r="AO325">
        <v>63</v>
      </c>
      <c r="AP325" s="44">
        <v>89674</v>
      </c>
      <c r="AQ325">
        <f t="shared" si="163"/>
        <v>63</v>
      </c>
      <c r="AR325" s="45">
        <f t="shared" si="164"/>
        <v>0</v>
      </c>
      <c r="AT325" s="41" t="s">
        <v>379</v>
      </c>
      <c r="AU325" s="46">
        <f t="shared" si="165"/>
        <v>30096</v>
      </c>
      <c r="AV325">
        <f t="shared" si="166"/>
        <v>0.17260273972602741</v>
      </c>
      <c r="AW325" s="42">
        <f t="shared" si="167"/>
        <v>5194.6499999999996</v>
      </c>
      <c r="AX325" s="42">
        <f t="shared" si="168"/>
        <v>5194.6520547945202</v>
      </c>
      <c r="AY325" s="43">
        <f t="shared" si="169"/>
        <v>-2.054794520518044E-3</v>
      </c>
      <c r="BA325" s="41" t="str">
        <f t="shared" si="170"/>
        <v>07784</v>
      </c>
      <c r="BB325" s="42">
        <f t="shared" si="171"/>
        <v>5194.6499999999996</v>
      </c>
      <c r="BC325" s="42">
        <f t="shared" si="172"/>
        <v>382.12</v>
      </c>
      <c r="BD325" s="47">
        <f t="shared" si="173"/>
        <v>5576.7699999999995</v>
      </c>
      <c r="BF325" s="41" t="s">
        <v>379</v>
      </c>
      <c r="BG325" t="s">
        <v>66</v>
      </c>
      <c r="BH325" s="42">
        <v>382.03</v>
      </c>
      <c r="BI325" s="42">
        <v>735614.48349999997</v>
      </c>
      <c r="BJ325" s="42">
        <f t="shared" si="174"/>
        <v>382.03479961782165</v>
      </c>
      <c r="BK325" s="43">
        <f t="shared" si="175"/>
        <v>-4.7996178216749286E-3</v>
      </c>
      <c r="BM325" s="41" t="s">
        <v>379</v>
      </c>
      <c r="BN325" t="s">
        <v>67</v>
      </c>
      <c r="BO325" s="42">
        <v>5576.69</v>
      </c>
      <c r="BP325" s="42">
        <v>10738005.35</v>
      </c>
      <c r="BQ325" s="42">
        <f t="shared" si="176"/>
        <v>0</v>
      </c>
      <c r="BR325" s="43">
        <f t="shared" si="177"/>
        <v>5576.69</v>
      </c>
      <c r="BT325" s="48" t="s">
        <v>379</v>
      </c>
      <c r="BU325" s="49">
        <f t="shared" si="178"/>
        <v>5194.6499999999996</v>
      </c>
      <c r="BV325" s="50">
        <f t="shared" si="179"/>
        <v>382.12</v>
      </c>
      <c r="BW325" s="51">
        <f t="shared" si="180"/>
        <v>382.03479961782165</v>
      </c>
      <c r="BX325" s="52">
        <f t="shared" si="181"/>
        <v>8.5200382178356904E-2</v>
      </c>
      <c r="BZ325" s="41" t="s">
        <v>379</v>
      </c>
      <c r="CA325" s="42">
        <f t="shared" si="182"/>
        <v>7181.2967286837966</v>
      </c>
      <c r="CB325" s="42">
        <f t="shared" si="183"/>
        <v>5194.6520547945202</v>
      </c>
      <c r="CC325" s="42">
        <f t="shared" si="184"/>
        <v>0</v>
      </c>
      <c r="CD325" s="42">
        <f t="shared" si="188"/>
        <v>5194.6520547945202</v>
      </c>
      <c r="CE325" s="43">
        <f t="shared" si="189"/>
        <v>5194.6520547945202</v>
      </c>
      <c r="CG325" s="53">
        <f t="shared" si="185"/>
        <v>5194.6520547945202</v>
      </c>
      <c r="CH325" s="11">
        <f t="shared" si="186"/>
        <v>384.59</v>
      </c>
      <c r="CI325" s="53">
        <f t="shared" si="187"/>
        <v>5579.2420547945203</v>
      </c>
    </row>
    <row r="326" spans="1:87" x14ac:dyDescent="0.25">
      <c r="A326">
        <v>313</v>
      </c>
      <c r="B326" s="54">
        <v>1313</v>
      </c>
      <c r="C326" t="s">
        <v>380</v>
      </c>
      <c r="D326" s="1"/>
      <c r="E326" s="62">
        <v>330</v>
      </c>
      <c r="F326" s="64">
        <v>64713</v>
      </c>
      <c r="G326">
        <v>197</v>
      </c>
      <c r="H326" s="1" t="str">
        <f>VLOOKUP(C326,'[1]Base 2024'!$A$2:$D$1666,3,FALSE)</f>
        <v>Sindicalizado</v>
      </c>
      <c r="I326" s="1" t="str">
        <f>VLOOKUP(C326,'[1]Base 2024'!$A$2:$D$1666,4,FALSE)</f>
        <v>QUERETARO</v>
      </c>
      <c r="J326" t="s">
        <v>74</v>
      </c>
      <c r="K326" s="45" t="s">
        <v>62</v>
      </c>
      <c r="L326" s="57">
        <f t="shared" si="152"/>
        <v>9811.3751714363007</v>
      </c>
      <c r="M326" s="9">
        <f t="shared" si="153"/>
        <v>12624.428589738114</v>
      </c>
      <c r="N326" s="58">
        <f t="shared" si="154"/>
        <v>22435.803761174415</v>
      </c>
      <c r="O326" s="59">
        <f t="shared" si="155"/>
        <v>30096</v>
      </c>
      <c r="P326" s="60">
        <f t="shared" si="156"/>
        <v>16243.594520547946</v>
      </c>
      <c r="Q326" s="61">
        <v>0</v>
      </c>
      <c r="R326" s="62">
        <v>0</v>
      </c>
      <c r="S326" s="62">
        <v>0</v>
      </c>
      <c r="T326" s="58">
        <f t="shared" si="157"/>
        <v>0</v>
      </c>
      <c r="V326" s="63">
        <f t="shared" si="158"/>
        <v>1194.6167543604899</v>
      </c>
      <c r="X326" s="9"/>
      <c r="Z326" s="41" t="s">
        <v>380</v>
      </c>
      <c r="AA326" t="s">
        <v>63</v>
      </c>
      <c r="AB326" s="42">
        <v>330</v>
      </c>
      <c r="AC326" s="42">
        <f t="shared" si="159"/>
        <v>330</v>
      </c>
      <c r="AD326" s="43">
        <f t="shared" si="160"/>
        <v>0</v>
      </c>
      <c r="AE326" s="9"/>
      <c r="AF326" s="41" t="s">
        <v>380</v>
      </c>
      <c r="AG326" t="s">
        <v>64</v>
      </c>
      <c r="AH326" s="42">
        <v>30096</v>
      </c>
      <c r="AI326" s="42">
        <v>12300576.288000001</v>
      </c>
      <c r="AJ326" s="42">
        <f t="shared" si="161"/>
        <v>30096</v>
      </c>
      <c r="AK326" s="43">
        <f t="shared" si="162"/>
        <v>0</v>
      </c>
      <c r="AL326" s="42"/>
      <c r="AM326" s="41" t="s">
        <v>380</v>
      </c>
      <c r="AN326" t="s">
        <v>65</v>
      </c>
      <c r="AO326">
        <v>197</v>
      </c>
      <c r="AP326" s="44">
        <v>89871</v>
      </c>
      <c r="AQ326">
        <f t="shared" si="163"/>
        <v>197</v>
      </c>
      <c r="AR326" s="45">
        <f t="shared" si="164"/>
        <v>0</v>
      </c>
      <c r="AT326" s="41" t="s">
        <v>380</v>
      </c>
      <c r="AU326" s="46">
        <f t="shared" si="165"/>
        <v>30096</v>
      </c>
      <c r="AV326">
        <f t="shared" si="166"/>
        <v>0.53972602739726028</v>
      </c>
      <c r="AW326" s="42">
        <f t="shared" si="167"/>
        <v>16243.59</v>
      </c>
      <c r="AX326" s="42">
        <f t="shared" si="168"/>
        <v>16243.594520547946</v>
      </c>
      <c r="AY326" s="43">
        <f t="shared" si="169"/>
        <v>-4.5205479455034947E-3</v>
      </c>
      <c r="BA326" s="41" t="str">
        <f t="shared" si="170"/>
        <v>07785</v>
      </c>
      <c r="BB326" s="42">
        <f t="shared" si="171"/>
        <v>16243.59</v>
      </c>
      <c r="BC326" s="42">
        <f t="shared" si="172"/>
        <v>1194.8900000000001</v>
      </c>
      <c r="BD326" s="47">
        <f t="shared" si="173"/>
        <v>17438.48</v>
      </c>
      <c r="BF326" s="41" t="s">
        <v>380</v>
      </c>
      <c r="BG326" t="s">
        <v>66</v>
      </c>
      <c r="BH326" s="42">
        <v>1194.6199999999999</v>
      </c>
      <c r="BI326" s="42">
        <v>736809.10030000005</v>
      </c>
      <c r="BJ326" s="42">
        <f t="shared" si="174"/>
        <v>1194.6167543604899</v>
      </c>
      <c r="BK326" s="43">
        <f t="shared" si="175"/>
        <v>3.2456395099416113E-3</v>
      </c>
      <c r="BM326" s="41" t="s">
        <v>380</v>
      </c>
      <c r="BN326" t="s">
        <v>67</v>
      </c>
      <c r="BO326" s="42">
        <v>17438.22</v>
      </c>
      <c r="BP326" s="42">
        <v>10755443.57</v>
      </c>
      <c r="BQ326" s="42">
        <f t="shared" si="176"/>
        <v>0</v>
      </c>
      <c r="BR326" s="43">
        <f t="shared" si="177"/>
        <v>17438.22</v>
      </c>
      <c r="BT326" s="48" t="s">
        <v>380</v>
      </c>
      <c r="BU326" s="49">
        <f t="shared" si="178"/>
        <v>16243.59</v>
      </c>
      <c r="BV326" s="50">
        <f t="shared" si="179"/>
        <v>1194.8900000000001</v>
      </c>
      <c r="BW326" s="51">
        <f t="shared" si="180"/>
        <v>1194.6167543604899</v>
      </c>
      <c r="BX326" s="52">
        <f t="shared" si="181"/>
        <v>0.2732456395101508</v>
      </c>
      <c r="BZ326" s="41" t="s">
        <v>380</v>
      </c>
      <c r="CA326" s="42">
        <f t="shared" si="182"/>
        <v>22435.803761174415</v>
      </c>
      <c r="CB326" s="42">
        <f t="shared" si="183"/>
        <v>16243.594520547946</v>
      </c>
      <c r="CC326" s="42">
        <f t="shared" si="184"/>
        <v>0</v>
      </c>
      <c r="CD326" s="42">
        <f t="shared" si="188"/>
        <v>16243.594520547946</v>
      </c>
      <c r="CE326" s="43">
        <f t="shared" si="189"/>
        <v>16243.594520547946</v>
      </c>
      <c r="CG326" s="53">
        <f t="shared" si="185"/>
        <v>16243.594520547946</v>
      </c>
      <c r="CH326" s="11">
        <f t="shared" si="186"/>
        <v>1202.6099999999999</v>
      </c>
      <c r="CI326" s="53">
        <f t="shared" si="187"/>
        <v>17446.204520547944</v>
      </c>
    </row>
    <row r="327" spans="1:87" x14ac:dyDescent="0.25">
      <c r="A327">
        <v>314</v>
      </c>
      <c r="B327" s="54">
        <v>1314</v>
      </c>
      <c r="C327" t="s">
        <v>381</v>
      </c>
      <c r="D327" s="1"/>
      <c r="E327" s="62">
        <v>303</v>
      </c>
      <c r="F327" s="64">
        <v>21173.64</v>
      </c>
      <c r="G327">
        <v>70</v>
      </c>
      <c r="H327" s="1" t="str">
        <f>VLOOKUP(C327,'[1]Base 2024'!$A$2:$D$1666,3,FALSE)</f>
        <v>Sindicalizado</v>
      </c>
      <c r="I327" s="1" t="str">
        <f>VLOOKUP(C327,'[1]Base 2024'!$A$2:$D$1666,4,FALSE)</f>
        <v>QUERETARO</v>
      </c>
      <c r="J327" t="s">
        <v>74</v>
      </c>
      <c r="K327" s="45" t="s">
        <v>77</v>
      </c>
      <c r="L327" s="57">
        <f t="shared" si="152"/>
        <v>3210.2131841350347</v>
      </c>
      <c r="M327" s="9">
        <f t="shared" si="153"/>
        <v>4485.8375699577055</v>
      </c>
      <c r="N327" s="58">
        <f t="shared" si="154"/>
        <v>7696.0507540927401</v>
      </c>
      <c r="O327" s="59">
        <f t="shared" si="155"/>
        <v>27633.600000000002</v>
      </c>
      <c r="P327" s="60">
        <f t="shared" si="156"/>
        <v>5299.5945205479456</v>
      </c>
      <c r="Q327" s="61">
        <v>0</v>
      </c>
      <c r="R327" s="62">
        <v>0</v>
      </c>
      <c r="S327" s="62">
        <v>0</v>
      </c>
      <c r="T327" s="58">
        <f t="shared" si="157"/>
        <v>0</v>
      </c>
      <c r="V327" s="63">
        <f t="shared" si="158"/>
        <v>389.7526743575757</v>
      </c>
      <c r="X327" s="9"/>
      <c r="Z327" s="41" t="s">
        <v>381</v>
      </c>
      <c r="AA327" t="s">
        <v>63</v>
      </c>
      <c r="AB327" s="42">
        <v>303</v>
      </c>
      <c r="AC327" s="42">
        <f t="shared" si="159"/>
        <v>303</v>
      </c>
      <c r="AD327" s="43">
        <f t="shared" si="160"/>
        <v>0</v>
      </c>
      <c r="AE327" s="9"/>
      <c r="AF327" s="41" t="s">
        <v>381</v>
      </c>
      <c r="AG327" t="s">
        <v>64</v>
      </c>
      <c r="AH327" s="42">
        <v>27633.599999999999</v>
      </c>
      <c r="AI327" s="42">
        <v>12328209.888</v>
      </c>
      <c r="AJ327" s="42">
        <f t="shared" si="161"/>
        <v>27633.600000000002</v>
      </c>
      <c r="AK327" s="43">
        <f t="shared" si="162"/>
        <v>0</v>
      </c>
      <c r="AL327" s="42"/>
      <c r="AM327" s="41" t="s">
        <v>381</v>
      </c>
      <c r="AN327" t="s">
        <v>65</v>
      </c>
      <c r="AO327">
        <v>70</v>
      </c>
      <c r="AP327" s="44">
        <v>89941</v>
      </c>
      <c r="AQ327">
        <f t="shared" si="163"/>
        <v>70</v>
      </c>
      <c r="AR327" s="45">
        <f t="shared" si="164"/>
        <v>0</v>
      </c>
      <c r="AT327" s="41" t="s">
        <v>381</v>
      </c>
      <c r="AU327" s="46">
        <f t="shared" si="165"/>
        <v>27633.599999999999</v>
      </c>
      <c r="AV327">
        <f t="shared" si="166"/>
        <v>0.19178082191780821</v>
      </c>
      <c r="AW327" s="42">
        <f t="shared" si="167"/>
        <v>5299.59</v>
      </c>
      <c r="AX327" s="42">
        <f t="shared" si="168"/>
        <v>5299.5945205479456</v>
      </c>
      <c r="AY327" s="43">
        <f t="shared" si="169"/>
        <v>-4.5205479455034947E-3</v>
      </c>
      <c r="BA327" s="41" t="str">
        <f t="shared" si="170"/>
        <v>07786</v>
      </c>
      <c r="BB327" s="42">
        <f t="shared" si="171"/>
        <v>5299.59</v>
      </c>
      <c r="BC327" s="42">
        <f t="shared" si="172"/>
        <v>389.84</v>
      </c>
      <c r="BD327" s="47">
        <f t="shared" si="173"/>
        <v>5689.43</v>
      </c>
      <c r="BF327" s="41" t="s">
        <v>381</v>
      </c>
      <c r="BG327" t="s">
        <v>66</v>
      </c>
      <c r="BH327" s="42">
        <v>389.75</v>
      </c>
      <c r="BI327" s="42">
        <v>737198.853</v>
      </c>
      <c r="BJ327" s="42">
        <f t="shared" si="174"/>
        <v>389.7526743575757</v>
      </c>
      <c r="BK327" s="43">
        <f t="shared" si="175"/>
        <v>-2.6743575756995597E-3</v>
      </c>
      <c r="BM327" s="41" t="s">
        <v>381</v>
      </c>
      <c r="BN327" t="s">
        <v>67</v>
      </c>
      <c r="BO327" s="42">
        <v>5689.35</v>
      </c>
      <c r="BP327" s="42">
        <v>10761132.92</v>
      </c>
      <c r="BQ327" s="42">
        <f t="shared" si="176"/>
        <v>0</v>
      </c>
      <c r="BR327" s="43">
        <f t="shared" si="177"/>
        <v>5689.35</v>
      </c>
      <c r="BT327" s="48" t="s">
        <v>381</v>
      </c>
      <c r="BU327" s="49">
        <f t="shared" si="178"/>
        <v>5299.59</v>
      </c>
      <c r="BV327" s="50">
        <f t="shared" si="179"/>
        <v>389.84</v>
      </c>
      <c r="BW327" s="51">
        <f t="shared" si="180"/>
        <v>389.7526743575757</v>
      </c>
      <c r="BX327" s="52">
        <f t="shared" si="181"/>
        <v>8.7325642424275429E-2</v>
      </c>
      <c r="BZ327" s="41" t="s">
        <v>381</v>
      </c>
      <c r="CA327" s="42">
        <f t="shared" si="182"/>
        <v>7696.0507540927401</v>
      </c>
      <c r="CB327" s="42">
        <f t="shared" si="183"/>
        <v>5299.5945205479456</v>
      </c>
      <c r="CC327" s="42">
        <f t="shared" si="184"/>
        <v>0</v>
      </c>
      <c r="CD327" s="42">
        <f t="shared" si="188"/>
        <v>5299.5945205479456</v>
      </c>
      <c r="CE327" s="43">
        <f t="shared" si="189"/>
        <v>5299.5945205479456</v>
      </c>
      <c r="CG327" s="53">
        <f t="shared" si="185"/>
        <v>5299.5945205479456</v>
      </c>
      <c r="CH327" s="11">
        <f t="shared" si="186"/>
        <v>392.36</v>
      </c>
      <c r="CI327" s="53">
        <f t="shared" si="187"/>
        <v>5691.9545205479453</v>
      </c>
    </row>
    <row r="328" spans="1:87" x14ac:dyDescent="0.25">
      <c r="A328">
        <v>315</v>
      </c>
      <c r="B328" s="54">
        <v>1315</v>
      </c>
      <c r="C328" t="s">
        <v>382</v>
      </c>
      <c r="D328" s="1"/>
      <c r="E328" s="62">
        <v>350</v>
      </c>
      <c r="F328" s="64">
        <v>63126</v>
      </c>
      <c r="G328">
        <v>194</v>
      </c>
      <c r="H328" s="1" t="str">
        <f>VLOOKUP(C328,'[1]Base 2024'!$A$2:$D$1666,3,FALSE)</f>
        <v>Sindicalizado</v>
      </c>
      <c r="I328" s="1" t="str">
        <f>VLOOKUP(C328,'[1]Base 2024'!$A$2:$D$1666,4,FALSE)</f>
        <v>QUERETARO</v>
      </c>
      <c r="J328" t="s">
        <v>74</v>
      </c>
      <c r="K328" s="45" t="s">
        <v>62</v>
      </c>
      <c r="L328" s="57">
        <f t="shared" si="152"/>
        <v>9570.7642834065464</v>
      </c>
      <c r="M328" s="9">
        <f t="shared" si="153"/>
        <v>12432.178408168498</v>
      </c>
      <c r="N328" s="58">
        <f t="shared" si="154"/>
        <v>22002.942691575045</v>
      </c>
      <c r="O328" s="59">
        <f t="shared" si="155"/>
        <v>31920</v>
      </c>
      <c r="P328" s="60">
        <f t="shared" si="156"/>
        <v>16965.698630136987</v>
      </c>
      <c r="Q328" s="61">
        <v>0</v>
      </c>
      <c r="R328" s="62">
        <v>0</v>
      </c>
      <c r="S328" s="62">
        <v>0</v>
      </c>
      <c r="T328" s="58">
        <f t="shared" si="157"/>
        <v>0</v>
      </c>
      <c r="V328" s="63">
        <f t="shared" si="158"/>
        <v>1247.7230829268924</v>
      </c>
      <c r="X328" s="9"/>
      <c r="Z328" s="41" t="s">
        <v>382</v>
      </c>
      <c r="AA328" t="s">
        <v>63</v>
      </c>
      <c r="AB328" s="42">
        <v>350</v>
      </c>
      <c r="AC328" s="42">
        <f t="shared" si="159"/>
        <v>350</v>
      </c>
      <c r="AD328" s="43">
        <f t="shared" si="160"/>
        <v>0</v>
      </c>
      <c r="AE328" s="9"/>
      <c r="AF328" s="41" t="s">
        <v>382</v>
      </c>
      <c r="AG328" t="s">
        <v>64</v>
      </c>
      <c r="AH328" s="42">
        <v>31920</v>
      </c>
      <c r="AI328" s="42">
        <v>12360129.888</v>
      </c>
      <c r="AJ328" s="42">
        <f t="shared" si="161"/>
        <v>31920</v>
      </c>
      <c r="AK328" s="43">
        <f t="shared" si="162"/>
        <v>0</v>
      </c>
      <c r="AL328" s="42"/>
      <c r="AM328" s="41" t="s">
        <v>382</v>
      </c>
      <c r="AN328" t="s">
        <v>65</v>
      </c>
      <c r="AO328">
        <v>194</v>
      </c>
      <c r="AP328" s="44">
        <v>90135</v>
      </c>
      <c r="AQ328">
        <f t="shared" si="163"/>
        <v>194</v>
      </c>
      <c r="AR328" s="45">
        <f t="shared" si="164"/>
        <v>0</v>
      </c>
      <c r="AT328" s="41" t="s">
        <v>382</v>
      </c>
      <c r="AU328" s="46">
        <f t="shared" si="165"/>
        <v>31920</v>
      </c>
      <c r="AV328">
        <f t="shared" si="166"/>
        <v>0.53150684931506853</v>
      </c>
      <c r="AW328" s="42">
        <f t="shared" si="167"/>
        <v>16965.7</v>
      </c>
      <c r="AX328" s="42">
        <f t="shared" si="168"/>
        <v>16965.698630136987</v>
      </c>
      <c r="AY328" s="43">
        <f t="shared" si="169"/>
        <v>1.369863013678696E-3</v>
      </c>
      <c r="BA328" s="41" t="str">
        <f t="shared" si="170"/>
        <v>07787</v>
      </c>
      <c r="BB328" s="42">
        <f t="shared" si="171"/>
        <v>16965.7</v>
      </c>
      <c r="BC328" s="42">
        <f t="shared" si="172"/>
        <v>1248.01</v>
      </c>
      <c r="BD328" s="47">
        <f t="shared" si="173"/>
        <v>18213.71</v>
      </c>
      <c r="BF328" s="41" t="s">
        <v>382</v>
      </c>
      <c r="BG328" t="s">
        <v>66</v>
      </c>
      <c r="BH328" s="42">
        <v>1247.72</v>
      </c>
      <c r="BI328" s="42">
        <v>738446.57609999995</v>
      </c>
      <c r="BJ328" s="42">
        <f t="shared" si="174"/>
        <v>1247.7230829268924</v>
      </c>
      <c r="BK328" s="43">
        <f t="shared" si="175"/>
        <v>-3.0829268923753261E-3</v>
      </c>
      <c r="BM328" s="41" t="s">
        <v>382</v>
      </c>
      <c r="BN328" t="s">
        <v>67</v>
      </c>
      <c r="BO328" s="42">
        <v>18213.419999999998</v>
      </c>
      <c r="BP328" s="42">
        <v>10779346.34</v>
      </c>
      <c r="BQ328" s="42">
        <f t="shared" si="176"/>
        <v>0</v>
      </c>
      <c r="BR328" s="43">
        <f t="shared" si="177"/>
        <v>18213.419999999998</v>
      </c>
      <c r="BT328" s="48" t="s">
        <v>382</v>
      </c>
      <c r="BU328" s="49">
        <f t="shared" si="178"/>
        <v>16965.7</v>
      </c>
      <c r="BV328" s="50">
        <f t="shared" si="179"/>
        <v>1248.01</v>
      </c>
      <c r="BW328" s="51">
        <f t="shared" si="180"/>
        <v>1247.7230829268924</v>
      </c>
      <c r="BX328" s="52">
        <f t="shared" si="181"/>
        <v>0.28691707310758829</v>
      </c>
      <c r="BZ328" s="41" t="s">
        <v>382</v>
      </c>
      <c r="CA328" s="42">
        <f t="shared" si="182"/>
        <v>22002.942691575045</v>
      </c>
      <c r="CB328" s="42">
        <f t="shared" si="183"/>
        <v>16965.698630136987</v>
      </c>
      <c r="CC328" s="42">
        <f t="shared" si="184"/>
        <v>0</v>
      </c>
      <c r="CD328" s="42">
        <f t="shared" si="188"/>
        <v>16965.698630136987</v>
      </c>
      <c r="CE328" s="43">
        <f t="shared" si="189"/>
        <v>16965.698630136987</v>
      </c>
      <c r="CG328" s="53">
        <f t="shared" si="185"/>
        <v>16965.698630136987</v>
      </c>
      <c r="CH328" s="11">
        <f t="shared" si="186"/>
        <v>1256.07</v>
      </c>
      <c r="CI328" s="53">
        <f t="shared" si="187"/>
        <v>18221.768630136987</v>
      </c>
    </row>
    <row r="329" spans="1:87" x14ac:dyDescent="0.25">
      <c r="A329">
        <v>316</v>
      </c>
      <c r="B329" s="54">
        <v>1316</v>
      </c>
      <c r="C329" t="s">
        <v>383</v>
      </c>
      <c r="D329" s="1"/>
      <c r="E329" s="62">
        <v>330</v>
      </c>
      <c r="F329" s="64">
        <v>29510.04</v>
      </c>
      <c r="G329">
        <v>97</v>
      </c>
      <c r="H329" s="1" t="str">
        <f>VLOOKUP(C329,'[1]Base 2024'!$A$2:$D$1666,3,FALSE)</f>
        <v>Sindicalizado</v>
      </c>
      <c r="I329" s="1" t="str">
        <f>VLOOKUP(C329,'[1]Base 2024'!$A$2:$D$1666,4,FALSE)</f>
        <v>QUERETARO</v>
      </c>
      <c r="J329" t="s">
        <v>74</v>
      </c>
      <c r="K329" s="45" t="s">
        <v>77</v>
      </c>
      <c r="L329" s="57">
        <f t="shared" si="152"/>
        <v>4474.1253498383949</v>
      </c>
      <c r="M329" s="9">
        <f t="shared" si="153"/>
        <v>6216.0892040842491</v>
      </c>
      <c r="N329" s="58">
        <f t="shared" si="154"/>
        <v>10690.214553922644</v>
      </c>
      <c r="O329" s="59">
        <f t="shared" si="155"/>
        <v>30096</v>
      </c>
      <c r="P329" s="60">
        <f t="shared" si="156"/>
        <v>7998.1150684931508</v>
      </c>
      <c r="Q329" s="61">
        <v>0</v>
      </c>
      <c r="R329" s="62">
        <v>0</v>
      </c>
      <c r="S329" s="62">
        <v>0</v>
      </c>
      <c r="T329" s="58">
        <f t="shared" si="157"/>
        <v>0</v>
      </c>
      <c r="V329" s="63">
        <f t="shared" si="158"/>
        <v>588.21231052267774</v>
      </c>
      <c r="X329" s="9"/>
      <c r="Z329" s="41" t="s">
        <v>383</v>
      </c>
      <c r="AA329" t="s">
        <v>63</v>
      </c>
      <c r="AB329" s="42">
        <v>330</v>
      </c>
      <c r="AC329" s="42">
        <f t="shared" si="159"/>
        <v>330</v>
      </c>
      <c r="AD329" s="43">
        <f t="shared" si="160"/>
        <v>0</v>
      </c>
      <c r="AE329" s="9"/>
      <c r="AF329" s="41" t="s">
        <v>383</v>
      </c>
      <c r="AG329" t="s">
        <v>64</v>
      </c>
      <c r="AH329" s="42">
        <v>30096</v>
      </c>
      <c r="AI329" s="42">
        <v>12390225.888</v>
      </c>
      <c r="AJ329" s="42">
        <f t="shared" si="161"/>
        <v>30096</v>
      </c>
      <c r="AK329" s="43">
        <f t="shared" si="162"/>
        <v>0</v>
      </c>
      <c r="AL329" s="42"/>
      <c r="AM329" s="41" t="s">
        <v>383</v>
      </c>
      <c r="AN329" t="s">
        <v>65</v>
      </c>
      <c r="AO329">
        <v>97</v>
      </c>
      <c r="AP329" s="44">
        <v>90232</v>
      </c>
      <c r="AQ329">
        <f t="shared" si="163"/>
        <v>97</v>
      </c>
      <c r="AR329" s="45">
        <f t="shared" si="164"/>
        <v>0</v>
      </c>
      <c r="AT329" s="41" t="s">
        <v>383</v>
      </c>
      <c r="AU329" s="46">
        <f t="shared" si="165"/>
        <v>30096</v>
      </c>
      <c r="AV329">
        <f t="shared" si="166"/>
        <v>0.26575342465753427</v>
      </c>
      <c r="AW329" s="42">
        <f t="shared" si="167"/>
        <v>7998.12</v>
      </c>
      <c r="AX329" s="42">
        <f t="shared" si="168"/>
        <v>7998.1150684931508</v>
      </c>
      <c r="AY329" s="43">
        <f t="shared" si="169"/>
        <v>4.9315068490614067E-3</v>
      </c>
      <c r="BA329" s="41" t="str">
        <f t="shared" si="170"/>
        <v>07788</v>
      </c>
      <c r="BB329" s="42">
        <f t="shared" si="171"/>
        <v>7998.12</v>
      </c>
      <c r="BC329" s="42">
        <f t="shared" si="172"/>
        <v>588.35</v>
      </c>
      <c r="BD329" s="47">
        <f t="shared" si="173"/>
        <v>8586.4699999999993</v>
      </c>
      <c r="BF329" s="41" t="s">
        <v>383</v>
      </c>
      <c r="BG329" t="s">
        <v>66</v>
      </c>
      <c r="BH329" s="42">
        <v>588.21</v>
      </c>
      <c r="BI329" s="42">
        <v>739034.78839999996</v>
      </c>
      <c r="BJ329" s="42">
        <f t="shared" si="174"/>
        <v>588.21231052267774</v>
      </c>
      <c r="BK329" s="43">
        <f t="shared" si="175"/>
        <v>-2.3105226777033749E-3</v>
      </c>
      <c r="BM329" s="41" t="s">
        <v>383</v>
      </c>
      <c r="BN329" t="s">
        <v>67</v>
      </c>
      <c r="BO329" s="42">
        <v>8586.33</v>
      </c>
      <c r="BP329" s="42">
        <v>10787932.67</v>
      </c>
      <c r="BQ329" s="42">
        <f t="shared" si="176"/>
        <v>0</v>
      </c>
      <c r="BR329" s="43">
        <f t="shared" si="177"/>
        <v>8586.33</v>
      </c>
      <c r="BT329" s="48" t="s">
        <v>383</v>
      </c>
      <c r="BU329" s="49">
        <f t="shared" si="178"/>
        <v>7998.12</v>
      </c>
      <c r="BV329" s="50">
        <f t="shared" si="179"/>
        <v>588.35</v>
      </c>
      <c r="BW329" s="51">
        <f t="shared" si="180"/>
        <v>588.21231052267774</v>
      </c>
      <c r="BX329" s="52">
        <f t="shared" si="181"/>
        <v>0.13768947732228298</v>
      </c>
      <c r="BZ329" s="41" t="s">
        <v>383</v>
      </c>
      <c r="CA329" s="42">
        <f t="shared" si="182"/>
        <v>10690.214553922644</v>
      </c>
      <c r="CB329" s="42">
        <f t="shared" si="183"/>
        <v>7998.1150684931508</v>
      </c>
      <c r="CC329" s="42">
        <f t="shared" si="184"/>
        <v>0</v>
      </c>
      <c r="CD329" s="42">
        <f t="shared" si="188"/>
        <v>7998.1150684931508</v>
      </c>
      <c r="CE329" s="43">
        <f t="shared" si="189"/>
        <v>7998.1150684931508</v>
      </c>
      <c r="CG329" s="53">
        <f t="shared" si="185"/>
        <v>7998.1150684931508</v>
      </c>
      <c r="CH329" s="11">
        <f t="shared" si="186"/>
        <v>592.15</v>
      </c>
      <c r="CI329" s="53">
        <f t="shared" si="187"/>
        <v>8590.2650684931505</v>
      </c>
    </row>
    <row r="330" spans="1:87" x14ac:dyDescent="0.25">
      <c r="A330">
        <v>317</v>
      </c>
      <c r="B330" s="54">
        <v>1317</v>
      </c>
      <c r="C330" t="s">
        <v>384</v>
      </c>
      <c r="D330" s="1"/>
      <c r="E330" s="62">
        <v>278</v>
      </c>
      <c r="F330" s="64">
        <v>54168</v>
      </c>
      <c r="G330">
        <v>196</v>
      </c>
      <c r="H330" s="1" t="str">
        <f>VLOOKUP(C330,'[1]Base 2024'!$A$2:$D$1666,3,FALSE)</f>
        <v>Sindicalizado</v>
      </c>
      <c r="I330" s="1" t="str">
        <f>VLOOKUP(C330,'[1]Base 2024'!$A$2:$D$1666,4,FALSE)</f>
        <v>QUERETARO</v>
      </c>
      <c r="J330" t="s">
        <v>74</v>
      </c>
      <c r="K330" s="45" t="s">
        <v>62</v>
      </c>
      <c r="L330" s="57">
        <f t="shared" si="152"/>
        <v>8212.6090628832153</v>
      </c>
      <c r="M330" s="9">
        <f t="shared" si="153"/>
        <v>12560.345195881575</v>
      </c>
      <c r="N330" s="58">
        <f t="shared" si="154"/>
        <v>20772.954258764788</v>
      </c>
      <c r="O330" s="59">
        <f t="shared" si="155"/>
        <v>25353.600000000002</v>
      </c>
      <c r="P330" s="60">
        <f t="shared" si="156"/>
        <v>13614.53589041096</v>
      </c>
      <c r="Q330" s="61">
        <v>0</v>
      </c>
      <c r="R330" s="62">
        <v>0</v>
      </c>
      <c r="S330" s="62">
        <v>0</v>
      </c>
      <c r="T330" s="58">
        <f t="shared" si="157"/>
        <v>0</v>
      </c>
      <c r="V330" s="63">
        <f t="shared" si="158"/>
        <v>1001.2656162374155</v>
      </c>
      <c r="X330" s="9"/>
      <c r="Z330" s="41" t="s">
        <v>384</v>
      </c>
      <c r="AA330" t="s">
        <v>63</v>
      </c>
      <c r="AB330" s="42">
        <v>278</v>
      </c>
      <c r="AC330" s="42">
        <f t="shared" si="159"/>
        <v>278</v>
      </c>
      <c r="AD330" s="43">
        <f t="shared" si="160"/>
        <v>0</v>
      </c>
      <c r="AE330" s="9"/>
      <c r="AF330" s="41" t="s">
        <v>384</v>
      </c>
      <c r="AG330" t="s">
        <v>64</v>
      </c>
      <c r="AH330" s="42">
        <v>25353.599999999999</v>
      </c>
      <c r="AI330" s="42">
        <v>12415579.488</v>
      </c>
      <c r="AJ330" s="42">
        <f t="shared" si="161"/>
        <v>25353.600000000002</v>
      </c>
      <c r="AK330" s="43">
        <f t="shared" si="162"/>
        <v>0</v>
      </c>
      <c r="AL330" s="42"/>
      <c r="AM330" s="41" t="s">
        <v>384</v>
      </c>
      <c r="AN330" t="s">
        <v>65</v>
      </c>
      <c r="AO330">
        <v>196</v>
      </c>
      <c r="AP330" s="44">
        <v>90428</v>
      </c>
      <c r="AQ330">
        <f t="shared" si="163"/>
        <v>196</v>
      </c>
      <c r="AR330" s="45">
        <f t="shared" si="164"/>
        <v>0</v>
      </c>
      <c r="AT330" s="41" t="s">
        <v>384</v>
      </c>
      <c r="AU330" s="46">
        <f t="shared" si="165"/>
        <v>25353.599999999999</v>
      </c>
      <c r="AV330">
        <f t="shared" si="166"/>
        <v>0.53698630136986303</v>
      </c>
      <c r="AW330" s="42">
        <f t="shared" si="167"/>
        <v>13614.54</v>
      </c>
      <c r="AX330" s="42">
        <f t="shared" si="168"/>
        <v>13614.53589041096</v>
      </c>
      <c r="AY330" s="43">
        <f t="shared" si="169"/>
        <v>4.109589041036088E-3</v>
      </c>
      <c r="BA330" s="41" t="str">
        <f t="shared" si="170"/>
        <v>07789</v>
      </c>
      <c r="BB330" s="42">
        <f t="shared" si="171"/>
        <v>13614.54</v>
      </c>
      <c r="BC330" s="42">
        <f t="shared" si="172"/>
        <v>1001.49</v>
      </c>
      <c r="BD330" s="47">
        <f t="shared" si="173"/>
        <v>14616.03</v>
      </c>
      <c r="BF330" s="41" t="s">
        <v>384</v>
      </c>
      <c r="BG330" t="s">
        <v>66</v>
      </c>
      <c r="BH330" s="42">
        <v>1001.27</v>
      </c>
      <c r="BI330" s="42">
        <v>740036.054</v>
      </c>
      <c r="BJ330" s="42">
        <f t="shared" si="174"/>
        <v>1001.2656162374155</v>
      </c>
      <c r="BK330" s="43">
        <f t="shared" si="175"/>
        <v>4.3837625844389549E-3</v>
      </c>
      <c r="BM330" s="41" t="s">
        <v>384</v>
      </c>
      <c r="BN330" t="s">
        <v>67</v>
      </c>
      <c r="BO330" s="42">
        <v>14615.81</v>
      </c>
      <c r="BP330" s="42">
        <v>10802548.48</v>
      </c>
      <c r="BQ330" s="42">
        <f t="shared" si="176"/>
        <v>0</v>
      </c>
      <c r="BR330" s="43">
        <f t="shared" si="177"/>
        <v>14615.81</v>
      </c>
      <c r="BT330" s="48" t="s">
        <v>384</v>
      </c>
      <c r="BU330" s="49">
        <f t="shared" si="178"/>
        <v>13614.54</v>
      </c>
      <c r="BV330" s="50">
        <f t="shared" si="179"/>
        <v>1001.49</v>
      </c>
      <c r="BW330" s="51">
        <f t="shared" si="180"/>
        <v>1001.2656162374155</v>
      </c>
      <c r="BX330" s="52">
        <f t="shared" si="181"/>
        <v>0.22438376258446624</v>
      </c>
      <c r="BZ330" s="41" t="s">
        <v>384</v>
      </c>
      <c r="CA330" s="42">
        <f t="shared" si="182"/>
        <v>20772.954258764788</v>
      </c>
      <c r="CB330" s="42">
        <f t="shared" si="183"/>
        <v>13614.53589041096</v>
      </c>
      <c r="CC330" s="42">
        <f t="shared" si="184"/>
        <v>0</v>
      </c>
      <c r="CD330" s="42">
        <f t="shared" si="188"/>
        <v>13614.53589041096</v>
      </c>
      <c r="CE330" s="43">
        <f t="shared" si="189"/>
        <v>13614.53589041096</v>
      </c>
      <c r="CG330" s="53">
        <f t="shared" si="185"/>
        <v>13614.53589041096</v>
      </c>
      <c r="CH330" s="11">
        <f t="shared" si="186"/>
        <v>1007.97</v>
      </c>
      <c r="CI330" s="53">
        <f t="shared" si="187"/>
        <v>14622.505890410959</v>
      </c>
    </row>
    <row r="331" spans="1:87" x14ac:dyDescent="0.25">
      <c r="A331">
        <v>318</v>
      </c>
      <c r="B331" s="54">
        <v>1319</v>
      </c>
      <c r="C331" t="s">
        <v>385</v>
      </c>
      <c r="D331" s="1"/>
      <c r="E331" s="62">
        <v>303</v>
      </c>
      <c r="F331" s="64">
        <v>56277</v>
      </c>
      <c r="G331">
        <v>189</v>
      </c>
      <c r="H331" s="1" t="str">
        <f>VLOOKUP(C331,'[1]Base 2024'!$A$2:$D$1666,3,FALSE)</f>
        <v>Sindicalizado</v>
      </c>
      <c r="I331" s="1" t="str">
        <f>VLOOKUP(C331,'[1]Base 2024'!$A$2:$D$1666,4,FALSE)</f>
        <v>QUERETARO</v>
      </c>
      <c r="J331" t="s">
        <v>74</v>
      </c>
      <c r="K331" s="45" t="s">
        <v>77</v>
      </c>
      <c r="L331" s="57">
        <f t="shared" si="152"/>
        <v>8532.3622845938316</v>
      </c>
      <c r="M331" s="9">
        <f t="shared" si="153"/>
        <v>12111.761438885806</v>
      </c>
      <c r="N331" s="58">
        <f t="shared" si="154"/>
        <v>20644.123723479635</v>
      </c>
      <c r="O331" s="59">
        <f t="shared" si="155"/>
        <v>27633.600000000002</v>
      </c>
      <c r="P331" s="60">
        <f t="shared" si="156"/>
        <v>14308.905205479454</v>
      </c>
      <c r="Q331" s="61">
        <v>0</v>
      </c>
      <c r="R331" s="62">
        <v>0</v>
      </c>
      <c r="S331" s="62">
        <v>0</v>
      </c>
      <c r="T331" s="58">
        <f t="shared" si="157"/>
        <v>0</v>
      </c>
      <c r="V331" s="63">
        <f t="shared" si="158"/>
        <v>1052.3322207654542</v>
      </c>
      <c r="X331" s="9"/>
      <c r="Z331" s="41" t="s">
        <v>385</v>
      </c>
      <c r="AA331" t="s">
        <v>63</v>
      </c>
      <c r="AB331" s="42">
        <v>303</v>
      </c>
      <c r="AC331" s="42">
        <f t="shared" si="159"/>
        <v>303</v>
      </c>
      <c r="AD331" s="43">
        <f t="shared" si="160"/>
        <v>0</v>
      </c>
      <c r="AE331" s="9"/>
      <c r="AF331" s="41" t="s">
        <v>385</v>
      </c>
      <c r="AG331" t="s">
        <v>64</v>
      </c>
      <c r="AH331" s="42">
        <v>27633.599999999999</v>
      </c>
      <c r="AI331" s="42">
        <v>12443213.088</v>
      </c>
      <c r="AJ331" s="42">
        <f t="shared" si="161"/>
        <v>27633.600000000002</v>
      </c>
      <c r="AK331" s="43">
        <f t="shared" si="162"/>
        <v>0</v>
      </c>
      <c r="AL331" s="42"/>
      <c r="AM331" s="41" t="s">
        <v>385</v>
      </c>
      <c r="AN331" t="s">
        <v>65</v>
      </c>
      <c r="AO331">
        <v>189</v>
      </c>
      <c r="AP331" s="44">
        <v>90617</v>
      </c>
      <c r="AQ331">
        <f t="shared" si="163"/>
        <v>189</v>
      </c>
      <c r="AR331" s="45">
        <f t="shared" si="164"/>
        <v>0</v>
      </c>
      <c r="AT331" s="41" t="s">
        <v>385</v>
      </c>
      <c r="AU331" s="46">
        <f t="shared" si="165"/>
        <v>27633.599999999999</v>
      </c>
      <c r="AV331">
        <f t="shared" si="166"/>
        <v>0.51780821917808217</v>
      </c>
      <c r="AW331" s="42">
        <f t="shared" si="167"/>
        <v>14308.91</v>
      </c>
      <c r="AX331" s="42">
        <f t="shared" si="168"/>
        <v>14308.905205479454</v>
      </c>
      <c r="AY331" s="43">
        <f t="shared" si="169"/>
        <v>4.7945205460564466E-3</v>
      </c>
      <c r="BA331" s="41" t="str">
        <f t="shared" si="170"/>
        <v>07791</v>
      </c>
      <c r="BB331" s="42">
        <f t="shared" si="171"/>
        <v>14308.91</v>
      </c>
      <c r="BC331" s="42">
        <f t="shared" si="172"/>
        <v>1052.57</v>
      </c>
      <c r="BD331" s="47">
        <f t="shared" si="173"/>
        <v>15361.48</v>
      </c>
      <c r="BF331" s="41" t="s">
        <v>385</v>
      </c>
      <c r="BG331" t="s">
        <v>66</v>
      </c>
      <c r="BH331" s="42">
        <v>1052.33</v>
      </c>
      <c r="BI331" s="42">
        <v>741088.38619999995</v>
      </c>
      <c r="BJ331" s="42">
        <f t="shared" si="174"/>
        <v>1052.3322207654542</v>
      </c>
      <c r="BK331" s="43">
        <f t="shared" si="175"/>
        <v>-2.2207654542398814E-3</v>
      </c>
      <c r="BM331" s="41" t="s">
        <v>385</v>
      </c>
      <c r="BN331" t="s">
        <v>67</v>
      </c>
      <c r="BO331" s="42">
        <v>15361.24</v>
      </c>
      <c r="BP331" s="42">
        <v>10817909.720000001</v>
      </c>
      <c r="BQ331" s="42">
        <f t="shared" si="176"/>
        <v>0</v>
      </c>
      <c r="BR331" s="43">
        <f t="shared" si="177"/>
        <v>15361.24</v>
      </c>
      <c r="BT331" s="48" t="s">
        <v>385</v>
      </c>
      <c r="BU331" s="49">
        <f t="shared" si="178"/>
        <v>14308.91</v>
      </c>
      <c r="BV331" s="50">
        <f t="shared" si="179"/>
        <v>1052.57</v>
      </c>
      <c r="BW331" s="51">
        <f t="shared" si="180"/>
        <v>1052.3322207654542</v>
      </c>
      <c r="BX331" s="52">
        <f t="shared" si="181"/>
        <v>0.23777923454576921</v>
      </c>
      <c r="BZ331" s="41" t="s">
        <v>385</v>
      </c>
      <c r="CA331" s="42">
        <f t="shared" si="182"/>
        <v>20644.123723479635</v>
      </c>
      <c r="CB331" s="42">
        <f t="shared" si="183"/>
        <v>14308.905205479454</v>
      </c>
      <c r="CC331" s="42">
        <f t="shared" si="184"/>
        <v>0</v>
      </c>
      <c r="CD331" s="42">
        <f t="shared" si="188"/>
        <v>14308.905205479454</v>
      </c>
      <c r="CE331" s="43">
        <f t="shared" si="189"/>
        <v>14308.905205479454</v>
      </c>
      <c r="CG331" s="53">
        <f t="shared" si="185"/>
        <v>14308.905205479454</v>
      </c>
      <c r="CH331" s="11">
        <f t="shared" si="186"/>
        <v>1059.3699999999999</v>
      </c>
      <c r="CI331" s="53">
        <f t="shared" si="187"/>
        <v>15368.275205479455</v>
      </c>
    </row>
    <row r="332" spans="1:87" x14ac:dyDescent="0.25">
      <c r="A332">
        <v>319</v>
      </c>
      <c r="B332" s="54">
        <v>1322</v>
      </c>
      <c r="C332" t="s">
        <v>386</v>
      </c>
      <c r="D332" s="1"/>
      <c r="E332" s="62">
        <v>330</v>
      </c>
      <c r="F332" s="64">
        <v>60390</v>
      </c>
      <c r="G332">
        <v>183</v>
      </c>
      <c r="H332" s="1" t="str">
        <f>VLOOKUP(C332,'[1]Base 2024'!$A$2:$D$1666,3,FALSE)</f>
        <v>Sindicalizado</v>
      </c>
      <c r="I332" s="1" t="str">
        <f>VLOOKUP(C332,'[1]Base 2024'!$A$2:$D$1666,4,FALSE)</f>
        <v>QUERETARO</v>
      </c>
      <c r="J332" t="s">
        <v>74</v>
      </c>
      <c r="K332" s="45" t="s">
        <v>77</v>
      </c>
      <c r="L332" s="57">
        <f t="shared" si="152"/>
        <v>9155.9492930792603</v>
      </c>
      <c r="M332" s="9">
        <f t="shared" si="153"/>
        <v>11727.261075746574</v>
      </c>
      <c r="N332" s="58">
        <f t="shared" si="154"/>
        <v>20883.210368825836</v>
      </c>
      <c r="O332" s="59">
        <f t="shared" si="155"/>
        <v>30096</v>
      </c>
      <c r="P332" s="60">
        <f t="shared" si="156"/>
        <v>15089.227397260274</v>
      </c>
      <c r="Q332" s="61">
        <v>0</v>
      </c>
      <c r="R332" s="62">
        <v>0</v>
      </c>
      <c r="S332" s="62">
        <v>0</v>
      </c>
      <c r="T332" s="58">
        <f t="shared" si="157"/>
        <v>0</v>
      </c>
      <c r="V332" s="63">
        <f t="shared" si="158"/>
        <v>1109.7201322231963</v>
      </c>
      <c r="X332" s="9"/>
      <c r="Z332" s="41" t="s">
        <v>386</v>
      </c>
      <c r="AA332" t="s">
        <v>63</v>
      </c>
      <c r="AB332" s="42">
        <v>330</v>
      </c>
      <c r="AC332" s="42">
        <f t="shared" si="159"/>
        <v>330</v>
      </c>
      <c r="AD332" s="43">
        <f t="shared" si="160"/>
        <v>0</v>
      </c>
      <c r="AE332" s="9"/>
      <c r="AF332" s="41" t="s">
        <v>386</v>
      </c>
      <c r="AG332" t="s">
        <v>64</v>
      </c>
      <c r="AH332" s="42">
        <v>30096</v>
      </c>
      <c r="AI332" s="42">
        <v>12473309.088</v>
      </c>
      <c r="AJ332" s="42">
        <f t="shared" si="161"/>
        <v>30096</v>
      </c>
      <c r="AK332" s="43">
        <f t="shared" si="162"/>
        <v>0</v>
      </c>
      <c r="AL332" s="42"/>
      <c r="AM332" s="41" t="s">
        <v>386</v>
      </c>
      <c r="AN332" t="s">
        <v>65</v>
      </c>
      <c r="AO332">
        <v>183</v>
      </c>
      <c r="AP332" s="44">
        <v>90800</v>
      </c>
      <c r="AQ332">
        <f t="shared" si="163"/>
        <v>183</v>
      </c>
      <c r="AR332" s="45">
        <f t="shared" si="164"/>
        <v>0</v>
      </c>
      <c r="AT332" s="41" t="s">
        <v>386</v>
      </c>
      <c r="AU332" s="46">
        <f t="shared" si="165"/>
        <v>30096</v>
      </c>
      <c r="AV332">
        <f t="shared" si="166"/>
        <v>0.50136986301369868</v>
      </c>
      <c r="AW332" s="42">
        <f t="shared" si="167"/>
        <v>15089.23</v>
      </c>
      <c r="AX332" s="42">
        <f t="shared" si="168"/>
        <v>15089.227397260274</v>
      </c>
      <c r="AY332" s="43">
        <f t="shared" si="169"/>
        <v>2.6027397252619267E-3</v>
      </c>
      <c r="BA332" s="41" t="str">
        <f t="shared" si="170"/>
        <v>07794</v>
      </c>
      <c r="BB332" s="42">
        <f t="shared" si="171"/>
        <v>15089.23</v>
      </c>
      <c r="BC332" s="42">
        <f t="shared" si="172"/>
        <v>1109.97</v>
      </c>
      <c r="BD332" s="47">
        <f t="shared" si="173"/>
        <v>16199.199999999999</v>
      </c>
      <c r="BF332" s="41" t="s">
        <v>386</v>
      </c>
      <c r="BG332" t="s">
        <v>66</v>
      </c>
      <c r="BH332" s="42">
        <v>1109.72</v>
      </c>
      <c r="BI332" s="42">
        <v>742198.10629999998</v>
      </c>
      <c r="BJ332" s="42">
        <f t="shared" si="174"/>
        <v>1109.7201322231963</v>
      </c>
      <c r="BK332" s="43">
        <f t="shared" si="175"/>
        <v>-1.322231962603837E-4</v>
      </c>
      <c r="BM332" s="41" t="s">
        <v>386</v>
      </c>
      <c r="BN332" t="s">
        <v>67</v>
      </c>
      <c r="BO332" s="42">
        <v>16198.95</v>
      </c>
      <c r="BP332" s="42">
        <v>10834108.67</v>
      </c>
      <c r="BQ332" s="42">
        <f t="shared" si="176"/>
        <v>0</v>
      </c>
      <c r="BR332" s="43">
        <f t="shared" si="177"/>
        <v>16198.95</v>
      </c>
      <c r="BT332" s="48" t="s">
        <v>386</v>
      </c>
      <c r="BU332" s="49">
        <f t="shared" si="178"/>
        <v>15089.23</v>
      </c>
      <c r="BV332" s="50">
        <f t="shared" si="179"/>
        <v>1109.97</v>
      </c>
      <c r="BW332" s="51">
        <f t="shared" si="180"/>
        <v>1109.7201322231963</v>
      </c>
      <c r="BX332" s="52">
        <f t="shared" si="181"/>
        <v>0.24986777680373962</v>
      </c>
      <c r="BZ332" s="41" t="s">
        <v>386</v>
      </c>
      <c r="CA332" s="42">
        <f t="shared" si="182"/>
        <v>20883.210368825836</v>
      </c>
      <c r="CB332" s="42">
        <f t="shared" si="183"/>
        <v>15089.227397260274</v>
      </c>
      <c r="CC332" s="42">
        <f t="shared" si="184"/>
        <v>0</v>
      </c>
      <c r="CD332" s="42">
        <f t="shared" si="188"/>
        <v>15089.227397260274</v>
      </c>
      <c r="CE332" s="43">
        <f t="shared" si="189"/>
        <v>15089.227397260274</v>
      </c>
      <c r="CG332" s="53">
        <f t="shared" si="185"/>
        <v>15089.227397260274</v>
      </c>
      <c r="CH332" s="11">
        <f t="shared" si="186"/>
        <v>1117.1500000000001</v>
      </c>
      <c r="CI332" s="53">
        <f t="shared" si="187"/>
        <v>16206.377397260274</v>
      </c>
    </row>
    <row r="333" spans="1:87" x14ac:dyDescent="0.25">
      <c r="A333">
        <v>320</v>
      </c>
      <c r="B333" s="54">
        <v>1323</v>
      </c>
      <c r="C333" t="s">
        <v>387</v>
      </c>
      <c r="D333" s="1"/>
      <c r="E333" s="62">
        <v>330</v>
      </c>
      <c r="F333" s="64">
        <v>61219.4</v>
      </c>
      <c r="G333">
        <v>187</v>
      </c>
      <c r="H333" s="1" t="str">
        <f>VLOOKUP(C333,'[1]Base 2024'!$A$2:$D$1666,3,FALSE)</f>
        <v>Sindicalizado</v>
      </c>
      <c r="I333" s="1" t="str">
        <f>VLOOKUP(C333,'[1]Base 2024'!$A$2:$D$1666,4,FALSE)</f>
        <v>QUERETARO</v>
      </c>
      <c r="J333" t="s">
        <v>74</v>
      </c>
      <c r="K333" s="45" t="s">
        <v>62</v>
      </c>
      <c r="L333" s="57">
        <f t="shared" si="152"/>
        <v>9281.6976677055209</v>
      </c>
      <c r="M333" s="9">
        <f t="shared" si="153"/>
        <v>11983.594651172727</v>
      </c>
      <c r="N333" s="58">
        <f t="shared" si="154"/>
        <v>21265.292318878248</v>
      </c>
      <c r="O333" s="59">
        <f t="shared" si="155"/>
        <v>30096</v>
      </c>
      <c r="P333" s="60">
        <f t="shared" si="156"/>
        <v>15419.046575342465</v>
      </c>
      <c r="Q333" s="61">
        <v>0</v>
      </c>
      <c r="R333" s="62">
        <v>0</v>
      </c>
      <c r="S333" s="62">
        <v>0</v>
      </c>
      <c r="T333" s="58">
        <f t="shared" si="157"/>
        <v>0</v>
      </c>
      <c r="V333" s="63">
        <f t="shared" si="158"/>
        <v>1133.9763099767085</v>
      </c>
      <c r="X333" s="9"/>
      <c r="Z333" s="41" t="s">
        <v>387</v>
      </c>
      <c r="AA333" t="s">
        <v>63</v>
      </c>
      <c r="AB333" s="42">
        <v>330</v>
      </c>
      <c r="AC333" s="42">
        <f t="shared" si="159"/>
        <v>330</v>
      </c>
      <c r="AD333" s="43">
        <f t="shared" si="160"/>
        <v>0</v>
      </c>
      <c r="AE333" s="9"/>
      <c r="AF333" s="41" t="s">
        <v>387</v>
      </c>
      <c r="AG333" t="s">
        <v>64</v>
      </c>
      <c r="AH333" s="42">
        <v>30096</v>
      </c>
      <c r="AI333" s="42">
        <v>12503405.088</v>
      </c>
      <c r="AJ333" s="42">
        <f t="shared" si="161"/>
        <v>30096</v>
      </c>
      <c r="AK333" s="43">
        <f t="shared" si="162"/>
        <v>0</v>
      </c>
      <c r="AL333" s="42"/>
      <c r="AM333" s="41" t="s">
        <v>387</v>
      </c>
      <c r="AN333" t="s">
        <v>65</v>
      </c>
      <c r="AO333">
        <v>187</v>
      </c>
      <c r="AP333" s="44">
        <v>90987</v>
      </c>
      <c r="AQ333">
        <f t="shared" si="163"/>
        <v>187</v>
      </c>
      <c r="AR333" s="45">
        <f t="shared" si="164"/>
        <v>0</v>
      </c>
      <c r="AT333" s="41" t="s">
        <v>387</v>
      </c>
      <c r="AU333" s="46">
        <f t="shared" si="165"/>
        <v>30096</v>
      </c>
      <c r="AV333">
        <f t="shared" si="166"/>
        <v>0.51232876712328768</v>
      </c>
      <c r="AW333" s="42">
        <f t="shared" si="167"/>
        <v>15419.05</v>
      </c>
      <c r="AX333" s="42">
        <f t="shared" si="168"/>
        <v>15419.046575342465</v>
      </c>
      <c r="AY333" s="43">
        <f t="shared" si="169"/>
        <v>3.42465753419674E-3</v>
      </c>
      <c r="BA333" s="41" t="str">
        <f t="shared" si="170"/>
        <v>07795</v>
      </c>
      <c r="BB333" s="42">
        <f t="shared" si="171"/>
        <v>15419.05</v>
      </c>
      <c r="BC333" s="42">
        <f t="shared" si="172"/>
        <v>1134.23</v>
      </c>
      <c r="BD333" s="47">
        <f t="shared" si="173"/>
        <v>16553.28</v>
      </c>
      <c r="BF333" s="41" t="s">
        <v>387</v>
      </c>
      <c r="BG333" t="s">
        <v>66</v>
      </c>
      <c r="BH333" s="42">
        <v>1133.98</v>
      </c>
      <c r="BI333" s="42">
        <v>743332.08259999997</v>
      </c>
      <c r="BJ333" s="42">
        <f t="shared" si="174"/>
        <v>1133.9763099767085</v>
      </c>
      <c r="BK333" s="43">
        <f t="shared" si="175"/>
        <v>3.6900232914831577E-3</v>
      </c>
      <c r="BM333" s="41" t="s">
        <v>387</v>
      </c>
      <c r="BN333" t="s">
        <v>67</v>
      </c>
      <c r="BO333" s="42">
        <v>16553.03</v>
      </c>
      <c r="BP333" s="42">
        <v>10850661.699999999</v>
      </c>
      <c r="BQ333" s="42">
        <f t="shared" si="176"/>
        <v>0</v>
      </c>
      <c r="BR333" s="43">
        <f t="shared" si="177"/>
        <v>16553.03</v>
      </c>
      <c r="BT333" s="48" t="s">
        <v>387</v>
      </c>
      <c r="BU333" s="49">
        <f t="shared" si="178"/>
        <v>15419.05</v>
      </c>
      <c r="BV333" s="50">
        <f t="shared" si="179"/>
        <v>1134.23</v>
      </c>
      <c r="BW333" s="51">
        <f t="shared" si="180"/>
        <v>1133.9763099767085</v>
      </c>
      <c r="BX333" s="52">
        <f t="shared" si="181"/>
        <v>0.25369002329148316</v>
      </c>
      <c r="BZ333" s="41" t="s">
        <v>387</v>
      </c>
      <c r="CA333" s="42">
        <f t="shared" si="182"/>
        <v>21265.292318878248</v>
      </c>
      <c r="CB333" s="42">
        <f t="shared" si="183"/>
        <v>15419.046575342465</v>
      </c>
      <c r="CC333" s="42">
        <f t="shared" si="184"/>
        <v>0</v>
      </c>
      <c r="CD333" s="42">
        <f t="shared" si="188"/>
        <v>15419.046575342465</v>
      </c>
      <c r="CE333" s="43">
        <f t="shared" si="189"/>
        <v>15419.046575342465</v>
      </c>
      <c r="CG333" s="53">
        <f t="shared" si="185"/>
        <v>15419.046575342465</v>
      </c>
      <c r="CH333" s="11">
        <f t="shared" si="186"/>
        <v>1141.57</v>
      </c>
      <c r="CI333" s="53">
        <f t="shared" si="187"/>
        <v>16560.616575342465</v>
      </c>
    </row>
    <row r="334" spans="1:87" x14ac:dyDescent="0.25">
      <c r="A334">
        <v>321</v>
      </c>
      <c r="B334" s="54">
        <v>1324</v>
      </c>
      <c r="C334" t="s">
        <v>388</v>
      </c>
      <c r="D334" s="1"/>
      <c r="E334" s="62">
        <v>350</v>
      </c>
      <c r="F334" s="64">
        <v>64041</v>
      </c>
      <c r="G334">
        <v>189</v>
      </c>
      <c r="H334" s="1" t="str">
        <f>VLOOKUP(C334,'[1]Base 2024'!$A$2:$D$1666,3,FALSE)</f>
        <v>Sindicalizado</v>
      </c>
      <c r="I334" s="1" t="str">
        <f>VLOOKUP(C334,'[1]Base 2024'!$A$2:$D$1666,4,FALSE)</f>
        <v>QUERETARO</v>
      </c>
      <c r="J334" t="s">
        <v>74</v>
      </c>
      <c r="K334" s="45" t="s">
        <v>62</v>
      </c>
      <c r="L334" s="57">
        <f t="shared" si="152"/>
        <v>9709.4907878471422</v>
      </c>
      <c r="M334" s="9">
        <f t="shared" si="153"/>
        <v>12111.761438885806</v>
      </c>
      <c r="N334" s="58">
        <f t="shared" si="154"/>
        <v>21821.252226732948</v>
      </c>
      <c r="O334" s="59">
        <f t="shared" si="155"/>
        <v>31920</v>
      </c>
      <c r="P334" s="60">
        <f t="shared" si="156"/>
        <v>16528.438356164384</v>
      </c>
      <c r="Q334" s="61">
        <v>0</v>
      </c>
      <c r="R334" s="62">
        <v>0</v>
      </c>
      <c r="S334" s="62">
        <v>0</v>
      </c>
      <c r="T334" s="58">
        <f t="shared" si="157"/>
        <v>0</v>
      </c>
      <c r="V334" s="63">
        <f t="shared" si="158"/>
        <v>1215.5652715112508</v>
      </c>
      <c r="X334" s="9"/>
      <c r="Z334" s="41" t="s">
        <v>388</v>
      </c>
      <c r="AA334" t="s">
        <v>63</v>
      </c>
      <c r="AB334" s="42">
        <v>350</v>
      </c>
      <c r="AC334" s="42">
        <f t="shared" si="159"/>
        <v>350</v>
      </c>
      <c r="AD334" s="43">
        <f t="shared" si="160"/>
        <v>0</v>
      </c>
      <c r="AE334" s="9"/>
      <c r="AF334" s="41" t="s">
        <v>388</v>
      </c>
      <c r="AG334" t="s">
        <v>64</v>
      </c>
      <c r="AH334" s="42">
        <v>31920</v>
      </c>
      <c r="AI334" s="42">
        <v>12535325.088</v>
      </c>
      <c r="AJ334" s="42">
        <f t="shared" si="161"/>
        <v>31920</v>
      </c>
      <c r="AK334" s="43">
        <f t="shared" si="162"/>
        <v>0</v>
      </c>
      <c r="AL334" s="42"/>
      <c r="AM334" s="41" t="s">
        <v>388</v>
      </c>
      <c r="AN334" t="s">
        <v>65</v>
      </c>
      <c r="AO334">
        <v>189</v>
      </c>
      <c r="AP334" s="44">
        <v>91176</v>
      </c>
      <c r="AQ334">
        <f t="shared" si="163"/>
        <v>189</v>
      </c>
      <c r="AR334" s="45">
        <f t="shared" si="164"/>
        <v>0</v>
      </c>
      <c r="AT334" s="41" t="s">
        <v>388</v>
      </c>
      <c r="AU334" s="46">
        <f t="shared" si="165"/>
        <v>31920</v>
      </c>
      <c r="AV334">
        <f t="shared" si="166"/>
        <v>0.51780821917808217</v>
      </c>
      <c r="AW334" s="42">
        <f t="shared" si="167"/>
        <v>16528.439999999999</v>
      </c>
      <c r="AX334" s="42">
        <f t="shared" si="168"/>
        <v>16528.438356164384</v>
      </c>
      <c r="AY334" s="43">
        <f t="shared" si="169"/>
        <v>1.6438356142316479E-3</v>
      </c>
      <c r="BA334" s="41" t="str">
        <f t="shared" si="170"/>
        <v>07796</v>
      </c>
      <c r="BB334" s="42">
        <f t="shared" si="171"/>
        <v>16528.439999999999</v>
      </c>
      <c r="BC334" s="42">
        <f t="shared" si="172"/>
        <v>1215.8399999999999</v>
      </c>
      <c r="BD334" s="47">
        <f t="shared" si="173"/>
        <v>17744.28</v>
      </c>
      <c r="BF334" s="41" t="s">
        <v>388</v>
      </c>
      <c r="BG334" t="s">
        <v>66</v>
      </c>
      <c r="BH334" s="42">
        <v>1215.57</v>
      </c>
      <c r="BI334" s="42">
        <v>744547.64789999998</v>
      </c>
      <c r="BJ334" s="42">
        <f t="shared" si="174"/>
        <v>1215.5652715112508</v>
      </c>
      <c r="BK334" s="43">
        <f t="shared" si="175"/>
        <v>4.7284887491514382E-3</v>
      </c>
      <c r="BM334" s="41" t="s">
        <v>388</v>
      </c>
      <c r="BN334" t="s">
        <v>67</v>
      </c>
      <c r="BO334" s="42">
        <v>17744.009999999998</v>
      </c>
      <c r="BP334" s="42">
        <v>10868405.710000001</v>
      </c>
      <c r="BQ334" s="42">
        <f t="shared" si="176"/>
        <v>0</v>
      </c>
      <c r="BR334" s="43">
        <f t="shared" si="177"/>
        <v>17744.009999999998</v>
      </c>
      <c r="BT334" s="48" t="s">
        <v>388</v>
      </c>
      <c r="BU334" s="49">
        <f t="shared" si="178"/>
        <v>16528.439999999999</v>
      </c>
      <c r="BV334" s="50">
        <f t="shared" si="179"/>
        <v>1215.8399999999999</v>
      </c>
      <c r="BW334" s="51">
        <f t="shared" si="180"/>
        <v>1215.5652715112508</v>
      </c>
      <c r="BX334" s="52">
        <f t="shared" si="181"/>
        <v>0.27472848874913325</v>
      </c>
      <c r="BZ334" s="41" t="s">
        <v>388</v>
      </c>
      <c r="CA334" s="42">
        <f t="shared" si="182"/>
        <v>21821.252226732948</v>
      </c>
      <c r="CB334" s="42">
        <f t="shared" si="183"/>
        <v>16528.438356164384</v>
      </c>
      <c r="CC334" s="42">
        <f t="shared" si="184"/>
        <v>0</v>
      </c>
      <c r="CD334" s="42">
        <f t="shared" si="188"/>
        <v>16528.438356164384</v>
      </c>
      <c r="CE334" s="43">
        <f t="shared" si="189"/>
        <v>16528.438356164384</v>
      </c>
      <c r="CG334" s="53">
        <f t="shared" si="185"/>
        <v>16528.438356164384</v>
      </c>
      <c r="CH334" s="11">
        <f t="shared" si="186"/>
        <v>1223.7</v>
      </c>
      <c r="CI334" s="53">
        <f t="shared" si="187"/>
        <v>17752.138356164385</v>
      </c>
    </row>
    <row r="335" spans="1:87" x14ac:dyDescent="0.25">
      <c r="A335">
        <v>322</v>
      </c>
      <c r="B335" s="54">
        <v>1333</v>
      </c>
      <c r="C335" t="s">
        <v>389</v>
      </c>
      <c r="D335" s="1"/>
      <c r="E335" s="62">
        <v>330</v>
      </c>
      <c r="F335" s="64">
        <v>57387</v>
      </c>
      <c r="G335">
        <v>175</v>
      </c>
      <c r="H335" s="1" t="str">
        <f>VLOOKUP(C335,'[1]Base 2024'!$A$2:$D$1666,3,FALSE)</f>
        <v>Sindicalizado</v>
      </c>
      <c r="I335" s="1" t="str">
        <f>VLOOKUP(C335,'[1]Base 2024'!$A$2:$D$1666,4,FALSE)</f>
        <v>QUERETARO</v>
      </c>
      <c r="J335" t="s">
        <v>74</v>
      </c>
      <c r="K335" s="45" t="s">
        <v>62</v>
      </c>
      <c r="L335" s="57">
        <f t="shared" ref="L335:L357" si="190">F335*$E$9</f>
        <v>8700.653453915209</v>
      </c>
      <c r="M335" s="9">
        <f t="shared" ref="M335:M357" si="191">G335*$E$10</f>
        <v>11214.593924894263</v>
      </c>
      <c r="N335" s="58">
        <f t="shared" ref="N335:N357" si="192">L335+M335</f>
        <v>19915.247378809472</v>
      </c>
      <c r="O335" s="59">
        <f t="shared" ref="O335:O357" si="193">E335*91.2</f>
        <v>30096</v>
      </c>
      <c r="P335" s="60">
        <f t="shared" ref="P335:P357" si="194">(O335*G335)/365</f>
        <v>14429.589041095891</v>
      </c>
      <c r="Q335" s="61">
        <v>0</v>
      </c>
      <c r="R335" s="62">
        <v>0</v>
      </c>
      <c r="S335" s="62">
        <v>0</v>
      </c>
      <c r="T335" s="58">
        <f t="shared" ref="T335:T357" si="195">(Q335+R335+S335)/3</f>
        <v>0</v>
      </c>
      <c r="V335" s="63">
        <f t="shared" ref="V335:V357" si="196">(P335/$P$359)*$V$361</f>
        <v>1061.2077767161713</v>
      </c>
      <c r="X335" s="9"/>
      <c r="Z335" s="41" t="s">
        <v>389</v>
      </c>
      <c r="AA335" t="s">
        <v>63</v>
      </c>
      <c r="AB335" s="42">
        <v>330</v>
      </c>
      <c r="AC335" s="42">
        <f t="shared" si="159"/>
        <v>330</v>
      </c>
      <c r="AD335" s="43">
        <f t="shared" si="160"/>
        <v>0</v>
      </c>
      <c r="AE335" s="9"/>
      <c r="AF335" s="41" t="s">
        <v>389</v>
      </c>
      <c r="AG335" t="s">
        <v>64</v>
      </c>
      <c r="AH335" s="42">
        <v>30096</v>
      </c>
      <c r="AI335" s="42">
        <v>12565421.088</v>
      </c>
      <c r="AJ335" s="42">
        <f t="shared" si="161"/>
        <v>30096</v>
      </c>
      <c r="AK335" s="43">
        <f t="shared" si="162"/>
        <v>0</v>
      </c>
      <c r="AL335" s="42"/>
      <c r="AM335" s="41" t="s">
        <v>389</v>
      </c>
      <c r="AN335" t="s">
        <v>65</v>
      </c>
      <c r="AO335">
        <v>175</v>
      </c>
      <c r="AP335" s="44">
        <v>91351</v>
      </c>
      <c r="AQ335">
        <f t="shared" si="163"/>
        <v>175</v>
      </c>
      <c r="AR335" s="45">
        <f t="shared" si="164"/>
        <v>0</v>
      </c>
      <c r="AT335" s="41" t="s">
        <v>389</v>
      </c>
      <c r="AU335" s="46">
        <f t="shared" si="165"/>
        <v>30096</v>
      </c>
      <c r="AV335">
        <f t="shared" si="166"/>
        <v>0.47945205479452052</v>
      </c>
      <c r="AW335" s="42">
        <f t="shared" si="167"/>
        <v>14429.59</v>
      </c>
      <c r="AX335" s="42">
        <f t="shared" si="168"/>
        <v>14429.589041095891</v>
      </c>
      <c r="AY335" s="43">
        <f t="shared" si="169"/>
        <v>9.5890410921128932E-4</v>
      </c>
      <c r="BA335" s="41" t="str">
        <f t="shared" si="170"/>
        <v>07805</v>
      </c>
      <c r="BB335" s="42">
        <f t="shared" si="171"/>
        <v>14429.59</v>
      </c>
      <c r="BC335" s="42">
        <f t="shared" si="172"/>
        <v>1061.45</v>
      </c>
      <c r="BD335" s="47">
        <f t="shared" si="173"/>
        <v>15491.04</v>
      </c>
      <c r="BF335" s="41" t="s">
        <v>389</v>
      </c>
      <c r="BG335" t="s">
        <v>66</v>
      </c>
      <c r="BH335" s="42">
        <v>1061.21</v>
      </c>
      <c r="BI335" s="42">
        <v>745608.85569999996</v>
      </c>
      <c r="BJ335" s="42">
        <f t="shared" si="174"/>
        <v>1061.2077767161713</v>
      </c>
      <c r="BK335" s="43">
        <f t="shared" si="175"/>
        <v>2.223283828698186E-3</v>
      </c>
      <c r="BM335" s="41" t="s">
        <v>389</v>
      </c>
      <c r="BN335" t="s">
        <v>67</v>
      </c>
      <c r="BO335" s="42">
        <v>15490.8</v>
      </c>
      <c r="BP335" s="42">
        <v>10883896.51</v>
      </c>
      <c r="BQ335" s="42">
        <f t="shared" si="176"/>
        <v>0</v>
      </c>
      <c r="BR335" s="43">
        <f t="shared" si="177"/>
        <v>15490.8</v>
      </c>
      <c r="BT335" s="48" t="s">
        <v>389</v>
      </c>
      <c r="BU335" s="49">
        <f t="shared" si="178"/>
        <v>14429.59</v>
      </c>
      <c r="BV335" s="50">
        <f t="shared" si="179"/>
        <v>1061.45</v>
      </c>
      <c r="BW335" s="51">
        <f t="shared" si="180"/>
        <v>1061.2077767161713</v>
      </c>
      <c r="BX335" s="52">
        <f t="shared" si="181"/>
        <v>0.24222328382870728</v>
      </c>
      <c r="BZ335" s="41" t="s">
        <v>389</v>
      </c>
      <c r="CA335" s="42">
        <f t="shared" si="182"/>
        <v>19915.247378809472</v>
      </c>
      <c r="CB335" s="42">
        <f t="shared" si="183"/>
        <v>14429.589041095891</v>
      </c>
      <c r="CC335" s="42">
        <f t="shared" si="184"/>
        <v>0</v>
      </c>
      <c r="CD335" s="42">
        <f t="shared" si="188"/>
        <v>14429.589041095891</v>
      </c>
      <c r="CE335" s="43">
        <f t="shared" si="189"/>
        <v>14429.589041095891</v>
      </c>
      <c r="CG335" s="53">
        <f t="shared" si="185"/>
        <v>14429.589041095891</v>
      </c>
      <c r="CH335" s="11">
        <f t="shared" si="186"/>
        <v>1068.31</v>
      </c>
      <c r="CI335" s="53">
        <f t="shared" si="187"/>
        <v>15497.89904109589</v>
      </c>
    </row>
    <row r="336" spans="1:87" x14ac:dyDescent="0.25">
      <c r="A336">
        <v>323</v>
      </c>
      <c r="B336" s="54">
        <v>1335</v>
      </c>
      <c r="C336" t="s">
        <v>390</v>
      </c>
      <c r="D336" s="1"/>
      <c r="E336" s="62">
        <v>303</v>
      </c>
      <c r="F336" s="64">
        <v>22676.52</v>
      </c>
      <c r="G336">
        <v>75</v>
      </c>
      <c r="H336" s="1" t="str">
        <f>VLOOKUP(C336,'[1]Base 2024'!$A$2:$D$1666,3,FALSE)</f>
        <v>Sindicalizado</v>
      </c>
      <c r="I336" s="1" t="str">
        <f>VLOOKUP(C336,'[1]Base 2024'!$A$2:$D$1666,4,FALSE)</f>
        <v>QUERETARO</v>
      </c>
      <c r="J336" t="s">
        <v>74</v>
      </c>
      <c r="K336" s="45" t="s">
        <v>77</v>
      </c>
      <c r="L336" s="57">
        <f t="shared" si="190"/>
        <v>3438.0703305762163</v>
      </c>
      <c r="M336" s="9">
        <f t="shared" si="191"/>
        <v>4806.254539240399</v>
      </c>
      <c r="N336" s="58">
        <f t="shared" si="192"/>
        <v>8244.3248698166153</v>
      </c>
      <c r="O336" s="59">
        <f t="shared" si="193"/>
        <v>27633.600000000002</v>
      </c>
      <c r="P336" s="60">
        <f t="shared" si="194"/>
        <v>5678.1369863013706</v>
      </c>
      <c r="Q336" s="61">
        <v>0</v>
      </c>
      <c r="R336" s="62">
        <v>0</v>
      </c>
      <c r="S336" s="62">
        <v>0</v>
      </c>
      <c r="T336" s="58">
        <f t="shared" si="195"/>
        <v>0</v>
      </c>
      <c r="V336" s="63">
        <f t="shared" si="196"/>
        <v>417.59215109740251</v>
      </c>
      <c r="X336" s="9"/>
      <c r="Z336" s="41" t="s">
        <v>390</v>
      </c>
      <c r="AA336" t="s">
        <v>63</v>
      </c>
      <c r="AB336" s="42">
        <v>303</v>
      </c>
      <c r="AC336" s="42">
        <f t="shared" ref="AC336:AC357" si="197">+E336</f>
        <v>303</v>
      </c>
      <c r="AD336" s="43">
        <f t="shared" ref="AD336:AD357" si="198">+AB336-AC336</f>
        <v>0</v>
      </c>
      <c r="AE336" s="9"/>
      <c r="AF336" s="41" t="s">
        <v>390</v>
      </c>
      <c r="AG336" t="s">
        <v>64</v>
      </c>
      <c r="AH336" s="42">
        <v>27633.599999999999</v>
      </c>
      <c r="AI336" s="42">
        <v>12593054.687999999</v>
      </c>
      <c r="AJ336" s="42">
        <f t="shared" ref="AJ336:AJ357" si="199">+O336</f>
        <v>27633.600000000002</v>
      </c>
      <c r="AK336" s="43">
        <f t="shared" ref="AK336:AK357" si="200">+AH336-AJ336</f>
        <v>0</v>
      </c>
      <c r="AL336" s="42"/>
      <c r="AM336" s="41" t="s">
        <v>390</v>
      </c>
      <c r="AN336" t="s">
        <v>65</v>
      </c>
      <c r="AO336">
        <v>75</v>
      </c>
      <c r="AP336" s="44">
        <v>91426</v>
      </c>
      <c r="AQ336">
        <f t="shared" ref="AQ336:AQ357" si="201">+G336</f>
        <v>75</v>
      </c>
      <c r="AR336" s="45">
        <f t="shared" ref="AR336:AR357" si="202">+AO336-AQ336</f>
        <v>0</v>
      </c>
      <c r="AT336" s="41" t="s">
        <v>390</v>
      </c>
      <c r="AU336" s="46">
        <f t="shared" ref="AU336:AU357" si="203">+AH336</f>
        <v>27633.599999999999</v>
      </c>
      <c r="AV336">
        <f t="shared" ref="AV336:AV357" si="204">+AO336/365</f>
        <v>0.20547945205479451</v>
      </c>
      <c r="AW336" s="42">
        <f t="shared" ref="AW336:AW357" si="205">ROUND(AU336*AV336,2)</f>
        <v>5678.14</v>
      </c>
      <c r="AX336" s="42">
        <f t="shared" ref="AX336:AX357" si="206">+P336</f>
        <v>5678.1369863013706</v>
      </c>
      <c r="AY336" s="43">
        <f t="shared" ref="AY336:AY357" si="207">+AW336-AX336</f>
        <v>3.0136986297293333E-3</v>
      </c>
      <c r="BA336" s="41" t="str">
        <f t="shared" ref="BA336:BA357" si="208">+AT336</f>
        <v>07807</v>
      </c>
      <c r="BB336" s="42">
        <f t="shared" ref="BB336:BB357" si="209">+AW336</f>
        <v>5678.14</v>
      </c>
      <c r="BC336" s="42">
        <f t="shared" ref="BC336:BC357" si="210">ROUND(+BB336/$BB$358*$BB$11,2)</f>
        <v>417.69</v>
      </c>
      <c r="BD336" s="47">
        <f t="shared" ref="BD336:BD357" si="211">SUM(BB336:BC336)</f>
        <v>6095.83</v>
      </c>
      <c r="BF336" s="41" t="s">
        <v>390</v>
      </c>
      <c r="BG336" t="s">
        <v>66</v>
      </c>
      <c r="BH336" s="42">
        <v>417.59</v>
      </c>
      <c r="BI336" s="42">
        <v>746026.44790000003</v>
      </c>
      <c r="BJ336" s="42">
        <f t="shared" ref="BJ336:BJ357" si="212">+V336</f>
        <v>417.59215109740251</v>
      </c>
      <c r="BK336" s="43">
        <f t="shared" ref="BK336:BK357" si="213">+BH336-BJ336</f>
        <v>-2.1510974025318319E-3</v>
      </c>
      <c r="BM336" s="41" t="s">
        <v>390</v>
      </c>
      <c r="BN336" t="s">
        <v>67</v>
      </c>
      <c r="BO336" s="42">
        <v>6095.73</v>
      </c>
      <c r="BP336" s="42">
        <v>10889992.24</v>
      </c>
      <c r="BQ336" s="42">
        <f t="shared" ref="BQ336:BQ357" si="214">+X336</f>
        <v>0</v>
      </c>
      <c r="BR336" s="43">
        <f t="shared" ref="BR336:BR357" si="215">+BO336-BQ336</f>
        <v>6095.73</v>
      </c>
      <c r="BT336" s="48" t="s">
        <v>390</v>
      </c>
      <c r="BU336" s="49">
        <f t="shared" ref="BU336:BU357" si="216">+AW336</f>
        <v>5678.14</v>
      </c>
      <c r="BV336" s="50">
        <f t="shared" ref="BV336:BV357" si="217">ROUND(BU336/$BU$358*$BV$11,2)</f>
        <v>417.69</v>
      </c>
      <c r="BW336" s="51">
        <f t="shared" ref="BW336:BW357" si="218">+V336</f>
        <v>417.59215109740251</v>
      </c>
      <c r="BX336" s="52">
        <f t="shared" ref="BX336:BX357" si="219">+BV336-BW336</f>
        <v>9.7848902597490905E-2</v>
      </c>
      <c r="BZ336" s="41" t="s">
        <v>390</v>
      </c>
      <c r="CA336" s="42">
        <f t="shared" ref="CA336:CA357" si="220">+N336</f>
        <v>8244.3248698166153</v>
      </c>
      <c r="CB336" s="42">
        <f t="shared" ref="CB336:CB357" si="221">+P336</f>
        <v>5678.1369863013706</v>
      </c>
      <c r="CC336" s="42">
        <f t="shared" ref="CC336:CC357" si="222">+T336</f>
        <v>0</v>
      </c>
      <c r="CD336" s="42">
        <f t="shared" si="188"/>
        <v>5678.1369863013706</v>
      </c>
      <c r="CE336" s="43">
        <f t="shared" si="189"/>
        <v>5678.1369863013706</v>
      </c>
      <c r="CG336" s="53">
        <f t="shared" ref="CG336:CG357" si="223">+CE336</f>
        <v>5678.1369863013706</v>
      </c>
      <c r="CH336" s="11">
        <f t="shared" ref="CH336:CH357" si="224">ROUND(+CG336/$CG$358*$CI$11,2)</f>
        <v>420.39</v>
      </c>
      <c r="CI336" s="53">
        <f t="shared" ref="CI336:CI357" si="225">+CG336+CH336</f>
        <v>6098.5269863013709</v>
      </c>
    </row>
    <row r="337" spans="1:87" x14ac:dyDescent="0.25">
      <c r="A337">
        <v>324</v>
      </c>
      <c r="B337" s="81">
        <v>1336</v>
      </c>
      <c r="C337" s="5" t="s">
        <v>391</v>
      </c>
      <c r="D337" s="2"/>
      <c r="E337" s="55">
        <v>600</v>
      </c>
      <c r="F337" s="82">
        <v>100140</v>
      </c>
      <c r="G337" s="5">
        <v>168</v>
      </c>
      <c r="H337" s="2" t="str">
        <f>VLOOKUP(C337,'[1]Base 2024'!$A$2:$D$1666,3,FALSE)</f>
        <v>Sindicalizado</v>
      </c>
      <c r="I337" s="2" t="str">
        <f>VLOOKUP(C337,'[1]Base 2024'!$A$2:$D$1666,4,FALSE)</f>
        <v>QUERETARO</v>
      </c>
      <c r="J337" s="5" t="s">
        <v>74</v>
      </c>
      <c r="K337" s="83" t="s">
        <v>62</v>
      </c>
      <c r="L337" s="57">
        <f t="shared" si="190"/>
        <v>15182.592518777234</v>
      </c>
      <c r="M337" s="9">
        <f t="shared" si="191"/>
        <v>10766.010167898494</v>
      </c>
      <c r="N337" s="58">
        <f t="shared" si="192"/>
        <v>25948.602686675727</v>
      </c>
      <c r="O337" s="59">
        <f t="shared" si="193"/>
        <v>54720</v>
      </c>
      <c r="P337" s="60">
        <f t="shared" si="194"/>
        <v>25186.191780821919</v>
      </c>
      <c r="Q337" s="61">
        <v>0</v>
      </c>
      <c r="R337" s="62">
        <v>0</v>
      </c>
      <c r="S337" s="62">
        <v>0</v>
      </c>
      <c r="T337" s="58">
        <f t="shared" si="195"/>
        <v>0</v>
      </c>
      <c r="V337" s="63">
        <f t="shared" si="196"/>
        <v>1852.2899375409534</v>
      </c>
      <c r="X337" s="9"/>
      <c r="Z337" s="41" t="s">
        <v>391</v>
      </c>
      <c r="AA337" t="s">
        <v>63</v>
      </c>
      <c r="AB337" s="42">
        <v>600</v>
      </c>
      <c r="AC337" s="42">
        <f t="shared" si="197"/>
        <v>600</v>
      </c>
      <c r="AD337" s="43">
        <f t="shared" si="198"/>
        <v>0</v>
      </c>
      <c r="AE337" s="9"/>
      <c r="AF337" s="41" t="s">
        <v>391</v>
      </c>
      <c r="AG337" t="s">
        <v>64</v>
      </c>
      <c r="AH337" s="42">
        <v>54720</v>
      </c>
      <c r="AI337" s="42">
        <v>12647774.687999999</v>
      </c>
      <c r="AJ337" s="42">
        <f t="shared" si="199"/>
        <v>54720</v>
      </c>
      <c r="AK337" s="43">
        <f t="shared" si="200"/>
        <v>0</v>
      </c>
      <c r="AL337" s="42"/>
      <c r="AM337" s="41" t="s">
        <v>391</v>
      </c>
      <c r="AN337" t="s">
        <v>65</v>
      </c>
      <c r="AO337">
        <v>168</v>
      </c>
      <c r="AP337" s="44">
        <v>91594</v>
      </c>
      <c r="AQ337">
        <f t="shared" si="201"/>
        <v>168</v>
      </c>
      <c r="AR337" s="45">
        <f t="shared" si="202"/>
        <v>0</v>
      </c>
      <c r="AT337" s="41" t="s">
        <v>391</v>
      </c>
      <c r="AU337" s="46">
        <f t="shared" si="203"/>
        <v>54720</v>
      </c>
      <c r="AV337">
        <f t="shared" si="204"/>
        <v>0.46027397260273972</v>
      </c>
      <c r="AW337" s="42">
        <f t="shared" si="205"/>
        <v>25186.19</v>
      </c>
      <c r="AX337" s="42">
        <f t="shared" si="206"/>
        <v>25186.191780821919</v>
      </c>
      <c r="AY337" s="43">
        <f t="shared" si="207"/>
        <v>-1.7808219199650921E-3</v>
      </c>
      <c r="BA337" s="41" t="str">
        <f t="shared" si="208"/>
        <v>07808</v>
      </c>
      <c r="BB337" s="42">
        <f t="shared" si="209"/>
        <v>25186.19</v>
      </c>
      <c r="BC337" s="42">
        <f t="shared" si="210"/>
        <v>1852.71</v>
      </c>
      <c r="BD337" s="47">
        <f t="shared" si="211"/>
        <v>27038.899999999998</v>
      </c>
      <c r="BF337" s="41" t="s">
        <v>391</v>
      </c>
      <c r="BG337" t="s">
        <v>66</v>
      </c>
      <c r="BH337" s="42">
        <v>1852.29</v>
      </c>
      <c r="BI337" s="42">
        <v>747878.7378</v>
      </c>
      <c r="BJ337" s="42">
        <f t="shared" si="212"/>
        <v>1852.2899375409534</v>
      </c>
      <c r="BK337" s="43">
        <f t="shared" si="213"/>
        <v>6.2459046603180468E-5</v>
      </c>
      <c r="BM337" s="41" t="s">
        <v>391</v>
      </c>
      <c r="BN337" t="s">
        <v>67</v>
      </c>
      <c r="BO337" s="42">
        <v>27038.48</v>
      </c>
      <c r="BP337" s="42">
        <v>10917030.720000001</v>
      </c>
      <c r="BQ337" s="42">
        <f t="shared" si="214"/>
        <v>0</v>
      </c>
      <c r="BR337" s="43">
        <f t="shared" si="215"/>
        <v>27038.48</v>
      </c>
      <c r="BT337" s="48" t="s">
        <v>391</v>
      </c>
      <c r="BU337" s="49">
        <f t="shared" si="216"/>
        <v>25186.19</v>
      </c>
      <c r="BV337" s="50">
        <f t="shared" si="217"/>
        <v>1852.71</v>
      </c>
      <c r="BW337" s="51">
        <f t="shared" si="218"/>
        <v>1852.2899375409534</v>
      </c>
      <c r="BX337" s="52">
        <f t="shared" si="219"/>
        <v>0.42006245904667594</v>
      </c>
      <c r="BZ337" s="41" t="s">
        <v>391</v>
      </c>
      <c r="CA337" s="42">
        <f t="shared" si="220"/>
        <v>25948.602686675727</v>
      </c>
      <c r="CB337" s="42">
        <f t="shared" si="221"/>
        <v>25186.191780821919</v>
      </c>
      <c r="CC337" s="42">
        <f t="shared" si="222"/>
        <v>0</v>
      </c>
      <c r="CD337" s="42">
        <f t="shared" ref="CD337:CD357" si="226">IF(CC337&gt;CB337,CC337,CB337)</f>
        <v>25186.191780821919</v>
      </c>
      <c r="CE337" s="43">
        <f t="shared" ref="CE337:CE357" si="227">IF(CD337&gt;CA337,CA337,CD337)</f>
        <v>25186.191780821919</v>
      </c>
      <c r="CG337" s="53">
        <f t="shared" si="223"/>
        <v>25186.191780821919</v>
      </c>
      <c r="CH337" s="11">
        <f t="shared" si="224"/>
        <v>1864.69</v>
      </c>
      <c r="CI337" s="53">
        <f t="shared" si="225"/>
        <v>27050.881780821917</v>
      </c>
    </row>
    <row r="338" spans="1:87" x14ac:dyDescent="0.25">
      <c r="A338">
        <v>325</v>
      </c>
      <c r="B338" s="54">
        <v>1339</v>
      </c>
      <c r="C338" t="s">
        <v>392</v>
      </c>
      <c r="D338" s="1"/>
      <c r="E338" s="62">
        <v>350</v>
      </c>
      <c r="F338" s="64">
        <v>55683</v>
      </c>
      <c r="G338">
        <v>164</v>
      </c>
      <c r="H338" s="1" t="str">
        <f>VLOOKUP(C338,'[1]Base 2024'!$A$2:$D$1666,3,FALSE)</f>
        <v>Sindicalizado</v>
      </c>
      <c r="I338" s="1" t="str">
        <f>VLOOKUP(C338,'[1]Base 2024'!$A$2:$D$1666,4,FALSE)</f>
        <v>QUERETARO</v>
      </c>
      <c r="J338" t="s">
        <v>74</v>
      </c>
      <c r="K338" s="45" t="s">
        <v>62</v>
      </c>
      <c r="L338" s="57">
        <f t="shared" si="190"/>
        <v>8442.3037669569876</v>
      </c>
      <c r="M338" s="9">
        <f t="shared" si="191"/>
        <v>10509.676592472339</v>
      </c>
      <c r="N338" s="58">
        <f t="shared" si="192"/>
        <v>18951.980359429326</v>
      </c>
      <c r="O338" s="59">
        <f t="shared" si="193"/>
        <v>31920</v>
      </c>
      <c r="P338" s="60">
        <f t="shared" si="194"/>
        <v>14342.13698630137</v>
      </c>
      <c r="Q338" s="61">
        <v>0</v>
      </c>
      <c r="R338" s="62">
        <v>0</v>
      </c>
      <c r="S338" s="62">
        <v>0</v>
      </c>
      <c r="T338" s="58">
        <f t="shared" si="195"/>
        <v>0</v>
      </c>
      <c r="V338" s="63">
        <f t="shared" si="196"/>
        <v>1054.7762144330429</v>
      </c>
      <c r="X338" s="9"/>
      <c r="Z338" s="41" t="s">
        <v>392</v>
      </c>
      <c r="AA338" t="s">
        <v>63</v>
      </c>
      <c r="AB338" s="42">
        <v>350</v>
      </c>
      <c r="AC338" s="42">
        <f t="shared" si="197"/>
        <v>350</v>
      </c>
      <c r="AD338" s="43">
        <f t="shared" si="198"/>
        <v>0</v>
      </c>
      <c r="AE338" s="9"/>
      <c r="AF338" s="41" t="s">
        <v>392</v>
      </c>
      <c r="AG338" t="s">
        <v>64</v>
      </c>
      <c r="AH338" s="42">
        <v>31920</v>
      </c>
      <c r="AI338" s="42">
        <v>12679694.687999999</v>
      </c>
      <c r="AJ338" s="42">
        <f t="shared" si="199"/>
        <v>31920</v>
      </c>
      <c r="AK338" s="43">
        <f t="shared" si="200"/>
        <v>0</v>
      </c>
      <c r="AL338" s="42"/>
      <c r="AM338" s="41" t="s">
        <v>392</v>
      </c>
      <c r="AN338" t="s">
        <v>65</v>
      </c>
      <c r="AO338">
        <v>164</v>
      </c>
      <c r="AP338" s="44">
        <v>91758</v>
      </c>
      <c r="AQ338">
        <f t="shared" si="201"/>
        <v>164</v>
      </c>
      <c r="AR338" s="45">
        <f t="shared" si="202"/>
        <v>0</v>
      </c>
      <c r="AT338" s="41" t="s">
        <v>392</v>
      </c>
      <c r="AU338" s="46">
        <f t="shared" si="203"/>
        <v>31920</v>
      </c>
      <c r="AV338">
        <f t="shared" si="204"/>
        <v>0.44931506849315067</v>
      </c>
      <c r="AW338" s="42">
        <f t="shared" si="205"/>
        <v>14342.14</v>
      </c>
      <c r="AX338" s="42">
        <f t="shared" si="206"/>
        <v>14342.13698630137</v>
      </c>
      <c r="AY338" s="43">
        <f t="shared" si="207"/>
        <v>3.0136986297293333E-3</v>
      </c>
      <c r="BA338" s="41" t="str">
        <f t="shared" si="208"/>
        <v>07811</v>
      </c>
      <c r="BB338" s="42">
        <f t="shared" si="209"/>
        <v>14342.14</v>
      </c>
      <c r="BC338" s="42">
        <f t="shared" si="210"/>
        <v>1055.02</v>
      </c>
      <c r="BD338" s="47">
        <f t="shared" si="211"/>
        <v>15397.16</v>
      </c>
      <c r="BF338" s="41" t="s">
        <v>392</v>
      </c>
      <c r="BG338" t="s">
        <v>66</v>
      </c>
      <c r="BH338" s="42">
        <v>1054.78</v>
      </c>
      <c r="BI338" s="42">
        <v>748933.51399999997</v>
      </c>
      <c r="BJ338" s="42">
        <f t="shared" si="212"/>
        <v>1054.7762144330429</v>
      </c>
      <c r="BK338" s="43">
        <f t="shared" si="213"/>
        <v>3.7855669570490136E-3</v>
      </c>
      <c r="BM338" s="41" t="s">
        <v>392</v>
      </c>
      <c r="BN338" t="s">
        <v>67</v>
      </c>
      <c r="BO338" s="42">
        <v>15396.92</v>
      </c>
      <c r="BP338" s="42">
        <v>10932427.640000001</v>
      </c>
      <c r="BQ338" s="42">
        <f t="shared" si="214"/>
        <v>0</v>
      </c>
      <c r="BR338" s="43">
        <f t="shared" si="215"/>
        <v>15396.92</v>
      </c>
      <c r="BT338" s="48" t="s">
        <v>392</v>
      </c>
      <c r="BU338" s="49">
        <f t="shared" si="216"/>
        <v>14342.14</v>
      </c>
      <c r="BV338" s="50">
        <f t="shared" si="217"/>
        <v>1055.02</v>
      </c>
      <c r="BW338" s="51">
        <f t="shared" si="218"/>
        <v>1054.7762144330429</v>
      </c>
      <c r="BX338" s="52">
        <f t="shared" si="219"/>
        <v>0.24378556695705811</v>
      </c>
      <c r="BZ338" s="41" t="s">
        <v>392</v>
      </c>
      <c r="CA338" s="42">
        <f t="shared" si="220"/>
        <v>18951.980359429326</v>
      </c>
      <c r="CB338" s="42">
        <f t="shared" si="221"/>
        <v>14342.13698630137</v>
      </c>
      <c r="CC338" s="42">
        <f t="shared" si="222"/>
        <v>0</v>
      </c>
      <c r="CD338" s="42">
        <f t="shared" si="226"/>
        <v>14342.13698630137</v>
      </c>
      <c r="CE338" s="43">
        <f t="shared" si="227"/>
        <v>14342.13698630137</v>
      </c>
      <c r="CG338" s="53">
        <f t="shared" si="223"/>
        <v>14342.13698630137</v>
      </c>
      <c r="CH338" s="11">
        <f t="shared" si="224"/>
        <v>1061.8399999999999</v>
      </c>
      <c r="CI338" s="53">
        <f t="shared" si="225"/>
        <v>15403.97698630137</v>
      </c>
    </row>
    <row r="339" spans="1:87" x14ac:dyDescent="0.25">
      <c r="A339">
        <v>326</v>
      </c>
      <c r="B339" s="54">
        <v>1340</v>
      </c>
      <c r="C339" t="s">
        <v>393</v>
      </c>
      <c r="D339" s="1"/>
      <c r="E339" s="62">
        <v>303</v>
      </c>
      <c r="F339" s="64">
        <v>43510.8</v>
      </c>
      <c r="G339">
        <v>144</v>
      </c>
      <c r="H339" s="1" t="str">
        <f>VLOOKUP(C339,'[1]Base 2024'!$A$2:$D$1666,3,FALSE)</f>
        <v>Sindicalizado</v>
      </c>
      <c r="I339" s="1" t="str">
        <f>VLOOKUP(C339,'[1]Base 2024'!$A$2:$D$1666,4,FALSE)</f>
        <v>QUERETARO</v>
      </c>
      <c r="J339" t="s">
        <v>74</v>
      </c>
      <c r="K339" s="45" t="s">
        <v>77</v>
      </c>
      <c r="L339" s="57">
        <f t="shared" si="190"/>
        <v>6596.8319009987263</v>
      </c>
      <c r="M339" s="9">
        <f t="shared" si="191"/>
        <v>9228.0087153415661</v>
      </c>
      <c r="N339" s="58">
        <f t="shared" si="192"/>
        <v>15824.840616340292</v>
      </c>
      <c r="O339" s="59">
        <f t="shared" si="193"/>
        <v>27633.600000000002</v>
      </c>
      <c r="P339" s="60">
        <f t="shared" si="194"/>
        <v>10902.023013698632</v>
      </c>
      <c r="Q339" s="61">
        <v>0</v>
      </c>
      <c r="R339" s="62">
        <v>0</v>
      </c>
      <c r="S339" s="62">
        <v>0</v>
      </c>
      <c r="T339" s="58">
        <f t="shared" si="195"/>
        <v>0</v>
      </c>
      <c r="V339" s="63">
        <f t="shared" si="196"/>
        <v>801.77693010701296</v>
      </c>
      <c r="X339" s="9"/>
      <c r="Z339" s="41" t="s">
        <v>393</v>
      </c>
      <c r="AA339" t="s">
        <v>63</v>
      </c>
      <c r="AB339" s="42">
        <v>303</v>
      </c>
      <c r="AC339" s="42">
        <f t="shared" si="197"/>
        <v>303</v>
      </c>
      <c r="AD339" s="43">
        <f t="shared" si="198"/>
        <v>0</v>
      </c>
      <c r="AE339" s="9"/>
      <c r="AF339" s="41" t="s">
        <v>393</v>
      </c>
      <c r="AG339" t="s">
        <v>64</v>
      </c>
      <c r="AH339" s="42">
        <v>27633.599999999999</v>
      </c>
      <c r="AI339" s="42">
        <v>12707328.288000001</v>
      </c>
      <c r="AJ339" s="42">
        <f t="shared" si="199"/>
        <v>27633.600000000002</v>
      </c>
      <c r="AK339" s="43">
        <f t="shared" si="200"/>
        <v>0</v>
      </c>
      <c r="AL339" s="42"/>
      <c r="AM339" s="41" t="s">
        <v>393</v>
      </c>
      <c r="AN339" t="s">
        <v>65</v>
      </c>
      <c r="AO339">
        <v>144</v>
      </c>
      <c r="AP339" s="44">
        <v>91902</v>
      </c>
      <c r="AQ339">
        <f t="shared" si="201"/>
        <v>144</v>
      </c>
      <c r="AR339" s="45">
        <f t="shared" si="202"/>
        <v>0</v>
      </c>
      <c r="AT339" s="41" t="s">
        <v>393</v>
      </c>
      <c r="AU339" s="46">
        <f t="shared" si="203"/>
        <v>27633.599999999999</v>
      </c>
      <c r="AV339">
        <f t="shared" si="204"/>
        <v>0.39452054794520547</v>
      </c>
      <c r="AW339" s="42">
        <f t="shared" si="205"/>
        <v>10902.02</v>
      </c>
      <c r="AX339" s="42">
        <f t="shared" si="206"/>
        <v>10902.023013698632</v>
      </c>
      <c r="AY339" s="43">
        <f t="shared" si="207"/>
        <v>-3.0136986315483227E-3</v>
      </c>
      <c r="BA339" s="41" t="str">
        <f t="shared" si="208"/>
        <v>07812</v>
      </c>
      <c r="BB339" s="42">
        <f t="shared" si="209"/>
        <v>10902.02</v>
      </c>
      <c r="BC339" s="42">
        <f t="shared" si="210"/>
        <v>801.96</v>
      </c>
      <c r="BD339" s="47">
        <f t="shared" si="211"/>
        <v>11703.98</v>
      </c>
      <c r="BF339" s="41" t="s">
        <v>393</v>
      </c>
      <c r="BG339" t="s">
        <v>66</v>
      </c>
      <c r="BH339" s="42">
        <v>801.78</v>
      </c>
      <c r="BI339" s="42">
        <v>749735.29090000002</v>
      </c>
      <c r="BJ339" s="42">
        <f t="shared" si="212"/>
        <v>801.77693010701296</v>
      </c>
      <c r="BK339" s="43">
        <f t="shared" si="213"/>
        <v>3.0698929870141001E-3</v>
      </c>
      <c r="BM339" s="41" t="s">
        <v>393</v>
      </c>
      <c r="BN339" t="s">
        <v>67</v>
      </c>
      <c r="BO339" s="42">
        <v>11703.8</v>
      </c>
      <c r="BP339" s="42">
        <v>10944131.439999999</v>
      </c>
      <c r="BQ339" s="42">
        <f t="shared" si="214"/>
        <v>0</v>
      </c>
      <c r="BR339" s="43">
        <f t="shared" si="215"/>
        <v>11703.8</v>
      </c>
      <c r="BT339" s="48" t="s">
        <v>393</v>
      </c>
      <c r="BU339" s="49">
        <f t="shared" si="216"/>
        <v>10902.02</v>
      </c>
      <c r="BV339" s="50">
        <f t="shared" si="217"/>
        <v>801.96</v>
      </c>
      <c r="BW339" s="51">
        <f t="shared" si="218"/>
        <v>801.77693010701296</v>
      </c>
      <c r="BX339" s="52">
        <f t="shared" si="219"/>
        <v>0.18306989298707776</v>
      </c>
      <c r="BZ339" s="41" t="s">
        <v>393</v>
      </c>
      <c r="CA339" s="42">
        <f t="shared" si="220"/>
        <v>15824.840616340292</v>
      </c>
      <c r="CB339" s="42">
        <f t="shared" si="221"/>
        <v>10902.023013698632</v>
      </c>
      <c r="CC339" s="42">
        <f t="shared" si="222"/>
        <v>0</v>
      </c>
      <c r="CD339" s="42">
        <f t="shared" si="226"/>
        <v>10902.023013698632</v>
      </c>
      <c r="CE339" s="43">
        <f t="shared" si="227"/>
        <v>10902.023013698632</v>
      </c>
      <c r="CG339" s="53">
        <f t="shared" si="223"/>
        <v>10902.023013698632</v>
      </c>
      <c r="CH339" s="11">
        <f t="shared" si="224"/>
        <v>807.14</v>
      </c>
      <c r="CI339" s="53">
        <f t="shared" si="225"/>
        <v>11709.163013698631</v>
      </c>
    </row>
    <row r="340" spans="1:87" x14ac:dyDescent="0.25">
      <c r="A340">
        <v>327</v>
      </c>
      <c r="B340" s="54">
        <v>1345</v>
      </c>
      <c r="C340" t="s">
        <v>394</v>
      </c>
      <c r="D340" s="1"/>
      <c r="E340" s="62">
        <v>330</v>
      </c>
      <c r="F340" s="64">
        <v>49722.2</v>
      </c>
      <c r="G340">
        <v>152</v>
      </c>
      <c r="H340" s="1" t="str">
        <f>VLOOKUP(C340,'[1]Base 2024'!$A$2:$D$1666,3,FALSE)</f>
        <v>Sindicalizado</v>
      </c>
      <c r="I340" s="1" t="str">
        <f>VLOOKUP(C340,'[1]Base 2024'!$A$2:$D$1666,4,FALSE)</f>
        <v>QUERETARO</v>
      </c>
      <c r="J340" t="s">
        <v>74</v>
      </c>
      <c r="K340" s="45" t="s">
        <v>62</v>
      </c>
      <c r="L340" s="57">
        <f t="shared" si="190"/>
        <v>7538.5650263345842</v>
      </c>
      <c r="M340" s="9">
        <f t="shared" si="191"/>
        <v>9740.6758661938748</v>
      </c>
      <c r="N340" s="58">
        <f t="shared" si="192"/>
        <v>17279.240892528458</v>
      </c>
      <c r="O340" s="59">
        <f t="shared" si="193"/>
        <v>30096</v>
      </c>
      <c r="P340" s="60">
        <f t="shared" si="194"/>
        <v>12533.128767123288</v>
      </c>
      <c r="Q340" s="61">
        <v>0</v>
      </c>
      <c r="R340" s="62">
        <v>0</v>
      </c>
      <c r="S340" s="62">
        <v>0</v>
      </c>
      <c r="T340" s="58">
        <f t="shared" si="195"/>
        <v>0</v>
      </c>
      <c r="V340" s="63">
        <f t="shared" si="196"/>
        <v>921.73475463347449</v>
      </c>
      <c r="X340" s="9"/>
      <c r="Z340" s="41" t="s">
        <v>394</v>
      </c>
      <c r="AA340" t="s">
        <v>63</v>
      </c>
      <c r="AB340" s="42">
        <v>330</v>
      </c>
      <c r="AC340" s="42">
        <f t="shared" si="197"/>
        <v>330</v>
      </c>
      <c r="AD340" s="43">
        <f t="shared" si="198"/>
        <v>0</v>
      </c>
      <c r="AE340" s="9"/>
      <c r="AF340" s="41" t="s">
        <v>394</v>
      </c>
      <c r="AG340" t="s">
        <v>64</v>
      </c>
      <c r="AH340" s="42">
        <v>30096</v>
      </c>
      <c r="AI340" s="42">
        <v>12737424.288000001</v>
      </c>
      <c r="AJ340" s="42">
        <f t="shared" si="199"/>
        <v>30096</v>
      </c>
      <c r="AK340" s="43">
        <f t="shared" si="200"/>
        <v>0</v>
      </c>
      <c r="AL340" s="42"/>
      <c r="AM340" s="41" t="s">
        <v>394</v>
      </c>
      <c r="AN340" t="s">
        <v>65</v>
      </c>
      <c r="AO340">
        <v>152</v>
      </c>
      <c r="AP340" s="44">
        <v>92054</v>
      </c>
      <c r="AQ340">
        <f t="shared" si="201"/>
        <v>152</v>
      </c>
      <c r="AR340" s="45">
        <f t="shared" si="202"/>
        <v>0</v>
      </c>
      <c r="AT340" s="41" t="s">
        <v>394</v>
      </c>
      <c r="AU340" s="46">
        <f t="shared" si="203"/>
        <v>30096</v>
      </c>
      <c r="AV340">
        <f t="shared" si="204"/>
        <v>0.41643835616438357</v>
      </c>
      <c r="AW340" s="42">
        <f t="shared" si="205"/>
        <v>12533.13</v>
      </c>
      <c r="AX340" s="42">
        <f t="shared" si="206"/>
        <v>12533.128767123288</v>
      </c>
      <c r="AY340" s="43">
        <f t="shared" si="207"/>
        <v>1.2328767115832306E-3</v>
      </c>
      <c r="BA340" s="41" t="str">
        <f t="shared" si="208"/>
        <v>07817</v>
      </c>
      <c r="BB340" s="42">
        <f t="shared" si="209"/>
        <v>12533.13</v>
      </c>
      <c r="BC340" s="42">
        <f t="shared" si="210"/>
        <v>921.94</v>
      </c>
      <c r="BD340" s="47">
        <f t="shared" si="211"/>
        <v>13455.07</v>
      </c>
      <c r="BF340" s="41" t="s">
        <v>394</v>
      </c>
      <c r="BG340" t="s">
        <v>66</v>
      </c>
      <c r="BH340" s="42">
        <v>921.73</v>
      </c>
      <c r="BI340" s="42">
        <v>750657.0257</v>
      </c>
      <c r="BJ340" s="42">
        <f t="shared" si="212"/>
        <v>921.73475463347449</v>
      </c>
      <c r="BK340" s="43">
        <f t="shared" si="213"/>
        <v>-4.7546334744765772E-3</v>
      </c>
      <c r="BM340" s="41" t="s">
        <v>394</v>
      </c>
      <c r="BN340" t="s">
        <v>67</v>
      </c>
      <c r="BO340" s="42">
        <v>13454.87</v>
      </c>
      <c r="BP340" s="42">
        <v>10957586.310000001</v>
      </c>
      <c r="BQ340" s="42">
        <f t="shared" si="214"/>
        <v>0</v>
      </c>
      <c r="BR340" s="43">
        <f t="shared" si="215"/>
        <v>13454.87</v>
      </c>
      <c r="BT340" s="48" t="s">
        <v>394</v>
      </c>
      <c r="BU340" s="49">
        <f t="shared" si="216"/>
        <v>12533.13</v>
      </c>
      <c r="BV340" s="50">
        <f t="shared" si="217"/>
        <v>921.94</v>
      </c>
      <c r="BW340" s="51">
        <f t="shared" si="218"/>
        <v>921.73475463347449</v>
      </c>
      <c r="BX340" s="52">
        <f t="shared" si="219"/>
        <v>0.2052453665255598</v>
      </c>
      <c r="BZ340" s="41" t="s">
        <v>394</v>
      </c>
      <c r="CA340" s="42">
        <f t="shared" si="220"/>
        <v>17279.240892528458</v>
      </c>
      <c r="CB340" s="42">
        <f t="shared" si="221"/>
        <v>12533.128767123288</v>
      </c>
      <c r="CC340" s="42">
        <f t="shared" si="222"/>
        <v>0</v>
      </c>
      <c r="CD340" s="42">
        <f t="shared" si="226"/>
        <v>12533.128767123288</v>
      </c>
      <c r="CE340" s="43">
        <f t="shared" si="227"/>
        <v>12533.128767123288</v>
      </c>
      <c r="CG340" s="53">
        <f t="shared" si="223"/>
        <v>12533.128767123288</v>
      </c>
      <c r="CH340" s="11">
        <f t="shared" si="224"/>
        <v>927.9</v>
      </c>
      <c r="CI340" s="53">
        <f t="shared" si="225"/>
        <v>13461.028767123287</v>
      </c>
    </row>
    <row r="341" spans="1:87" x14ac:dyDescent="0.25">
      <c r="A341">
        <v>328</v>
      </c>
      <c r="B341" s="54">
        <v>1346</v>
      </c>
      <c r="C341" t="s">
        <v>395</v>
      </c>
      <c r="D341" s="1"/>
      <c r="E341" s="62">
        <v>303</v>
      </c>
      <c r="F341" s="64">
        <v>27960.84</v>
      </c>
      <c r="G341">
        <v>92</v>
      </c>
      <c r="H341" s="1" t="str">
        <f>VLOOKUP(C341,'[1]Base 2024'!$A$2:$D$1666,3,FALSE)</f>
        <v>Sindicalizado</v>
      </c>
      <c r="I341" s="1" t="str">
        <f>VLOOKUP(C341,'[1]Base 2024'!$A$2:$D$1666,4,FALSE)</f>
        <v>QUERETARO</v>
      </c>
      <c r="J341" t="s">
        <v>74</v>
      </c>
      <c r="K341" s="45" t="s">
        <v>77</v>
      </c>
      <c r="L341" s="57">
        <f t="shared" si="190"/>
        <v>4239.2454583855324</v>
      </c>
      <c r="M341" s="9">
        <f t="shared" si="191"/>
        <v>5895.6722348015555</v>
      </c>
      <c r="N341" s="58">
        <f t="shared" si="192"/>
        <v>10134.917693187088</v>
      </c>
      <c r="O341" s="59">
        <f t="shared" si="193"/>
        <v>27633.600000000002</v>
      </c>
      <c r="P341" s="60">
        <f t="shared" si="194"/>
        <v>6965.181369863014</v>
      </c>
      <c r="Q341" s="61">
        <v>0</v>
      </c>
      <c r="R341" s="62">
        <v>0</v>
      </c>
      <c r="S341" s="62">
        <v>0</v>
      </c>
      <c r="T341" s="58">
        <f t="shared" si="195"/>
        <v>0</v>
      </c>
      <c r="V341" s="63">
        <f t="shared" si="196"/>
        <v>512.24637201281371</v>
      </c>
      <c r="X341" s="9"/>
      <c r="Z341" s="41" t="s">
        <v>395</v>
      </c>
      <c r="AA341" t="s">
        <v>63</v>
      </c>
      <c r="AB341" s="42">
        <v>303</v>
      </c>
      <c r="AC341" s="42">
        <f t="shared" si="197"/>
        <v>303</v>
      </c>
      <c r="AD341" s="43">
        <f t="shared" si="198"/>
        <v>0</v>
      </c>
      <c r="AE341" s="9"/>
      <c r="AF341" s="41" t="s">
        <v>395</v>
      </c>
      <c r="AG341" t="s">
        <v>64</v>
      </c>
      <c r="AH341" s="42">
        <v>27633.599999999999</v>
      </c>
      <c r="AI341" s="42">
        <v>12765057.888</v>
      </c>
      <c r="AJ341" s="42">
        <f t="shared" si="199"/>
        <v>27633.600000000002</v>
      </c>
      <c r="AK341" s="43">
        <f t="shared" si="200"/>
        <v>0</v>
      </c>
      <c r="AL341" s="42"/>
      <c r="AM341" s="41" t="s">
        <v>395</v>
      </c>
      <c r="AN341" t="s">
        <v>65</v>
      </c>
      <c r="AO341">
        <v>92</v>
      </c>
      <c r="AP341" s="44">
        <v>92146</v>
      </c>
      <c r="AQ341">
        <f t="shared" si="201"/>
        <v>92</v>
      </c>
      <c r="AR341" s="45">
        <f t="shared" si="202"/>
        <v>0</v>
      </c>
      <c r="AT341" s="41" t="s">
        <v>395</v>
      </c>
      <c r="AU341" s="46">
        <f t="shared" si="203"/>
        <v>27633.599999999999</v>
      </c>
      <c r="AV341">
        <f t="shared" si="204"/>
        <v>0.25205479452054796</v>
      </c>
      <c r="AW341" s="42">
        <f t="shared" si="205"/>
        <v>6965.18</v>
      </c>
      <c r="AX341" s="42">
        <f t="shared" si="206"/>
        <v>6965.181369863014</v>
      </c>
      <c r="AY341" s="43">
        <f t="shared" si="207"/>
        <v>-1.369863013678696E-3</v>
      </c>
      <c r="BA341" s="41" t="str">
        <f t="shared" si="208"/>
        <v>07818</v>
      </c>
      <c r="BB341" s="42">
        <f t="shared" si="209"/>
        <v>6965.18</v>
      </c>
      <c r="BC341" s="42">
        <f t="shared" si="210"/>
        <v>512.36</v>
      </c>
      <c r="BD341" s="47">
        <f t="shared" si="211"/>
        <v>7477.54</v>
      </c>
      <c r="BF341" s="41" t="s">
        <v>395</v>
      </c>
      <c r="BG341" t="s">
        <v>66</v>
      </c>
      <c r="BH341" s="42">
        <v>512.25</v>
      </c>
      <c r="BI341" s="42">
        <v>751169.27209999994</v>
      </c>
      <c r="BJ341" s="42">
        <f t="shared" si="212"/>
        <v>512.24637201281371</v>
      </c>
      <c r="BK341" s="43">
        <f t="shared" si="213"/>
        <v>3.627987186291648E-3</v>
      </c>
      <c r="BM341" s="41" t="s">
        <v>395</v>
      </c>
      <c r="BN341" t="s">
        <v>67</v>
      </c>
      <c r="BO341" s="42">
        <v>7477.43</v>
      </c>
      <c r="BP341" s="42">
        <v>10965063.74</v>
      </c>
      <c r="BQ341" s="42">
        <f t="shared" si="214"/>
        <v>0</v>
      </c>
      <c r="BR341" s="43">
        <f t="shared" si="215"/>
        <v>7477.43</v>
      </c>
      <c r="BT341" s="48" t="s">
        <v>395</v>
      </c>
      <c r="BU341" s="49">
        <f t="shared" si="216"/>
        <v>6965.18</v>
      </c>
      <c r="BV341" s="50">
        <f t="shared" si="217"/>
        <v>512.36</v>
      </c>
      <c r="BW341" s="51">
        <f t="shared" si="218"/>
        <v>512.24637201281371</v>
      </c>
      <c r="BX341" s="52">
        <f t="shared" si="219"/>
        <v>0.11362798718630529</v>
      </c>
      <c r="BZ341" s="41" t="s">
        <v>395</v>
      </c>
      <c r="CA341" s="42">
        <f t="shared" si="220"/>
        <v>10134.917693187088</v>
      </c>
      <c r="CB341" s="42">
        <f t="shared" si="221"/>
        <v>6965.181369863014</v>
      </c>
      <c r="CC341" s="42">
        <f t="shared" si="222"/>
        <v>0</v>
      </c>
      <c r="CD341" s="42">
        <f t="shared" si="226"/>
        <v>6965.181369863014</v>
      </c>
      <c r="CE341" s="43">
        <f t="shared" si="227"/>
        <v>6965.181369863014</v>
      </c>
      <c r="CG341" s="53">
        <f t="shared" si="223"/>
        <v>6965.181369863014</v>
      </c>
      <c r="CH341" s="11">
        <f t="shared" si="224"/>
        <v>515.66999999999996</v>
      </c>
      <c r="CI341" s="53">
        <f t="shared" si="225"/>
        <v>7480.851369863014</v>
      </c>
    </row>
    <row r="342" spans="1:87" x14ac:dyDescent="0.25">
      <c r="A342">
        <v>329</v>
      </c>
      <c r="B342" s="54">
        <v>1347</v>
      </c>
      <c r="C342" t="s">
        <v>396</v>
      </c>
      <c r="D342" s="1"/>
      <c r="E342" s="62">
        <v>340</v>
      </c>
      <c r="F342" s="64">
        <v>44732.2</v>
      </c>
      <c r="G342">
        <v>137</v>
      </c>
      <c r="H342" s="1" t="str">
        <f>VLOOKUP(C342,'[1]Base 2024'!$A$2:$D$1666,3,FALSE)</f>
        <v>Sindicalizado</v>
      </c>
      <c r="I342" s="1" t="str">
        <f>VLOOKUP(C342,'[1]Base 2024'!$A$2:$D$1666,4,FALSE)</f>
        <v>QUERETARO</v>
      </c>
      <c r="J342" t="s">
        <v>74</v>
      </c>
      <c r="K342" s="45" t="s">
        <v>77</v>
      </c>
      <c r="L342" s="57">
        <f t="shared" si="190"/>
        <v>6782.012832718663</v>
      </c>
      <c r="M342" s="9">
        <f t="shared" si="191"/>
        <v>8779.4249583457949</v>
      </c>
      <c r="N342" s="58">
        <f t="shared" si="192"/>
        <v>15561.437791064458</v>
      </c>
      <c r="O342" s="59">
        <f t="shared" si="193"/>
        <v>31008</v>
      </c>
      <c r="P342" s="60">
        <f t="shared" si="194"/>
        <v>11638.619178082192</v>
      </c>
      <c r="Q342" s="61">
        <v>0</v>
      </c>
      <c r="R342" s="62">
        <v>0</v>
      </c>
      <c r="S342" s="62">
        <v>0</v>
      </c>
      <c r="T342" s="58">
        <f t="shared" si="195"/>
        <v>0</v>
      </c>
      <c r="V342" s="63">
        <f t="shared" si="196"/>
        <v>855.94906042319053</v>
      </c>
      <c r="X342" s="9"/>
      <c r="Z342" s="41" t="s">
        <v>396</v>
      </c>
      <c r="AA342" t="s">
        <v>63</v>
      </c>
      <c r="AB342" s="42">
        <v>340</v>
      </c>
      <c r="AC342" s="42">
        <f t="shared" si="197"/>
        <v>340</v>
      </c>
      <c r="AD342" s="43">
        <f t="shared" si="198"/>
        <v>0</v>
      </c>
      <c r="AE342" s="9"/>
      <c r="AF342" s="41" t="s">
        <v>396</v>
      </c>
      <c r="AG342" t="s">
        <v>64</v>
      </c>
      <c r="AH342" s="42">
        <v>31008</v>
      </c>
      <c r="AI342" s="42">
        <v>12796065.888</v>
      </c>
      <c r="AJ342" s="42">
        <f t="shared" si="199"/>
        <v>31008</v>
      </c>
      <c r="AK342" s="43">
        <f t="shared" si="200"/>
        <v>0</v>
      </c>
      <c r="AL342" s="42"/>
      <c r="AM342" s="41" t="s">
        <v>396</v>
      </c>
      <c r="AN342" t="s">
        <v>65</v>
      </c>
      <c r="AO342">
        <v>137</v>
      </c>
      <c r="AP342" s="44">
        <v>92283</v>
      </c>
      <c r="AQ342">
        <f t="shared" si="201"/>
        <v>137</v>
      </c>
      <c r="AR342" s="45">
        <f t="shared" si="202"/>
        <v>0</v>
      </c>
      <c r="AT342" s="41" t="s">
        <v>396</v>
      </c>
      <c r="AU342" s="46">
        <f t="shared" si="203"/>
        <v>31008</v>
      </c>
      <c r="AV342">
        <f t="shared" si="204"/>
        <v>0.37534246575342467</v>
      </c>
      <c r="AW342" s="42">
        <f t="shared" si="205"/>
        <v>11638.62</v>
      </c>
      <c r="AX342" s="42">
        <f t="shared" si="206"/>
        <v>11638.619178082192</v>
      </c>
      <c r="AY342" s="43">
        <f t="shared" si="207"/>
        <v>8.2191780893481337E-4</v>
      </c>
      <c r="BA342" s="41" t="str">
        <f t="shared" si="208"/>
        <v>07819</v>
      </c>
      <c r="BB342" s="42">
        <f t="shared" si="209"/>
        <v>11638.62</v>
      </c>
      <c r="BC342" s="42">
        <f t="shared" si="210"/>
        <v>856.14</v>
      </c>
      <c r="BD342" s="47">
        <f t="shared" si="211"/>
        <v>12494.76</v>
      </c>
      <c r="BF342" s="41" t="s">
        <v>396</v>
      </c>
      <c r="BG342" t="s">
        <v>66</v>
      </c>
      <c r="BH342" s="42">
        <v>855.95</v>
      </c>
      <c r="BI342" s="42">
        <v>752025.22120000003</v>
      </c>
      <c r="BJ342" s="42">
        <f t="shared" si="212"/>
        <v>855.94906042319053</v>
      </c>
      <c r="BK342" s="43">
        <f t="shared" si="213"/>
        <v>9.3957680951461953E-4</v>
      </c>
      <c r="BM342" s="41" t="s">
        <v>396</v>
      </c>
      <c r="BN342" t="s">
        <v>67</v>
      </c>
      <c r="BO342" s="42">
        <v>12494.57</v>
      </c>
      <c r="BP342" s="42">
        <v>10977558.310000001</v>
      </c>
      <c r="BQ342" s="42">
        <f t="shared" si="214"/>
        <v>0</v>
      </c>
      <c r="BR342" s="43">
        <f t="shared" si="215"/>
        <v>12494.57</v>
      </c>
      <c r="BT342" s="48" t="s">
        <v>396</v>
      </c>
      <c r="BU342" s="49">
        <f t="shared" si="216"/>
        <v>11638.62</v>
      </c>
      <c r="BV342" s="50">
        <f t="shared" si="217"/>
        <v>856.14</v>
      </c>
      <c r="BW342" s="51">
        <f t="shared" si="218"/>
        <v>855.94906042319053</v>
      </c>
      <c r="BX342" s="52">
        <f t="shared" si="219"/>
        <v>0.1909395768094555</v>
      </c>
      <c r="BZ342" s="41" t="s">
        <v>396</v>
      </c>
      <c r="CA342" s="42">
        <f t="shared" si="220"/>
        <v>15561.437791064458</v>
      </c>
      <c r="CB342" s="42">
        <f t="shared" si="221"/>
        <v>11638.619178082192</v>
      </c>
      <c r="CC342" s="42">
        <f t="shared" si="222"/>
        <v>0</v>
      </c>
      <c r="CD342" s="42">
        <f t="shared" si="226"/>
        <v>11638.619178082192</v>
      </c>
      <c r="CE342" s="43">
        <f t="shared" si="227"/>
        <v>11638.619178082192</v>
      </c>
      <c r="CG342" s="53">
        <f t="shared" si="223"/>
        <v>11638.619178082192</v>
      </c>
      <c r="CH342" s="11">
        <f t="shared" si="224"/>
        <v>861.68</v>
      </c>
      <c r="CI342" s="53">
        <f t="shared" si="225"/>
        <v>12500.299178082192</v>
      </c>
    </row>
    <row r="343" spans="1:87" x14ac:dyDescent="0.25">
      <c r="A343">
        <v>330</v>
      </c>
      <c r="B343" s="54">
        <v>1350</v>
      </c>
      <c r="C343" t="s">
        <v>397</v>
      </c>
      <c r="D343" s="1"/>
      <c r="E343" s="62">
        <v>320</v>
      </c>
      <c r="F343" s="64">
        <v>45569.8</v>
      </c>
      <c r="G343">
        <v>146</v>
      </c>
      <c r="H343" s="1" t="str">
        <f>VLOOKUP(C343,'[1]Base 2024'!$A$2:$D$1666,3,FALSE)</f>
        <v>Sindicalizado</v>
      </c>
      <c r="I343" s="1" t="str">
        <f>VLOOKUP(C343,'[1]Base 2024'!$A$2:$D$1666,4,FALSE)</f>
        <v>QUERETARO</v>
      </c>
      <c r="J343" t="s">
        <v>74</v>
      </c>
      <c r="K343" s="45" t="s">
        <v>62</v>
      </c>
      <c r="L343" s="57">
        <f t="shared" si="190"/>
        <v>6909.004439406579</v>
      </c>
      <c r="M343" s="9">
        <f t="shared" si="191"/>
        <v>9356.1755030546428</v>
      </c>
      <c r="N343" s="58">
        <f t="shared" si="192"/>
        <v>16265.179942461222</v>
      </c>
      <c r="O343" s="59">
        <f t="shared" si="193"/>
        <v>29184</v>
      </c>
      <c r="P343" s="60">
        <f t="shared" si="194"/>
        <v>11673.6</v>
      </c>
      <c r="Q343" s="61">
        <v>0</v>
      </c>
      <c r="R343" s="62">
        <v>0</v>
      </c>
      <c r="S343" s="62">
        <v>0</v>
      </c>
      <c r="T343" s="58">
        <f t="shared" si="195"/>
        <v>0</v>
      </c>
      <c r="V343" s="63">
        <f t="shared" si="196"/>
        <v>858.52168533644192</v>
      </c>
      <c r="X343" s="9"/>
      <c r="Z343" s="41" t="s">
        <v>397</v>
      </c>
      <c r="AA343" t="s">
        <v>63</v>
      </c>
      <c r="AB343" s="42">
        <v>320</v>
      </c>
      <c r="AC343" s="42">
        <f t="shared" si="197"/>
        <v>320</v>
      </c>
      <c r="AD343" s="43">
        <f t="shared" si="198"/>
        <v>0</v>
      </c>
      <c r="AE343" s="9"/>
      <c r="AF343" s="41" t="s">
        <v>397</v>
      </c>
      <c r="AG343" t="s">
        <v>64</v>
      </c>
      <c r="AH343" s="42">
        <v>29184</v>
      </c>
      <c r="AI343" s="42">
        <v>12825249.888</v>
      </c>
      <c r="AJ343" s="42">
        <f t="shared" si="199"/>
        <v>29184</v>
      </c>
      <c r="AK343" s="43">
        <f t="shared" si="200"/>
        <v>0</v>
      </c>
      <c r="AL343" s="42"/>
      <c r="AM343" s="41" t="s">
        <v>397</v>
      </c>
      <c r="AN343" t="s">
        <v>65</v>
      </c>
      <c r="AO343">
        <v>146</v>
      </c>
      <c r="AP343" s="44">
        <v>92429</v>
      </c>
      <c r="AQ343">
        <f t="shared" si="201"/>
        <v>146</v>
      </c>
      <c r="AR343" s="45">
        <f t="shared" si="202"/>
        <v>0</v>
      </c>
      <c r="AT343" s="41" t="s">
        <v>397</v>
      </c>
      <c r="AU343" s="46">
        <f t="shared" si="203"/>
        <v>29184</v>
      </c>
      <c r="AV343">
        <f t="shared" si="204"/>
        <v>0.4</v>
      </c>
      <c r="AW343" s="42">
        <f t="shared" si="205"/>
        <v>11673.6</v>
      </c>
      <c r="AX343" s="42">
        <f t="shared" si="206"/>
        <v>11673.6</v>
      </c>
      <c r="AY343" s="43">
        <f t="shared" si="207"/>
        <v>0</v>
      </c>
      <c r="BA343" s="41" t="str">
        <f t="shared" si="208"/>
        <v>07822</v>
      </c>
      <c r="BB343" s="42">
        <f t="shared" si="209"/>
        <v>11673.6</v>
      </c>
      <c r="BC343" s="42">
        <f t="shared" si="210"/>
        <v>858.72</v>
      </c>
      <c r="BD343" s="47">
        <f t="shared" si="211"/>
        <v>12532.32</v>
      </c>
      <c r="BF343" s="41" t="s">
        <v>397</v>
      </c>
      <c r="BG343" t="s">
        <v>66</v>
      </c>
      <c r="BH343" s="42">
        <v>858.52</v>
      </c>
      <c r="BI343" s="42">
        <v>752883.74289999995</v>
      </c>
      <c r="BJ343" s="42">
        <f t="shared" si="212"/>
        <v>858.52168533644192</v>
      </c>
      <c r="BK343" s="43">
        <f t="shared" si="213"/>
        <v>-1.6853364419375794E-3</v>
      </c>
      <c r="BM343" s="41" t="s">
        <v>397</v>
      </c>
      <c r="BN343" t="s">
        <v>67</v>
      </c>
      <c r="BO343" s="42">
        <v>12532.12</v>
      </c>
      <c r="BP343" s="42">
        <v>10990090.43</v>
      </c>
      <c r="BQ343" s="42">
        <f t="shared" si="214"/>
        <v>0</v>
      </c>
      <c r="BR343" s="43">
        <f t="shared" si="215"/>
        <v>12532.12</v>
      </c>
      <c r="BT343" s="48" t="s">
        <v>397</v>
      </c>
      <c r="BU343" s="49">
        <f t="shared" si="216"/>
        <v>11673.6</v>
      </c>
      <c r="BV343" s="50">
        <f t="shared" si="217"/>
        <v>858.72</v>
      </c>
      <c r="BW343" s="51">
        <f t="shared" si="218"/>
        <v>858.52168533644192</v>
      </c>
      <c r="BX343" s="52">
        <f t="shared" si="219"/>
        <v>0.1983146635581079</v>
      </c>
      <c r="BZ343" s="41" t="s">
        <v>397</v>
      </c>
      <c r="CA343" s="42">
        <f t="shared" si="220"/>
        <v>16265.179942461222</v>
      </c>
      <c r="CB343" s="42">
        <f t="shared" si="221"/>
        <v>11673.6</v>
      </c>
      <c r="CC343" s="42">
        <f t="shared" si="222"/>
        <v>0</v>
      </c>
      <c r="CD343" s="42">
        <f t="shared" si="226"/>
        <v>11673.6</v>
      </c>
      <c r="CE343" s="43">
        <f t="shared" si="227"/>
        <v>11673.6</v>
      </c>
      <c r="CG343" s="53">
        <f t="shared" si="223"/>
        <v>11673.6</v>
      </c>
      <c r="CH343" s="11">
        <f t="shared" si="224"/>
        <v>864.27</v>
      </c>
      <c r="CI343" s="53">
        <f t="shared" si="225"/>
        <v>12537.87</v>
      </c>
    </row>
    <row r="344" spans="1:87" x14ac:dyDescent="0.25">
      <c r="A344">
        <v>331</v>
      </c>
      <c r="B344" s="54">
        <v>1351</v>
      </c>
      <c r="C344" t="s">
        <v>398</v>
      </c>
      <c r="D344" s="1"/>
      <c r="E344" s="62">
        <v>330</v>
      </c>
      <c r="F344" s="64">
        <v>42870</v>
      </c>
      <c r="G344">
        <v>129</v>
      </c>
      <c r="H344" s="1" t="str">
        <f>VLOOKUP(C344,'[1]Base 2024'!$A$2:$D$1666,3,FALSE)</f>
        <v>Sindicalizado</v>
      </c>
      <c r="I344" s="1" t="str">
        <f>VLOOKUP(C344,'[1]Base 2024'!$A$2:$D$1666,4,FALSE)</f>
        <v>QUERETARO</v>
      </c>
      <c r="J344" t="s">
        <v>74</v>
      </c>
      <c r="K344" s="45" t="s">
        <v>62</v>
      </c>
      <c r="L344" s="57">
        <f t="shared" si="190"/>
        <v>6499.6778637904927</v>
      </c>
      <c r="M344" s="9">
        <f t="shared" si="191"/>
        <v>8266.7578074934863</v>
      </c>
      <c r="N344" s="58">
        <f t="shared" si="192"/>
        <v>14766.43567128398</v>
      </c>
      <c r="O344" s="59">
        <f t="shared" si="193"/>
        <v>30096</v>
      </c>
      <c r="P344" s="60">
        <f t="shared" si="194"/>
        <v>10636.668493150684</v>
      </c>
      <c r="Q344" s="61">
        <v>0</v>
      </c>
      <c r="R344" s="62">
        <v>0</v>
      </c>
      <c r="S344" s="62">
        <v>0</v>
      </c>
      <c r="T344" s="58">
        <f t="shared" si="195"/>
        <v>0</v>
      </c>
      <c r="V344" s="63">
        <f t="shared" si="196"/>
        <v>782.26173255077765</v>
      </c>
      <c r="X344" s="9"/>
      <c r="Z344" s="41" t="s">
        <v>398</v>
      </c>
      <c r="AA344" t="s">
        <v>63</v>
      </c>
      <c r="AB344" s="42">
        <v>330</v>
      </c>
      <c r="AC344" s="42">
        <f t="shared" si="197"/>
        <v>330</v>
      </c>
      <c r="AD344" s="43">
        <f t="shared" si="198"/>
        <v>0</v>
      </c>
      <c r="AE344" s="9"/>
      <c r="AF344" s="41" t="s">
        <v>398</v>
      </c>
      <c r="AG344" t="s">
        <v>64</v>
      </c>
      <c r="AH344" s="42">
        <v>30096</v>
      </c>
      <c r="AI344" s="42">
        <v>12855345.888</v>
      </c>
      <c r="AJ344" s="42">
        <f t="shared" si="199"/>
        <v>30096</v>
      </c>
      <c r="AK344" s="43">
        <f t="shared" si="200"/>
        <v>0</v>
      </c>
      <c r="AL344" s="42"/>
      <c r="AM344" s="41" t="s">
        <v>398</v>
      </c>
      <c r="AN344" t="s">
        <v>65</v>
      </c>
      <c r="AO344">
        <v>129</v>
      </c>
      <c r="AP344" s="44">
        <v>92558</v>
      </c>
      <c r="AQ344">
        <f t="shared" si="201"/>
        <v>129</v>
      </c>
      <c r="AR344" s="45">
        <f t="shared" si="202"/>
        <v>0</v>
      </c>
      <c r="AT344" s="41" t="s">
        <v>398</v>
      </c>
      <c r="AU344" s="46">
        <f t="shared" si="203"/>
        <v>30096</v>
      </c>
      <c r="AV344">
        <f t="shared" si="204"/>
        <v>0.35342465753424657</v>
      </c>
      <c r="AW344" s="42">
        <f t="shared" si="205"/>
        <v>10636.67</v>
      </c>
      <c r="AX344" s="42">
        <f t="shared" si="206"/>
        <v>10636.668493150684</v>
      </c>
      <c r="AY344" s="43">
        <f t="shared" si="207"/>
        <v>1.5068493157741614E-3</v>
      </c>
      <c r="BA344" s="41" t="str">
        <f t="shared" si="208"/>
        <v>07823</v>
      </c>
      <c r="BB344" s="42">
        <f t="shared" si="209"/>
        <v>10636.67</v>
      </c>
      <c r="BC344" s="42">
        <f t="shared" si="210"/>
        <v>782.44</v>
      </c>
      <c r="BD344" s="47">
        <f t="shared" si="211"/>
        <v>11419.11</v>
      </c>
      <c r="BF344" s="41" t="s">
        <v>398</v>
      </c>
      <c r="BG344" t="s">
        <v>66</v>
      </c>
      <c r="BH344" s="42">
        <v>782.26</v>
      </c>
      <c r="BI344" s="42">
        <v>753666.00459999999</v>
      </c>
      <c r="BJ344" s="42">
        <f t="shared" si="212"/>
        <v>782.26173255077765</v>
      </c>
      <c r="BK344" s="43">
        <f t="shared" si="213"/>
        <v>-1.7325507776604354E-3</v>
      </c>
      <c r="BM344" s="41" t="s">
        <v>398</v>
      </c>
      <c r="BN344" t="s">
        <v>67</v>
      </c>
      <c r="BO344" s="42">
        <v>11418.93</v>
      </c>
      <c r="BP344" s="42">
        <v>11001509.359999999</v>
      </c>
      <c r="BQ344" s="42">
        <f t="shared" si="214"/>
        <v>0</v>
      </c>
      <c r="BR344" s="43">
        <f t="shared" si="215"/>
        <v>11418.93</v>
      </c>
      <c r="BT344" s="48" t="s">
        <v>398</v>
      </c>
      <c r="BU344" s="49">
        <f t="shared" si="216"/>
        <v>10636.67</v>
      </c>
      <c r="BV344" s="50">
        <f t="shared" si="217"/>
        <v>782.44</v>
      </c>
      <c r="BW344" s="51">
        <f t="shared" si="218"/>
        <v>782.26173255077765</v>
      </c>
      <c r="BX344" s="52">
        <f t="shared" si="219"/>
        <v>0.17826744922240323</v>
      </c>
      <c r="BZ344" s="41" t="s">
        <v>398</v>
      </c>
      <c r="CA344" s="42">
        <f t="shared" si="220"/>
        <v>14766.43567128398</v>
      </c>
      <c r="CB344" s="42">
        <f t="shared" si="221"/>
        <v>10636.668493150684</v>
      </c>
      <c r="CC344" s="42">
        <f t="shared" si="222"/>
        <v>0</v>
      </c>
      <c r="CD344" s="42">
        <f t="shared" si="226"/>
        <v>10636.668493150684</v>
      </c>
      <c r="CE344" s="43">
        <f t="shared" si="227"/>
        <v>10636.668493150684</v>
      </c>
      <c r="CG344" s="53">
        <f t="shared" si="223"/>
        <v>10636.668493150684</v>
      </c>
      <c r="CH344" s="11">
        <f t="shared" si="224"/>
        <v>787.5</v>
      </c>
      <c r="CI344" s="53">
        <f t="shared" si="225"/>
        <v>11424.168493150684</v>
      </c>
    </row>
    <row r="345" spans="1:87" x14ac:dyDescent="0.25">
      <c r="A345">
        <v>332</v>
      </c>
      <c r="B345" s="54">
        <v>1354</v>
      </c>
      <c r="C345" t="s">
        <v>399</v>
      </c>
      <c r="D345" s="1"/>
      <c r="E345" s="62">
        <v>303</v>
      </c>
      <c r="F345" s="64">
        <v>34014.080000000002</v>
      </c>
      <c r="G345">
        <v>113</v>
      </c>
      <c r="H345" s="1" t="str">
        <f>VLOOKUP(C345,'[1]Base 2024'!$A$2:$D$1666,3,FALSE)</f>
        <v>Sindicalizado</v>
      </c>
      <c r="I345" s="1" t="str">
        <f>VLOOKUP(C345,'[1]Base 2024'!$A$2:$D$1666,4,FALSE)</f>
        <v>QUERETARO</v>
      </c>
      <c r="J345" t="s">
        <v>74</v>
      </c>
      <c r="K345" s="45" t="s">
        <v>62</v>
      </c>
      <c r="L345" s="57">
        <f t="shared" si="190"/>
        <v>5156.999366298086</v>
      </c>
      <c r="M345" s="9">
        <f t="shared" si="191"/>
        <v>7241.4235057888673</v>
      </c>
      <c r="N345" s="58">
        <f t="shared" si="192"/>
        <v>12398.422872086954</v>
      </c>
      <c r="O345" s="59">
        <f t="shared" si="193"/>
        <v>27633.600000000002</v>
      </c>
      <c r="P345" s="60">
        <f t="shared" si="194"/>
        <v>8555.0597260273971</v>
      </c>
      <c r="Q345" s="61">
        <v>0</v>
      </c>
      <c r="R345" s="62">
        <v>0</v>
      </c>
      <c r="S345" s="62">
        <v>0</v>
      </c>
      <c r="T345" s="58">
        <f t="shared" si="195"/>
        <v>0</v>
      </c>
      <c r="V345" s="63">
        <f t="shared" si="196"/>
        <v>629.17217432008636</v>
      </c>
      <c r="X345" s="9"/>
      <c r="Z345" s="41" t="s">
        <v>399</v>
      </c>
      <c r="AA345" t="s">
        <v>63</v>
      </c>
      <c r="AB345" s="42">
        <v>303</v>
      </c>
      <c r="AC345" s="42">
        <f t="shared" si="197"/>
        <v>303</v>
      </c>
      <c r="AD345" s="43">
        <f t="shared" si="198"/>
        <v>0</v>
      </c>
      <c r="AE345" s="9"/>
      <c r="AF345" s="41" t="s">
        <v>399</v>
      </c>
      <c r="AG345" t="s">
        <v>64</v>
      </c>
      <c r="AH345" s="42">
        <v>27633.599999999999</v>
      </c>
      <c r="AI345" s="42">
        <v>12882979.488</v>
      </c>
      <c r="AJ345" s="42">
        <f t="shared" si="199"/>
        <v>27633.600000000002</v>
      </c>
      <c r="AK345" s="43">
        <f t="shared" si="200"/>
        <v>0</v>
      </c>
      <c r="AL345" s="42"/>
      <c r="AM345" s="41" t="s">
        <v>399</v>
      </c>
      <c r="AN345" t="s">
        <v>65</v>
      </c>
      <c r="AO345">
        <v>113</v>
      </c>
      <c r="AP345" s="44">
        <v>92671</v>
      </c>
      <c r="AQ345">
        <f t="shared" si="201"/>
        <v>113</v>
      </c>
      <c r="AR345" s="45">
        <f t="shared" si="202"/>
        <v>0</v>
      </c>
      <c r="AT345" s="41" t="s">
        <v>399</v>
      </c>
      <c r="AU345" s="46">
        <f t="shared" si="203"/>
        <v>27633.599999999999</v>
      </c>
      <c r="AV345">
        <f t="shared" si="204"/>
        <v>0.30958904109589042</v>
      </c>
      <c r="AW345" s="42">
        <f t="shared" si="205"/>
        <v>8555.06</v>
      </c>
      <c r="AX345" s="42">
        <f t="shared" si="206"/>
        <v>8555.0597260273971</v>
      </c>
      <c r="AY345" s="43">
        <f t="shared" si="207"/>
        <v>2.7397260237194132E-4</v>
      </c>
      <c r="BA345" s="41" t="str">
        <f t="shared" si="208"/>
        <v>07826</v>
      </c>
      <c r="BB345" s="42">
        <f t="shared" si="209"/>
        <v>8555.06</v>
      </c>
      <c r="BC345" s="42">
        <f t="shared" si="210"/>
        <v>629.32000000000005</v>
      </c>
      <c r="BD345" s="47">
        <f t="shared" si="211"/>
        <v>9184.3799999999992</v>
      </c>
      <c r="BF345" s="41" t="s">
        <v>399</v>
      </c>
      <c r="BG345" t="s">
        <v>66</v>
      </c>
      <c r="BH345" s="42">
        <v>629.16999999999996</v>
      </c>
      <c r="BI345" s="42">
        <v>754295.17680000002</v>
      </c>
      <c r="BJ345" s="42">
        <f t="shared" si="212"/>
        <v>629.17217432008636</v>
      </c>
      <c r="BK345" s="43">
        <f t="shared" si="213"/>
        <v>-2.1743200863966194E-3</v>
      </c>
      <c r="BM345" s="41" t="s">
        <v>399</v>
      </c>
      <c r="BN345" t="s">
        <v>67</v>
      </c>
      <c r="BO345" s="42">
        <v>9184.23</v>
      </c>
      <c r="BP345" s="42">
        <v>11010693.59</v>
      </c>
      <c r="BQ345" s="42">
        <f t="shared" si="214"/>
        <v>0</v>
      </c>
      <c r="BR345" s="43">
        <f t="shared" si="215"/>
        <v>9184.23</v>
      </c>
      <c r="BT345" s="48" t="s">
        <v>399</v>
      </c>
      <c r="BU345" s="49">
        <f t="shared" si="216"/>
        <v>8555.06</v>
      </c>
      <c r="BV345" s="50">
        <f t="shared" si="217"/>
        <v>629.32000000000005</v>
      </c>
      <c r="BW345" s="51">
        <f t="shared" si="218"/>
        <v>629.17217432008636</v>
      </c>
      <c r="BX345" s="52">
        <f t="shared" si="219"/>
        <v>0.14782567991369433</v>
      </c>
      <c r="BZ345" s="41" t="s">
        <v>399</v>
      </c>
      <c r="CA345" s="42">
        <f t="shared" si="220"/>
        <v>12398.422872086954</v>
      </c>
      <c r="CB345" s="42">
        <f t="shared" si="221"/>
        <v>8555.0597260273971</v>
      </c>
      <c r="CC345" s="42">
        <f t="shared" si="222"/>
        <v>0</v>
      </c>
      <c r="CD345" s="42">
        <f t="shared" si="226"/>
        <v>8555.0597260273971</v>
      </c>
      <c r="CE345" s="43">
        <f t="shared" si="227"/>
        <v>8555.0597260273971</v>
      </c>
      <c r="CG345" s="53">
        <f t="shared" si="223"/>
        <v>8555.0597260273971</v>
      </c>
      <c r="CH345" s="11">
        <f t="shared" si="224"/>
        <v>633.38</v>
      </c>
      <c r="CI345" s="53">
        <f t="shared" si="225"/>
        <v>9188.4397260273963</v>
      </c>
    </row>
    <row r="346" spans="1:87" x14ac:dyDescent="0.25">
      <c r="A346">
        <v>333</v>
      </c>
      <c r="B346" s="54">
        <v>1355</v>
      </c>
      <c r="C346" t="s">
        <v>400</v>
      </c>
      <c r="D346" s="1"/>
      <c r="E346" s="62">
        <v>303</v>
      </c>
      <c r="F346" s="64">
        <v>34365.56</v>
      </c>
      <c r="G346">
        <v>115</v>
      </c>
      <c r="H346" s="1" t="str">
        <f>VLOOKUP(C346,'[1]Base 2024'!$A$2:$D$1666,3,FALSE)</f>
        <v>Sindicalizado</v>
      </c>
      <c r="I346" s="1" t="str">
        <f>VLOOKUP(C346,'[1]Base 2024'!$A$2:$D$1666,4,FALSE)</f>
        <v>QUERETARO</v>
      </c>
      <c r="J346" t="s">
        <v>74</v>
      </c>
      <c r="K346" s="45" t="s">
        <v>62</v>
      </c>
      <c r="L346" s="57">
        <f t="shared" si="190"/>
        <v>5210.2885376432005</v>
      </c>
      <c r="M346" s="9">
        <f t="shared" si="191"/>
        <v>7369.5902935019449</v>
      </c>
      <c r="N346" s="58">
        <f t="shared" si="192"/>
        <v>12579.878831145146</v>
      </c>
      <c r="O346" s="59">
        <f t="shared" si="193"/>
        <v>27633.600000000002</v>
      </c>
      <c r="P346" s="60">
        <f t="shared" si="194"/>
        <v>8706.4767123287693</v>
      </c>
      <c r="Q346" s="61">
        <v>0</v>
      </c>
      <c r="R346" s="62">
        <v>0</v>
      </c>
      <c r="S346" s="62">
        <v>0</v>
      </c>
      <c r="T346" s="58">
        <f t="shared" si="195"/>
        <v>0</v>
      </c>
      <c r="V346" s="63">
        <f t="shared" si="196"/>
        <v>640.30796501601731</v>
      </c>
      <c r="X346" s="9"/>
      <c r="Z346" s="41" t="s">
        <v>400</v>
      </c>
      <c r="AA346" t="s">
        <v>63</v>
      </c>
      <c r="AB346" s="42">
        <v>303</v>
      </c>
      <c r="AC346" s="42">
        <f t="shared" si="197"/>
        <v>303</v>
      </c>
      <c r="AD346" s="43">
        <f t="shared" si="198"/>
        <v>0</v>
      </c>
      <c r="AE346" s="9"/>
      <c r="AF346" s="41" t="s">
        <v>400</v>
      </c>
      <c r="AG346" t="s">
        <v>64</v>
      </c>
      <c r="AH346" s="42">
        <v>27633.599999999999</v>
      </c>
      <c r="AI346" s="42">
        <v>12910613.088</v>
      </c>
      <c r="AJ346" s="42">
        <f t="shared" si="199"/>
        <v>27633.600000000002</v>
      </c>
      <c r="AK346" s="43">
        <f t="shared" si="200"/>
        <v>0</v>
      </c>
      <c r="AL346" s="42"/>
      <c r="AM346" s="41" t="s">
        <v>400</v>
      </c>
      <c r="AN346" t="s">
        <v>65</v>
      </c>
      <c r="AO346">
        <v>115</v>
      </c>
      <c r="AP346" s="44">
        <v>92786</v>
      </c>
      <c r="AQ346">
        <f t="shared" si="201"/>
        <v>115</v>
      </c>
      <c r="AR346" s="45">
        <f t="shared" si="202"/>
        <v>0</v>
      </c>
      <c r="AT346" s="41" t="s">
        <v>400</v>
      </c>
      <c r="AU346" s="46">
        <f t="shared" si="203"/>
        <v>27633.599999999999</v>
      </c>
      <c r="AV346">
        <f t="shared" si="204"/>
        <v>0.31506849315068491</v>
      </c>
      <c r="AW346" s="42">
        <f t="shared" si="205"/>
        <v>8706.48</v>
      </c>
      <c r="AX346" s="42">
        <f t="shared" si="206"/>
        <v>8706.4767123287693</v>
      </c>
      <c r="AY346" s="43">
        <f t="shared" si="207"/>
        <v>3.2876712302822853E-3</v>
      </c>
      <c r="BA346" s="41" t="str">
        <f t="shared" si="208"/>
        <v>07827</v>
      </c>
      <c r="BB346" s="42">
        <f t="shared" si="209"/>
        <v>8706.48</v>
      </c>
      <c r="BC346" s="42">
        <f t="shared" si="210"/>
        <v>640.45000000000005</v>
      </c>
      <c r="BD346" s="47">
        <f t="shared" si="211"/>
        <v>9346.93</v>
      </c>
      <c r="BF346" s="41" t="s">
        <v>400</v>
      </c>
      <c r="BG346" t="s">
        <v>66</v>
      </c>
      <c r="BH346" s="42">
        <v>640.30999999999995</v>
      </c>
      <c r="BI346" s="42">
        <v>754935.48479999998</v>
      </c>
      <c r="BJ346" s="42">
        <f t="shared" si="212"/>
        <v>640.30796501601731</v>
      </c>
      <c r="BK346" s="43">
        <f t="shared" si="213"/>
        <v>2.03498398263946E-3</v>
      </c>
      <c r="BM346" s="41" t="s">
        <v>400</v>
      </c>
      <c r="BN346" t="s">
        <v>67</v>
      </c>
      <c r="BO346" s="42">
        <v>9346.7900000000009</v>
      </c>
      <c r="BP346" s="42">
        <v>11020040.380000001</v>
      </c>
      <c r="BQ346" s="42">
        <f t="shared" si="214"/>
        <v>0</v>
      </c>
      <c r="BR346" s="43">
        <f t="shared" si="215"/>
        <v>9346.7900000000009</v>
      </c>
      <c r="BT346" s="48" t="s">
        <v>400</v>
      </c>
      <c r="BU346" s="49">
        <f t="shared" si="216"/>
        <v>8706.48</v>
      </c>
      <c r="BV346" s="50">
        <f t="shared" si="217"/>
        <v>640.45000000000005</v>
      </c>
      <c r="BW346" s="51">
        <f t="shared" si="218"/>
        <v>640.30796501601731</v>
      </c>
      <c r="BX346" s="52">
        <f t="shared" si="219"/>
        <v>0.1420349839827395</v>
      </c>
      <c r="BZ346" s="41" t="s">
        <v>400</v>
      </c>
      <c r="CA346" s="42">
        <f t="shared" si="220"/>
        <v>12579.878831145146</v>
      </c>
      <c r="CB346" s="42">
        <f t="shared" si="221"/>
        <v>8706.4767123287693</v>
      </c>
      <c r="CC346" s="42">
        <f t="shared" si="222"/>
        <v>0</v>
      </c>
      <c r="CD346" s="42">
        <f t="shared" si="226"/>
        <v>8706.4767123287693</v>
      </c>
      <c r="CE346" s="43">
        <f t="shared" si="227"/>
        <v>8706.4767123287693</v>
      </c>
      <c r="CG346" s="53">
        <f t="shared" si="223"/>
        <v>8706.4767123287693</v>
      </c>
      <c r="CH346" s="11">
        <f t="shared" si="224"/>
        <v>644.59</v>
      </c>
      <c r="CI346" s="53">
        <f t="shared" si="225"/>
        <v>9351.0667123287694</v>
      </c>
    </row>
    <row r="347" spans="1:87" x14ac:dyDescent="0.25">
      <c r="A347">
        <v>334</v>
      </c>
      <c r="B347" s="54">
        <v>1356</v>
      </c>
      <c r="C347" t="s">
        <v>401</v>
      </c>
      <c r="D347" s="1"/>
      <c r="E347" s="62">
        <v>330</v>
      </c>
      <c r="F347" s="64">
        <v>30360</v>
      </c>
      <c r="G347">
        <v>92</v>
      </c>
      <c r="H347" s="1" t="str">
        <f>VLOOKUP(C347,'[1]Base 2024'!$A$2:$D$1666,3,FALSE)</f>
        <v>Sindicalizado</v>
      </c>
      <c r="I347" s="1" t="str">
        <f>VLOOKUP(C347,'[1]Base 2024'!$A$2:$D$1666,4,FALSE)</f>
        <v>QUERETARO</v>
      </c>
      <c r="J347" t="s">
        <v>74</v>
      </c>
      <c r="K347" s="45" t="s">
        <v>77</v>
      </c>
      <c r="L347" s="57">
        <f t="shared" si="190"/>
        <v>4602.990901438754</v>
      </c>
      <c r="M347" s="9">
        <f t="shared" si="191"/>
        <v>5895.6722348015555</v>
      </c>
      <c r="N347" s="58">
        <f t="shared" si="192"/>
        <v>10498.66313624031</v>
      </c>
      <c r="O347" s="59">
        <f t="shared" si="193"/>
        <v>30096</v>
      </c>
      <c r="P347" s="60">
        <f t="shared" si="194"/>
        <v>7585.8410958904105</v>
      </c>
      <c r="Q347" s="61">
        <v>0</v>
      </c>
      <c r="R347" s="62">
        <v>0</v>
      </c>
      <c r="S347" s="62">
        <v>0</v>
      </c>
      <c r="T347" s="58">
        <f t="shared" si="195"/>
        <v>0</v>
      </c>
      <c r="V347" s="63">
        <f t="shared" si="196"/>
        <v>557.89208833078715</v>
      </c>
      <c r="X347" s="9"/>
      <c r="Z347" s="41" t="s">
        <v>401</v>
      </c>
      <c r="AA347" t="s">
        <v>63</v>
      </c>
      <c r="AB347" s="42">
        <v>330</v>
      </c>
      <c r="AC347" s="42">
        <f t="shared" si="197"/>
        <v>330</v>
      </c>
      <c r="AD347" s="43">
        <f t="shared" si="198"/>
        <v>0</v>
      </c>
      <c r="AE347" s="9"/>
      <c r="AF347" s="41" t="s">
        <v>401</v>
      </c>
      <c r="AG347" t="s">
        <v>64</v>
      </c>
      <c r="AH347" s="42">
        <v>30096</v>
      </c>
      <c r="AI347" s="42">
        <v>12940709.088</v>
      </c>
      <c r="AJ347" s="42">
        <f t="shared" si="199"/>
        <v>30096</v>
      </c>
      <c r="AK347" s="43">
        <f t="shared" si="200"/>
        <v>0</v>
      </c>
      <c r="AL347" s="42"/>
      <c r="AM347" s="41" t="s">
        <v>401</v>
      </c>
      <c r="AN347" t="s">
        <v>65</v>
      </c>
      <c r="AO347">
        <v>92</v>
      </c>
      <c r="AP347" s="44">
        <v>92878</v>
      </c>
      <c r="AQ347">
        <f t="shared" si="201"/>
        <v>92</v>
      </c>
      <c r="AR347" s="45">
        <f t="shared" si="202"/>
        <v>0</v>
      </c>
      <c r="AT347" s="41" t="s">
        <v>401</v>
      </c>
      <c r="AU347" s="46">
        <f t="shared" si="203"/>
        <v>30096</v>
      </c>
      <c r="AV347">
        <f t="shared" si="204"/>
        <v>0.25205479452054796</v>
      </c>
      <c r="AW347" s="42">
        <f t="shared" si="205"/>
        <v>7585.84</v>
      </c>
      <c r="AX347" s="42">
        <f t="shared" si="206"/>
        <v>7585.8410958904105</v>
      </c>
      <c r="AY347" s="43">
        <f t="shared" si="207"/>
        <v>-1.09589041039726E-3</v>
      </c>
      <c r="BA347" s="41" t="str">
        <f t="shared" si="208"/>
        <v>07828</v>
      </c>
      <c r="BB347" s="42">
        <f t="shared" si="209"/>
        <v>7585.84</v>
      </c>
      <c r="BC347" s="42">
        <f t="shared" si="210"/>
        <v>558.02</v>
      </c>
      <c r="BD347" s="47">
        <f t="shared" si="211"/>
        <v>8143.8600000000006</v>
      </c>
      <c r="BF347" s="41" t="s">
        <v>401</v>
      </c>
      <c r="BG347" t="s">
        <v>66</v>
      </c>
      <c r="BH347" s="42">
        <v>557.89</v>
      </c>
      <c r="BI347" s="42">
        <v>755493.37690000003</v>
      </c>
      <c r="BJ347" s="42">
        <f t="shared" si="212"/>
        <v>557.89208833078715</v>
      </c>
      <c r="BK347" s="43">
        <f t="shared" si="213"/>
        <v>-2.0883307871599754E-3</v>
      </c>
      <c r="BM347" s="41" t="s">
        <v>401</v>
      </c>
      <c r="BN347" t="s">
        <v>67</v>
      </c>
      <c r="BO347" s="42">
        <v>8143.73</v>
      </c>
      <c r="BP347" s="42">
        <v>11028184.109999999</v>
      </c>
      <c r="BQ347" s="42">
        <f t="shared" si="214"/>
        <v>0</v>
      </c>
      <c r="BR347" s="43">
        <f t="shared" si="215"/>
        <v>8143.73</v>
      </c>
      <c r="BT347" s="48" t="s">
        <v>401</v>
      </c>
      <c r="BU347" s="49">
        <f t="shared" si="216"/>
        <v>7585.84</v>
      </c>
      <c r="BV347" s="50">
        <f t="shared" si="217"/>
        <v>558.02</v>
      </c>
      <c r="BW347" s="51">
        <f t="shared" si="218"/>
        <v>557.89208833078715</v>
      </c>
      <c r="BX347" s="52">
        <f t="shared" si="219"/>
        <v>0.12791166921283548</v>
      </c>
      <c r="BZ347" s="41" t="s">
        <v>401</v>
      </c>
      <c r="CA347" s="42">
        <f t="shared" si="220"/>
        <v>10498.66313624031</v>
      </c>
      <c r="CB347" s="42">
        <f t="shared" si="221"/>
        <v>7585.8410958904105</v>
      </c>
      <c r="CC347" s="42">
        <f t="shared" si="222"/>
        <v>0</v>
      </c>
      <c r="CD347" s="42">
        <f t="shared" si="226"/>
        <v>7585.8410958904105</v>
      </c>
      <c r="CE347" s="43">
        <f t="shared" si="227"/>
        <v>7585.8410958904105</v>
      </c>
      <c r="CG347" s="53">
        <f t="shared" si="223"/>
        <v>7585.8410958904105</v>
      </c>
      <c r="CH347" s="11">
        <f t="shared" si="224"/>
        <v>561.63</v>
      </c>
      <c r="CI347" s="53">
        <f t="shared" si="225"/>
        <v>8147.4710958904107</v>
      </c>
    </row>
    <row r="348" spans="1:87" x14ac:dyDescent="0.25">
      <c r="A348">
        <v>335</v>
      </c>
      <c r="B348" s="54">
        <v>1358</v>
      </c>
      <c r="C348" t="s">
        <v>402</v>
      </c>
      <c r="D348" s="1"/>
      <c r="E348" s="62">
        <v>400</v>
      </c>
      <c r="F348" s="64">
        <v>41096</v>
      </c>
      <c r="G348">
        <v>104</v>
      </c>
      <c r="H348" s="1" t="str">
        <f>VLOOKUP(C348,'[1]Base 2024'!$A$2:$D$1666,3,FALSE)</f>
        <v>Sindicalizado</v>
      </c>
      <c r="I348" s="1" t="str">
        <f>VLOOKUP(C348,'[1]Base 2024'!$A$2:$D$1666,4,FALSE)</f>
        <v>QUERETARO</v>
      </c>
      <c r="J348" t="s">
        <v>74</v>
      </c>
      <c r="K348" s="45" t="s">
        <v>62</v>
      </c>
      <c r="L348" s="57">
        <f t="shared" si="190"/>
        <v>6230.7152202083998</v>
      </c>
      <c r="M348" s="9">
        <f t="shared" si="191"/>
        <v>6664.6729610800194</v>
      </c>
      <c r="N348" s="58">
        <f t="shared" si="192"/>
        <v>12895.388181288419</v>
      </c>
      <c r="O348" s="59">
        <f t="shared" si="193"/>
        <v>36480</v>
      </c>
      <c r="P348" s="60">
        <f t="shared" si="194"/>
        <v>10394.301369863013</v>
      </c>
      <c r="Q348" s="61">
        <v>0</v>
      </c>
      <c r="R348" s="62">
        <v>0</v>
      </c>
      <c r="S348" s="62">
        <v>0</v>
      </c>
      <c r="T348" s="58">
        <f t="shared" si="195"/>
        <v>0</v>
      </c>
      <c r="V348" s="63">
        <f t="shared" si="196"/>
        <v>764.43711708039348</v>
      </c>
      <c r="X348" s="9"/>
      <c r="Z348" s="41" t="s">
        <v>402</v>
      </c>
      <c r="AA348" t="s">
        <v>63</v>
      </c>
      <c r="AB348" s="42">
        <v>400</v>
      </c>
      <c r="AC348" s="42">
        <f t="shared" si="197"/>
        <v>400</v>
      </c>
      <c r="AD348" s="43">
        <f t="shared" si="198"/>
        <v>0</v>
      </c>
      <c r="AE348" s="9"/>
      <c r="AF348" s="41" t="s">
        <v>402</v>
      </c>
      <c r="AG348" t="s">
        <v>64</v>
      </c>
      <c r="AH348" s="42">
        <v>36480</v>
      </c>
      <c r="AI348" s="42">
        <v>12977189.088</v>
      </c>
      <c r="AJ348" s="42">
        <f t="shared" si="199"/>
        <v>36480</v>
      </c>
      <c r="AK348" s="43">
        <f t="shared" si="200"/>
        <v>0</v>
      </c>
      <c r="AL348" s="42"/>
      <c r="AM348" s="41" t="s">
        <v>402</v>
      </c>
      <c r="AN348" t="s">
        <v>65</v>
      </c>
      <c r="AO348">
        <v>104</v>
      </c>
      <c r="AP348" s="44">
        <v>92982</v>
      </c>
      <c r="AQ348">
        <f t="shared" si="201"/>
        <v>104</v>
      </c>
      <c r="AR348" s="45">
        <f t="shared" si="202"/>
        <v>0</v>
      </c>
      <c r="AT348" s="41" t="s">
        <v>402</v>
      </c>
      <c r="AU348" s="46">
        <f t="shared" si="203"/>
        <v>36480</v>
      </c>
      <c r="AV348">
        <f t="shared" si="204"/>
        <v>0.28493150684931506</v>
      </c>
      <c r="AW348" s="42">
        <f t="shared" si="205"/>
        <v>10394.299999999999</v>
      </c>
      <c r="AX348" s="42">
        <f t="shared" si="206"/>
        <v>10394.301369863013</v>
      </c>
      <c r="AY348" s="43">
        <f t="shared" si="207"/>
        <v>-1.369863013678696E-3</v>
      </c>
      <c r="BA348" s="41" t="str">
        <f t="shared" si="208"/>
        <v>07830</v>
      </c>
      <c r="BB348" s="42">
        <f t="shared" si="209"/>
        <v>10394.299999999999</v>
      </c>
      <c r="BC348" s="42">
        <f t="shared" si="210"/>
        <v>764.61</v>
      </c>
      <c r="BD348" s="47">
        <f t="shared" si="211"/>
        <v>11158.91</v>
      </c>
      <c r="BF348" s="41" t="s">
        <v>402</v>
      </c>
      <c r="BG348" t="s">
        <v>66</v>
      </c>
      <c r="BH348" s="42">
        <v>764.44</v>
      </c>
      <c r="BI348" s="42">
        <v>756257.81400000001</v>
      </c>
      <c r="BJ348" s="42">
        <f t="shared" si="212"/>
        <v>764.43711708039348</v>
      </c>
      <c r="BK348" s="43">
        <f t="shared" si="213"/>
        <v>2.8829196065771612E-3</v>
      </c>
      <c r="BM348" s="41" t="s">
        <v>402</v>
      </c>
      <c r="BN348" t="s">
        <v>67</v>
      </c>
      <c r="BO348" s="42">
        <v>11158.74</v>
      </c>
      <c r="BP348" s="42">
        <v>11039342.85</v>
      </c>
      <c r="BQ348" s="42">
        <f t="shared" si="214"/>
        <v>0</v>
      </c>
      <c r="BR348" s="43">
        <f t="shared" si="215"/>
        <v>11158.74</v>
      </c>
      <c r="BT348" s="48" t="s">
        <v>402</v>
      </c>
      <c r="BU348" s="49">
        <f t="shared" si="216"/>
        <v>10394.299999999999</v>
      </c>
      <c r="BV348" s="50">
        <f t="shared" si="217"/>
        <v>764.61</v>
      </c>
      <c r="BW348" s="51">
        <f t="shared" si="218"/>
        <v>764.43711708039348</v>
      </c>
      <c r="BX348" s="52">
        <f t="shared" si="219"/>
        <v>0.17288291960653623</v>
      </c>
      <c r="BZ348" s="41" t="s">
        <v>402</v>
      </c>
      <c r="CA348" s="42">
        <f t="shared" si="220"/>
        <v>12895.388181288419</v>
      </c>
      <c r="CB348" s="42">
        <f t="shared" si="221"/>
        <v>10394.301369863013</v>
      </c>
      <c r="CC348" s="42">
        <f t="shared" si="222"/>
        <v>0</v>
      </c>
      <c r="CD348" s="42">
        <f t="shared" si="226"/>
        <v>10394.301369863013</v>
      </c>
      <c r="CE348" s="43">
        <f t="shared" si="227"/>
        <v>10394.301369863013</v>
      </c>
      <c r="CG348" s="53">
        <f t="shared" si="223"/>
        <v>10394.301369863013</v>
      </c>
      <c r="CH348" s="11">
        <f t="shared" si="224"/>
        <v>769.55</v>
      </c>
      <c r="CI348" s="53">
        <f t="shared" si="225"/>
        <v>11163.851369863012</v>
      </c>
    </row>
    <row r="349" spans="1:87" x14ac:dyDescent="0.25">
      <c r="A349">
        <v>336</v>
      </c>
      <c r="B349" s="54">
        <v>1362</v>
      </c>
      <c r="C349" t="s">
        <v>403</v>
      </c>
      <c r="D349" s="1"/>
      <c r="E349" s="62">
        <v>330</v>
      </c>
      <c r="F349" s="64">
        <v>27753</v>
      </c>
      <c r="G349">
        <v>85</v>
      </c>
      <c r="H349" s="1" t="str">
        <f>VLOOKUP(C349,'[1]Base 2024'!$A$2:$D$1666,3,FALSE)</f>
        <v>Sindicalizado</v>
      </c>
      <c r="I349" s="1" t="str">
        <f>VLOOKUP(C349,'[1]Base 2024'!$A$2:$D$1666,4,FALSE)</f>
        <v>QUERETARO</v>
      </c>
      <c r="J349" t="s">
        <v>74</v>
      </c>
      <c r="K349" s="45" t="s">
        <v>77</v>
      </c>
      <c r="L349" s="57">
        <f t="shared" si="190"/>
        <v>4207.7340740325999</v>
      </c>
      <c r="M349" s="9">
        <f t="shared" si="191"/>
        <v>5447.0884778057853</v>
      </c>
      <c r="N349" s="58">
        <f t="shared" si="192"/>
        <v>9654.8225518383842</v>
      </c>
      <c r="O349" s="59">
        <f t="shared" si="193"/>
        <v>30096</v>
      </c>
      <c r="P349" s="60">
        <f t="shared" si="194"/>
        <v>7008.6575342465758</v>
      </c>
      <c r="Q349" s="61">
        <v>0</v>
      </c>
      <c r="R349" s="62">
        <v>0</v>
      </c>
      <c r="S349" s="62">
        <v>0</v>
      </c>
      <c r="T349" s="58">
        <f t="shared" si="195"/>
        <v>0</v>
      </c>
      <c r="V349" s="63">
        <f t="shared" si="196"/>
        <v>515.44377726214043</v>
      </c>
      <c r="X349" s="9"/>
      <c r="Z349" s="41" t="s">
        <v>403</v>
      </c>
      <c r="AA349" t="s">
        <v>63</v>
      </c>
      <c r="AB349" s="42">
        <v>330</v>
      </c>
      <c r="AC349" s="42">
        <f t="shared" si="197"/>
        <v>330</v>
      </c>
      <c r="AD349" s="43">
        <f t="shared" si="198"/>
        <v>0</v>
      </c>
      <c r="AE349" s="9"/>
      <c r="AF349" s="41" t="s">
        <v>403</v>
      </c>
      <c r="AG349" t="s">
        <v>64</v>
      </c>
      <c r="AH349" s="42">
        <v>30096</v>
      </c>
      <c r="AI349" s="42">
        <v>13007285.088</v>
      </c>
      <c r="AJ349" s="42">
        <f t="shared" si="199"/>
        <v>30096</v>
      </c>
      <c r="AK349" s="43">
        <f t="shared" si="200"/>
        <v>0</v>
      </c>
      <c r="AL349" s="42"/>
      <c r="AM349" s="41" t="s">
        <v>403</v>
      </c>
      <c r="AN349" t="s">
        <v>65</v>
      </c>
      <c r="AO349">
        <v>85</v>
      </c>
      <c r="AP349" s="44">
        <v>93067</v>
      </c>
      <c r="AQ349">
        <f t="shared" si="201"/>
        <v>85</v>
      </c>
      <c r="AR349" s="45">
        <f t="shared" si="202"/>
        <v>0</v>
      </c>
      <c r="AT349" s="41" t="s">
        <v>403</v>
      </c>
      <c r="AU349" s="46">
        <f t="shared" si="203"/>
        <v>30096</v>
      </c>
      <c r="AV349">
        <f t="shared" si="204"/>
        <v>0.23287671232876711</v>
      </c>
      <c r="AW349" s="42">
        <f t="shared" si="205"/>
        <v>7008.66</v>
      </c>
      <c r="AX349" s="42">
        <f t="shared" si="206"/>
        <v>7008.6575342465758</v>
      </c>
      <c r="AY349" s="43">
        <f t="shared" si="207"/>
        <v>2.465753424075956E-3</v>
      </c>
      <c r="BA349" s="41" t="str">
        <f t="shared" si="208"/>
        <v>07834</v>
      </c>
      <c r="BB349" s="42">
        <f t="shared" si="209"/>
        <v>7008.66</v>
      </c>
      <c r="BC349" s="42">
        <f t="shared" si="210"/>
        <v>515.55999999999995</v>
      </c>
      <c r="BD349" s="47">
        <f t="shared" si="211"/>
        <v>7524.2199999999993</v>
      </c>
      <c r="BF349" s="41" t="s">
        <v>403</v>
      </c>
      <c r="BG349" t="s">
        <v>66</v>
      </c>
      <c r="BH349" s="42">
        <v>515.44000000000005</v>
      </c>
      <c r="BI349" s="42">
        <v>756773.25780000002</v>
      </c>
      <c r="BJ349" s="42">
        <f t="shared" si="212"/>
        <v>515.44377726214043</v>
      </c>
      <c r="BK349" s="43">
        <f t="shared" si="213"/>
        <v>-3.7772621403746598E-3</v>
      </c>
      <c r="BM349" s="41" t="s">
        <v>403</v>
      </c>
      <c r="BN349" t="s">
        <v>67</v>
      </c>
      <c r="BO349" s="42">
        <v>7524.1</v>
      </c>
      <c r="BP349" s="42">
        <v>11046866.949999999</v>
      </c>
      <c r="BQ349" s="42">
        <f t="shared" si="214"/>
        <v>0</v>
      </c>
      <c r="BR349" s="43">
        <f t="shared" si="215"/>
        <v>7524.1</v>
      </c>
      <c r="BT349" s="48" t="s">
        <v>403</v>
      </c>
      <c r="BU349" s="49">
        <f t="shared" si="216"/>
        <v>7008.66</v>
      </c>
      <c r="BV349" s="50">
        <f t="shared" si="217"/>
        <v>515.55999999999995</v>
      </c>
      <c r="BW349" s="51">
        <f t="shared" si="218"/>
        <v>515.44377726214043</v>
      </c>
      <c r="BX349" s="52">
        <f t="shared" si="219"/>
        <v>0.1162227378595162</v>
      </c>
      <c r="BZ349" s="41" t="s">
        <v>403</v>
      </c>
      <c r="CA349" s="42">
        <f t="shared" si="220"/>
        <v>9654.8225518383842</v>
      </c>
      <c r="CB349" s="42">
        <f t="shared" si="221"/>
        <v>7008.6575342465758</v>
      </c>
      <c r="CC349" s="42">
        <f t="shared" si="222"/>
        <v>0</v>
      </c>
      <c r="CD349" s="42">
        <f t="shared" si="226"/>
        <v>7008.6575342465758</v>
      </c>
      <c r="CE349" s="43">
        <f t="shared" si="227"/>
        <v>7008.6575342465758</v>
      </c>
      <c r="CG349" s="53">
        <f t="shared" si="223"/>
        <v>7008.6575342465758</v>
      </c>
      <c r="CH349" s="11">
        <f t="shared" si="224"/>
        <v>518.89</v>
      </c>
      <c r="CI349" s="53">
        <f t="shared" si="225"/>
        <v>7527.5475342465761</v>
      </c>
    </row>
    <row r="350" spans="1:87" x14ac:dyDescent="0.25">
      <c r="A350">
        <v>337</v>
      </c>
      <c r="B350" s="54">
        <v>1364</v>
      </c>
      <c r="C350" t="s">
        <v>404</v>
      </c>
      <c r="D350" s="1"/>
      <c r="E350" s="62">
        <v>303</v>
      </c>
      <c r="F350" s="64">
        <v>26633</v>
      </c>
      <c r="G350">
        <v>89</v>
      </c>
      <c r="H350" s="1" t="str">
        <f>VLOOKUP(C350,'[1]Base 2024'!$A$2:$D$1666,3,FALSE)</f>
        <v>Sindicalizado</v>
      </c>
      <c r="I350" s="1" t="str">
        <f>VLOOKUP(C350,'[1]Base 2024'!$A$2:$D$1666,4,FALSE)</f>
        <v>QUERETARO</v>
      </c>
      <c r="J350" t="s">
        <v>74</v>
      </c>
      <c r="K350" s="45" t="s">
        <v>62</v>
      </c>
      <c r="L350" s="57">
        <f t="shared" si="190"/>
        <v>4037.9267680506696</v>
      </c>
      <c r="M350" s="9">
        <f t="shared" si="191"/>
        <v>5703.4220532319396</v>
      </c>
      <c r="N350" s="58">
        <f t="shared" si="192"/>
        <v>9741.3488212826087</v>
      </c>
      <c r="O350" s="59">
        <f t="shared" si="193"/>
        <v>27633.600000000002</v>
      </c>
      <c r="P350" s="60">
        <f t="shared" si="194"/>
        <v>6738.0558904109603</v>
      </c>
      <c r="Q350" s="61">
        <v>0</v>
      </c>
      <c r="R350" s="62">
        <v>0</v>
      </c>
      <c r="S350" s="62">
        <v>0</v>
      </c>
      <c r="T350" s="58">
        <f t="shared" si="195"/>
        <v>0</v>
      </c>
      <c r="V350" s="63">
        <f t="shared" si="196"/>
        <v>495.54268596891774</v>
      </c>
      <c r="X350" s="9"/>
      <c r="Z350" s="41" t="s">
        <v>404</v>
      </c>
      <c r="AA350" t="s">
        <v>63</v>
      </c>
      <c r="AB350" s="42">
        <v>303</v>
      </c>
      <c r="AC350" s="42">
        <f t="shared" si="197"/>
        <v>303</v>
      </c>
      <c r="AD350" s="43">
        <f t="shared" si="198"/>
        <v>0</v>
      </c>
      <c r="AE350" s="9"/>
      <c r="AF350" s="41" t="s">
        <v>404</v>
      </c>
      <c r="AG350" t="s">
        <v>64</v>
      </c>
      <c r="AH350" s="42">
        <v>27633.599999999999</v>
      </c>
      <c r="AI350" s="42">
        <v>13034918.687999999</v>
      </c>
      <c r="AJ350" s="42">
        <f t="shared" si="199"/>
        <v>27633.600000000002</v>
      </c>
      <c r="AK350" s="43">
        <f t="shared" si="200"/>
        <v>0</v>
      </c>
      <c r="AL350" s="42"/>
      <c r="AM350" s="41" t="s">
        <v>404</v>
      </c>
      <c r="AN350" t="s">
        <v>65</v>
      </c>
      <c r="AO350">
        <v>89</v>
      </c>
      <c r="AP350" s="44">
        <v>93156</v>
      </c>
      <c r="AQ350">
        <f t="shared" si="201"/>
        <v>89</v>
      </c>
      <c r="AR350" s="45">
        <f t="shared" si="202"/>
        <v>0</v>
      </c>
      <c r="AT350" s="41" t="s">
        <v>404</v>
      </c>
      <c r="AU350" s="46">
        <f t="shared" si="203"/>
        <v>27633.599999999999</v>
      </c>
      <c r="AV350">
        <f t="shared" si="204"/>
        <v>0.24383561643835616</v>
      </c>
      <c r="AW350" s="42">
        <f t="shared" si="205"/>
        <v>6738.06</v>
      </c>
      <c r="AX350" s="42">
        <f t="shared" si="206"/>
        <v>6738.0558904109603</v>
      </c>
      <c r="AY350" s="43">
        <f t="shared" si="207"/>
        <v>4.1095890401265933E-3</v>
      </c>
      <c r="BA350" s="41" t="str">
        <f t="shared" si="208"/>
        <v>07836</v>
      </c>
      <c r="BB350" s="42">
        <f t="shared" si="209"/>
        <v>6738.06</v>
      </c>
      <c r="BC350" s="42">
        <f t="shared" si="210"/>
        <v>495.66</v>
      </c>
      <c r="BD350" s="47">
        <f t="shared" si="211"/>
        <v>7233.72</v>
      </c>
      <c r="BF350" s="41" t="s">
        <v>404</v>
      </c>
      <c r="BG350" t="s">
        <v>66</v>
      </c>
      <c r="BH350" s="42">
        <v>495.54</v>
      </c>
      <c r="BI350" s="42">
        <v>757268.80050000001</v>
      </c>
      <c r="BJ350" s="42">
        <f t="shared" si="212"/>
        <v>495.54268596891774</v>
      </c>
      <c r="BK350" s="43">
        <f t="shared" si="213"/>
        <v>-2.6859689177172186E-3</v>
      </c>
      <c r="BM350" s="41" t="s">
        <v>404</v>
      </c>
      <c r="BN350" t="s">
        <v>67</v>
      </c>
      <c r="BO350" s="42">
        <v>7233.6</v>
      </c>
      <c r="BP350" s="42">
        <v>11054100.550000001</v>
      </c>
      <c r="BQ350" s="42">
        <f t="shared" si="214"/>
        <v>0</v>
      </c>
      <c r="BR350" s="43">
        <f t="shared" si="215"/>
        <v>7233.6</v>
      </c>
      <c r="BT350" s="48" t="s">
        <v>404</v>
      </c>
      <c r="BU350" s="49">
        <f t="shared" si="216"/>
        <v>6738.06</v>
      </c>
      <c r="BV350" s="50">
        <f t="shared" si="217"/>
        <v>495.66</v>
      </c>
      <c r="BW350" s="51">
        <f t="shared" si="218"/>
        <v>495.54268596891774</v>
      </c>
      <c r="BX350" s="52">
        <f t="shared" si="219"/>
        <v>0.11731403108228733</v>
      </c>
      <c r="BZ350" s="41" t="s">
        <v>404</v>
      </c>
      <c r="CA350" s="42">
        <f t="shared" si="220"/>
        <v>9741.3488212826087</v>
      </c>
      <c r="CB350" s="42">
        <f t="shared" si="221"/>
        <v>6738.0558904109603</v>
      </c>
      <c r="CC350" s="42">
        <f t="shared" si="222"/>
        <v>0</v>
      </c>
      <c r="CD350" s="42">
        <f t="shared" si="226"/>
        <v>6738.0558904109603</v>
      </c>
      <c r="CE350" s="43">
        <f t="shared" si="227"/>
        <v>6738.0558904109603</v>
      </c>
      <c r="CG350" s="53">
        <f t="shared" si="223"/>
        <v>6738.0558904109603</v>
      </c>
      <c r="CH350" s="11">
        <f t="shared" si="224"/>
        <v>498.86</v>
      </c>
      <c r="CI350" s="53">
        <f t="shared" si="225"/>
        <v>7236.9158904109599</v>
      </c>
    </row>
    <row r="351" spans="1:87" x14ac:dyDescent="0.25">
      <c r="A351">
        <v>338</v>
      </c>
      <c r="B351" s="54">
        <v>1365</v>
      </c>
      <c r="C351" t="s">
        <v>405</v>
      </c>
      <c r="D351" s="1"/>
      <c r="E351" s="62">
        <v>350</v>
      </c>
      <c r="F351" s="64">
        <v>29005</v>
      </c>
      <c r="G351">
        <v>84</v>
      </c>
      <c r="H351" s="1" t="str">
        <f>VLOOKUP(C351,'[1]Base 2024'!$A$2:$D$1666,3,FALSE)</f>
        <v>Sindicalizado</v>
      </c>
      <c r="I351" s="1" t="str">
        <f>VLOOKUP(C351,'[1]Base 2024'!$A$2:$D$1666,4,FALSE)</f>
        <v>QUERETARO</v>
      </c>
      <c r="J351" t="s">
        <v>74</v>
      </c>
      <c r="K351" s="45" t="s">
        <v>62</v>
      </c>
      <c r="L351" s="57">
        <f t="shared" si="190"/>
        <v>4397.5543839338288</v>
      </c>
      <c r="M351" s="9">
        <f t="shared" si="191"/>
        <v>5383.0050839492469</v>
      </c>
      <c r="N351" s="58">
        <f t="shared" si="192"/>
        <v>9780.5594678830748</v>
      </c>
      <c r="O351" s="59">
        <f t="shared" si="193"/>
        <v>31920</v>
      </c>
      <c r="P351" s="60">
        <f t="shared" si="194"/>
        <v>7345.9726027397264</v>
      </c>
      <c r="Q351" s="61">
        <v>0</v>
      </c>
      <c r="R351" s="62">
        <v>0</v>
      </c>
      <c r="S351" s="62">
        <v>0</v>
      </c>
      <c r="T351" s="58">
        <f t="shared" si="195"/>
        <v>0</v>
      </c>
      <c r="V351" s="63">
        <f t="shared" si="196"/>
        <v>540.25123178277806</v>
      </c>
      <c r="X351" s="9"/>
      <c r="Z351" s="41" t="s">
        <v>405</v>
      </c>
      <c r="AA351" t="s">
        <v>63</v>
      </c>
      <c r="AB351" s="42">
        <v>350</v>
      </c>
      <c r="AC351" s="42">
        <f t="shared" si="197"/>
        <v>350</v>
      </c>
      <c r="AD351" s="43">
        <f t="shared" si="198"/>
        <v>0</v>
      </c>
      <c r="AE351" s="9"/>
      <c r="AF351" s="41" t="s">
        <v>405</v>
      </c>
      <c r="AG351" t="s">
        <v>64</v>
      </c>
      <c r="AH351" s="42">
        <v>31920</v>
      </c>
      <c r="AI351" s="42">
        <v>13066838.687999999</v>
      </c>
      <c r="AJ351" s="42">
        <f t="shared" si="199"/>
        <v>31920</v>
      </c>
      <c r="AK351" s="43">
        <f t="shared" si="200"/>
        <v>0</v>
      </c>
      <c r="AL351" s="42"/>
      <c r="AM351" s="41" t="s">
        <v>405</v>
      </c>
      <c r="AN351" t="s">
        <v>65</v>
      </c>
      <c r="AO351">
        <v>84</v>
      </c>
      <c r="AP351" s="44">
        <v>93240</v>
      </c>
      <c r="AQ351">
        <f t="shared" si="201"/>
        <v>84</v>
      </c>
      <c r="AR351" s="45">
        <f t="shared" si="202"/>
        <v>0</v>
      </c>
      <c r="AT351" s="41" t="s">
        <v>405</v>
      </c>
      <c r="AU351" s="46">
        <f t="shared" si="203"/>
        <v>31920</v>
      </c>
      <c r="AV351">
        <f t="shared" si="204"/>
        <v>0.23013698630136986</v>
      </c>
      <c r="AW351" s="42">
        <f t="shared" si="205"/>
        <v>7345.97</v>
      </c>
      <c r="AX351" s="42">
        <f t="shared" si="206"/>
        <v>7345.9726027397264</v>
      </c>
      <c r="AY351" s="43">
        <f t="shared" si="207"/>
        <v>-2.6027397261714214E-3</v>
      </c>
      <c r="BA351" s="41" t="str">
        <f t="shared" si="208"/>
        <v>07837</v>
      </c>
      <c r="BB351" s="42">
        <f t="shared" si="209"/>
        <v>7345.97</v>
      </c>
      <c r="BC351" s="42">
        <f t="shared" si="210"/>
        <v>540.37</v>
      </c>
      <c r="BD351" s="47">
        <f t="shared" si="211"/>
        <v>7886.34</v>
      </c>
      <c r="BF351" s="41" t="s">
        <v>405</v>
      </c>
      <c r="BG351" t="s">
        <v>66</v>
      </c>
      <c r="BH351" s="42">
        <v>540.25</v>
      </c>
      <c r="BI351" s="42">
        <v>757809.05169999995</v>
      </c>
      <c r="BJ351" s="42">
        <f t="shared" si="212"/>
        <v>540.25123178277806</v>
      </c>
      <c r="BK351" s="43">
        <f t="shared" si="213"/>
        <v>-1.2317827780634616E-3</v>
      </c>
      <c r="BM351" s="41" t="s">
        <v>405</v>
      </c>
      <c r="BN351" t="s">
        <v>67</v>
      </c>
      <c r="BO351" s="42">
        <v>7886.22</v>
      </c>
      <c r="BP351" s="42">
        <v>11061986.77</v>
      </c>
      <c r="BQ351" s="42">
        <f t="shared" si="214"/>
        <v>0</v>
      </c>
      <c r="BR351" s="43">
        <f t="shared" si="215"/>
        <v>7886.22</v>
      </c>
      <c r="BT351" s="48" t="s">
        <v>405</v>
      </c>
      <c r="BU351" s="49">
        <f t="shared" si="216"/>
        <v>7345.97</v>
      </c>
      <c r="BV351" s="50">
        <f t="shared" si="217"/>
        <v>540.37</v>
      </c>
      <c r="BW351" s="51">
        <f t="shared" si="218"/>
        <v>540.25123178277806</v>
      </c>
      <c r="BX351" s="52">
        <f t="shared" si="219"/>
        <v>0.11876821722194109</v>
      </c>
      <c r="BZ351" s="41" t="s">
        <v>405</v>
      </c>
      <c r="CA351" s="42">
        <f t="shared" si="220"/>
        <v>9780.5594678830748</v>
      </c>
      <c r="CB351" s="42">
        <f t="shared" si="221"/>
        <v>7345.9726027397264</v>
      </c>
      <c r="CC351" s="42">
        <f t="shared" si="222"/>
        <v>0</v>
      </c>
      <c r="CD351" s="42">
        <f t="shared" si="226"/>
        <v>7345.9726027397264</v>
      </c>
      <c r="CE351" s="43">
        <f t="shared" si="227"/>
        <v>7345.9726027397264</v>
      </c>
      <c r="CG351" s="53">
        <f t="shared" si="223"/>
        <v>7345.9726027397264</v>
      </c>
      <c r="CH351" s="11">
        <f t="shared" si="224"/>
        <v>543.87</v>
      </c>
      <c r="CI351" s="53">
        <f t="shared" si="225"/>
        <v>7889.8426027397263</v>
      </c>
    </row>
    <row r="352" spans="1:87" x14ac:dyDescent="0.25">
      <c r="A352">
        <v>339</v>
      </c>
      <c r="B352" s="54">
        <v>1369</v>
      </c>
      <c r="C352" t="s">
        <v>406</v>
      </c>
      <c r="D352" s="1"/>
      <c r="E352" s="62">
        <v>303</v>
      </c>
      <c r="F352" s="64">
        <v>20876</v>
      </c>
      <c r="G352">
        <v>70</v>
      </c>
      <c r="H352" s="1" t="str">
        <f>VLOOKUP(C352,'[1]Base 2024'!$A$2:$D$1666,3,FALSE)</f>
        <v>Sindicalizado</v>
      </c>
      <c r="I352" s="1" t="str">
        <f>VLOOKUP(C352,'[1]Base 2024'!$A$2:$D$1666,4,FALSE)</f>
        <v>QUERETARO</v>
      </c>
      <c r="J352" t="s">
        <v>74</v>
      </c>
      <c r="K352" s="45" t="s">
        <v>62</v>
      </c>
      <c r="L352" s="57">
        <f t="shared" si="190"/>
        <v>3165.0868925703367</v>
      </c>
      <c r="M352" s="9">
        <f t="shared" si="191"/>
        <v>4485.8375699577055</v>
      </c>
      <c r="N352" s="58">
        <f t="shared" si="192"/>
        <v>7650.9244625280426</v>
      </c>
      <c r="O352" s="59">
        <f t="shared" si="193"/>
        <v>27633.600000000002</v>
      </c>
      <c r="P352" s="60">
        <f t="shared" si="194"/>
        <v>5299.5945205479456</v>
      </c>
      <c r="Q352" s="61">
        <v>0</v>
      </c>
      <c r="R352" s="62">
        <v>0</v>
      </c>
      <c r="S352" s="62">
        <v>0</v>
      </c>
      <c r="T352" s="58">
        <f t="shared" si="195"/>
        <v>0</v>
      </c>
      <c r="V352" s="63">
        <f t="shared" si="196"/>
        <v>389.7526743575757</v>
      </c>
      <c r="X352" s="9"/>
      <c r="Z352" s="41" t="s">
        <v>406</v>
      </c>
      <c r="AA352" t="s">
        <v>63</v>
      </c>
      <c r="AB352" s="42">
        <v>303</v>
      </c>
      <c r="AC352" s="42">
        <f t="shared" si="197"/>
        <v>303</v>
      </c>
      <c r="AD352" s="43">
        <f t="shared" si="198"/>
        <v>0</v>
      </c>
      <c r="AE352" s="9"/>
      <c r="AF352" s="41" t="s">
        <v>406</v>
      </c>
      <c r="AG352" t="s">
        <v>64</v>
      </c>
      <c r="AH352" s="42">
        <v>27633.599999999999</v>
      </c>
      <c r="AI352" s="42">
        <v>13094472.288000001</v>
      </c>
      <c r="AJ352" s="42">
        <f t="shared" si="199"/>
        <v>27633.600000000002</v>
      </c>
      <c r="AK352" s="43">
        <f t="shared" si="200"/>
        <v>0</v>
      </c>
      <c r="AL352" s="42"/>
      <c r="AM352" s="41" t="s">
        <v>406</v>
      </c>
      <c r="AN352" t="s">
        <v>65</v>
      </c>
      <c r="AO352">
        <v>70</v>
      </c>
      <c r="AP352" s="44">
        <v>93310</v>
      </c>
      <c r="AQ352">
        <f t="shared" si="201"/>
        <v>70</v>
      </c>
      <c r="AR352" s="45">
        <f t="shared" si="202"/>
        <v>0</v>
      </c>
      <c r="AT352" s="41" t="s">
        <v>406</v>
      </c>
      <c r="AU352" s="46">
        <f t="shared" si="203"/>
        <v>27633.599999999999</v>
      </c>
      <c r="AV352">
        <f t="shared" si="204"/>
        <v>0.19178082191780821</v>
      </c>
      <c r="AW352" s="42">
        <f t="shared" si="205"/>
        <v>5299.59</v>
      </c>
      <c r="AX352" s="42">
        <f t="shared" si="206"/>
        <v>5299.5945205479456</v>
      </c>
      <c r="AY352" s="43">
        <f t="shared" si="207"/>
        <v>-4.5205479455034947E-3</v>
      </c>
      <c r="BA352" s="41" t="str">
        <f t="shared" si="208"/>
        <v>07841</v>
      </c>
      <c r="BB352" s="42">
        <f t="shared" si="209"/>
        <v>5299.59</v>
      </c>
      <c r="BC352" s="42">
        <f t="shared" si="210"/>
        <v>389.84</v>
      </c>
      <c r="BD352" s="47">
        <f t="shared" si="211"/>
        <v>5689.43</v>
      </c>
      <c r="BF352" s="41" t="s">
        <v>406</v>
      </c>
      <c r="BG352" t="s">
        <v>66</v>
      </c>
      <c r="BH352" s="42">
        <v>389.75</v>
      </c>
      <c r="BI352" s="42">
        <v>758198.80440000002</v>
      </c>
      <c r="BJ352" s="42">
        <f t="shared" si="212"/>
        <v>389.7526743575757</v>
      </c>
      <c r="BK352" s="43">
        <f t="shared" si="213"/>
        <v>-2.6743575756995597E-3</v>
      </c>
      <c r="BM352" s="41" t="s">
        <v>406</v>
      </c>
      <c r="BN352" t="s">
        <v>67</v>
      </c>
      <c r="BO352" s="42">
        <v>5689.35</v>
      </c>
      <c r="BP352" s="42">
        <v>11067676.119999999</v>
      </c>
      <c r="BQ352" s="42">
        <f t="shared" si="214"/>
        <v>0</v>
      </c>
      <c r="BR352" s="43">
        <f t="shared" si="215"/>
        <v>5689.35</v>
      </c>
      <c r="BT352" s="48" t="s">
        <v>406</v>
      </c>
      <c r="BU352" s="49">
        <f t="shared" si="216"/>
        <v>5299.59</v>
      </c>
      <c r="BV352" s="50">
        <f t="shared" si="217"/>
        <v>389.84</v>
      </c>
      <c r="BW352" s="51">
        <f t="shared" si="218"/>
        <v>389.7526743575757</v>
      </c>
      <c r="BX352" s="52">
        <f t="shared" si="219"/>
        <v>8.7325642424275429E-2</v>
      </c>
      <c r="BZ352" s="41" t="s">
        <v>406</v>
      </c>
      <c r="CA352" s="42">
        <f t="shared" si="220"/>
        <v>7650.9244625280426</v>
      </c>
      <c r="CB352" s="42">
        <f t="shared" si="221"/>
        <v>5299.5945205479456</v>
      </c>
      <c r="CC352" s="42">
        <f t="shared" si="222"/>
        <v>0</v>
      </c>
      <c r="CD352" s="42">
        <f t="shared" si="226"/>
        <v>5299.5945205479456</v>
      </c>
      <c r="CE352" s="43">
        <f t="shared" si="227"/>
        <v>5299.5945205479456</v>
      </c>
      <c r="CG352" s="53">
        <f t="shared" si="223"/>
        <v>5299.5945205479456</v>
      </c>
      <c r="CH352" s="11">
        <f t="shared" si="224"/>
        <v>392.36</v>
      </c>
      <c r="CI352" s="53">
        <f t="shared" si="225"/>
        <v>5691.9545205479453</v>
      </c>
    </row>
    <row r="353" spans="1:87" x14ac:dyDescent="0.25">
      <c r="A353">
        <v>340</v>
      </c>
      <c r="B353" s="54">
        <v>1370</v>
      </c>
      <c r="C353" t="s">
        <v>407</v>
      </c>
      <c r="D353" s="1"/>
      <c r="E353" s="62">
        <v>303</v>
      </c>
      <c r="F353" s="64">
        <v>21210</v>
      </c>
      <c r="G353">
        <v>70</v>
      </c>
      <c r="H353" s="1" t="str">
        <f>VLOOKUP(C353,'[1]Base 2024'!$A$2:$D$1666,3,FALSE)</f>
        <v>Sindicalizado</v>
      </c>
      <c r="I353" s="1" t="str">
        <f>VLOOKUP(C353,'[1]Base 2024'!$A$2:$D$1666,4,FALSE)</f>
        <v>QUERETARO</v>
      </c>
      <c r="J353" t="s">
        <v>74</v>
      </c>
      <c r="K353" s="45" t="s">
        <v>77</v>
      </c>
      <c r="L353" s="57">
        <f t="shared" si="190"/>
        <v>3215.7258570328054</v>
      </c>
      <c r="M353" s="9">
        <f t="shared" si="191"/>
        <v>4485.8375699577055</v>
      </c>
      <c r="N353" s="58">
        <f t="shared" si="192"/>
        <v>7701.5634269905113</v>
      </c>
      <c r="O353" s="59">
        <f t="shared" si="193"/>
        <v>27633.600000000002</v>
      </c>
      <c r="P353" s="60">
        <f t="shared" si="194"/>
        <v>5299.5945205479456</v>
      </c>
      <c r="Q353" s="61">
        <v>0</v>
      </c>
      <c r="R353" s="62">
        <v>0</v>
      </c>
      <c r="S353" s="62">
        <v>0</v>
      </c>
      <c r="T353" s="58">
        <f t="shared" si="195"/>
        <v>0</v>
      </c>
      <c r="V353" s="63">
        <f t="shared" si="196"/>
        <v>389.7526743575757</v>
      </c>
      <c r="X353" s="9"/>
      <c r="Z353" s="41" t="s">
        <v>407</v>
      </c>
      <c r="AA353" t="s">
        <v>63</v>
      </c>
      <c r="AB353" s="42">
        <v>303</v>
      </c>
      <c r="AC353" s="42">
        <f t="shared" si="197"/>
        <v>303</v>
      </c>
      <c r="AD353" s="43">
        <f t="shared" si="198"/>
        <v>0</v>
      </c>
      <c r="AE353" s="9"/>
      <c r="AF353" s="41" t="s">
        <v>407</v>
      </c>
      <c r="AG353" t="s">
        <v>64</v>
      </c>
      <c r="AH353" s="42">
        <v>27633.599999999999</v>
      </c>
      <c r="AI353" s="42">
        <v>13122105.888</v>
      </c>
      <c r="AJ353" s="42">
        <f t="shared" si="199"/>
        <v>27633.600000000002</v>
      </c>
      <c r="AK353" s="43">
        <f t="shared" si="200"/>
        <v>0</v>
      </c>
      <c r="AL353" s="42"/>
      <c r="AM353" s="41" t="s">
        <v>407</v>
      </c>
      <c r="AN353" t="s">
        <v>65</v>
      </c>
      <c r="AO353">
        <v>70</v>
      </c>
      <c r="AP353" s="44">
        <v>93380</v>
      </c>
      <c r="AQ353">
        <f t="shared" si="201"/>
        <v>70</v>
      </c>
      <c r="AR353" s="45">
        <f t="shared" si="202"/>
        <v>0</v>
      </c>
      <c r="AT353" s="41" t="s">
        <v>407</v>
      </c>
      <c r="AU353" s="46">
        <f t="shared" si="203"/>
        <v>27633.599999999999</v>
      </c>
      <c r="AV353">
        <f t="shared" si="204"/>
        <v>0.19178082191780821</v>
      </c>
      <c r="AW353" s="42">
        <f t="shared" si="205"/>
        <v>5299.59</v>
      </c>
      <c r="AX353" s="42">
        <f t="shared" si="206"/>
        <v>5299.5945205479456</v>
      </c>
      <c r="AY353" s="43">
        <f t="shared" si="207"/>
        <v>-4.5205479455034947E-3</v>
      </c>
      <c r="BA353" s="41" t="str">
        <f t="shared" si="208"/>
        <v>07842</v>
      </c>
      <c r="BB353" s="42">
        <f t="shared" si="209"/>
        <v>5299.59</v>
      </c>
      <c r="BC353" s="42">
        <f t="shared" si="210"/>
        <v>389.84</v>
      </c>
      <c r="BD353" s="47">
        <f t="shared" si="211"/>
        <v>5689.43</v>
      </c>
      <c r="BF353" s="41" t="s">
        <v>407</v>
      </c>
      <c r="BG353" t="s">
        <v>66</v>
      </c>
      <c r="BH353" s="42">
        <v>389.75</v>
      </c>
      <c r="BI353" s="42">
        <v>758588.55709999998</v>
      </c>
      <c r="BJ353" s="42">
        <f t="shared" si="212"/>
        <v>389.7526743575757</v>
      </c>
      <c r="BK353" s="43">
        <f t="shared" si="213"/>
        <v>-2.6743575756995597E-3</v>
      </c>
      <c r="BM353" s="41" t="s">
        <v>407</v>
      </c>
      <c r="BN353" t="s">
        <v>67</v>
      </c>
      <c r="BO353" s="42">
        <v>5689.35</v>
      </c>
      <c r="BP353" s="42">
        <v>11073365.470000001</v>
      </c>
      <c r="BQ353" s="42">
        <f t="shared" si="214"/>
        <v>0</v>
      </c>
      <c r="BR353" s="43">
        <f t="shared" si="215"/>
        <v>5689.35</v>
      </c>
      <c r="BT353" s="48" t="s">
        <v>407</v>
      </c>
      <c r="BU353" s="49">
        <f t="shared" si="216"/>
        <v>5299.59</v>
      </c>
      <c r="BV353" s="50">
        <f t="shared" si="217"/>
        <v>389.84</v>
      </c>
      <c r="BW353" s="51">
        <f t="shared" si="218"/>
        <v>389.7526743575757</v>
      </c>
      <c r="BX353" s="52">
        <f t="shared" si="219"/>
        <v>8.7325642424275429E-2</v>
      </c>
      <c r="BZ353" s="41" t="s">
        <v>407</v>
      </c>
      <c r="CA353" s="42">
        <f t="shared" si="220"/>
        <v>7701.5634269905113</v>
      </c>
      <c r="CB353" s="42">
        <f t="shared" si="221"/>
        <v>5299.5945205479456</v>
      </c>
      <c r="CC353" s="42">
        <f t="shared" si="222"/>
        <v>0</v>
      </c>
      <c r="CD353" s="42">
        <f t="shared" si="226"/>
        <v>5299.5945205479456</v>
      </c>
      <c r="CE353" s="43">
        <f t="shared" si="227"/>
        <v>5299.5945205479456</v>
      </c>
      <c r="CG353" s="53">
        <f t="shared" si="223"/>
        <v>5299.5945205479456</v>
      </c>
      <c r="CH353" s="11">
        <f t="shared" si="224"/>
        <v>392.36</v>
      </c>
      <c r="CI353" s="53">
        <f t="shared" si="225"/>
        <v>5691.9545205479453</v>
      </c>
    </row>
    <row r="354" spans="1:87" x14ac:dyDescent="0.25">
      <c r="A354">
        <v>341</v>
      </c>
      <c r="B354" s="54">
        <v>1371</v>
      </c>
      <c r="C354" t="s">
        <v>408</v>
      </c>
      <c r="D354" s="1"/>
      <c r="E354" s="62">
        <v>330</v>
      </c>
      <c r="F354" s="64">
        <v>21291.599999999999</v>
      </c>
      <c r="G354">
        <v>65</v>
      </c>
      <c r="H354" s="1" t="str">
        <f>VLOOKUP(C354,'[1]Base 2024'!$A$2:$D$1666,3,FALSE)</f>
        <v>Sindicalizado</v>
      </c>
      <c r="I354" s="1" t="str">
        <f>VLOOKUP(C354,'[1]Base 2024'!$A$2:$D$1666,4,FALSE)</f>
        <v>QUERETARO</v>
      </c>
      <c r="J354" t="s">
        <v>74</v>
      </c>
      <c r="K354" s="45" t="s">
        <v>77</v>
      </c>
      <c r="L354" s="57">
        <f t="shared" si="190"/>
        <v>3228.0975321829169</v>
      </c>
      <c r="M354" s="9">
        <f t="shared" si="191"/>
        <v>4165.4206006750119</v>
      </c>
      <c r="N354" s="58">
        <f t="shared" si="192"/>
        <v>7393.5181328579292</v>
      </c>
      <c r="O354" s="59">
        <f t="shared" si="193"/>
        <v>30096</v>
      </c>
      <c r="P354" s="60">
        <f t="shared" si="194"/>
        <v>5359.5616438356165</v>
      </c>
      <c r="Q354" s="61">
        <v>0</v>
      </c>
      <c r="R354" s="62">
        <v>0</v>
      </c>
      <c r="S354" s="62">
        <v>0</v>
      </c>
      <c r="T354" s="58">
        <f t="shared" si="195"/>
        <v>0</v>
      </c>
      <c r="V354" s="63">
        <f t="shared" si="196"/>
        <v>394.16288849457789</v>
      </c>
      <c r="X354" s="9"/>
      <c r="Z354" s="41" t="s">
        <v>408</v>
      </c>
      <c r="AA354" t="s">
        <v>63</v>
      </c>
      <c r="AB354" s="42">
        <v>330</v>
      </c>
      <c r="AC354" s="42">
        <f t="shared" si="197"/>
        <v>330</v>
      </c>
      <c r="AD354" s="43">
        <f t="shared" si="198"/>
        <v>0</v>
      </c>
      <c r="AE354" s="9"/>
      <c r="AF354" s="41" t="s">
        <v>408</v>
      </c>
      <c r="AG354" t="s">
        <v>64</v>
      </c>
      <c r="AH354" s="42">
        <v>30096</v>
      </c>
      <c r="AI354" s="42">
        <v>13152201.888</v>
      </c>
      <c r="AJ354" s="42">
        <f t="shared" si="199"/>
        <v>30096</v>
      </c>
      <c r="AK354" s="43">
        <f t="shared" si="200"/>
        <v>0</v>
      </c>
      <c r="AL354" s="42"/>
      <c r="AM354" s="41" t="s">
        <v>408</v>
      </c>
      <c r="AN354" t="s">
        <v>65</v>
      </c>
      <c r="AO354">
        <v>65</v>
      </c>
      <c r="AP354" s="44">
        <v>93445</v>
      </c>
      <c r="AQ354">
        <f t="shared" si="201"/>
        <v>65</v>
      </c>
      <c r="AR354" s="45">
        <f t="shared" si="202"/>
        <v>0</v>
      </c>
      <c r="AT354" s="41" t="s">
        <v>408</v>
      </c>
      <c r="AU354" s="46">
        <f t="shared" si="203"/>
        <v>30096</v>
      </c>
      <c r="AV354">
        <f t="shared" si="204"/>
        <v>0.17808219178082191</v>
      </c>
      <c r="AW354" s="42">
        <f t="shared" si="205"/>
        <v>5359.56</v>
      </c>
      <c r="AX354" s="42">
        <f t="shared" si="206"/>
        <v>5359.5616438356165</v>
      </c>
      <c r="AY354" s="43">
        <f t="shared" si="207"/>
        <v>-1.6438356160506373E-3</v>
      </c>
      <c r="BA354" s="41" t="str">
        <f t="shared" si="208"/>
        <v>07843</v>
      </c>
      <c r="BB354" s="42">
        <f t="shared" si="209"/>
        <v>5359.56</v>
      </c>
      <c r="BC354" s="42">
        <f t="shared" si="210"/>
        <v>394.25</v>
      </c>
      <c r="BD354" s="47">
        <f t="shared" si="211"/>
        <v>5753.81</v>
      </c>
      <c r="BF354" s="41" t="s">
        <v>408</v>
      </c>
      <c r="BG354" t="s">
        <v>66</v>
      </c>
      <c r="BH354" s="42">
        <v>394.16</v>
      </c>
      <c r="BI354" s="42">
        <v>758982.72</v>
      </c>
      <c r="BJ354" s="42">
        <f t="shared" si="212"/>
        <v>394.16288849457789</v>
      </c>
      <c r="BK354" s="43">
        <f t="shared" si="213"/>
        <v>-2.8884945778600013E-3</v>
      </c>
      <c r="BM354" s="41" t="s">
        <v>408</v>
      </c>
      <c r="BN354" t="s">
        <v>67</v>
      </c>
      <c r="BO354" s="42">
        <v>5753.72</v>
      </c>
      <c r="BP354" s="42">
        <v>11079119.189999999</v>
      </c>
      <c r="BQ354" s="42">
        <f t="shared" si="214"/>
        <v>0</v>
      </c>
      <c r="BR354" s="43">
        <f t="shared" si="215"/>
        <v>5753.72</v>
      </c>
      <c r="BT354" s="48" t="s">
        <v>408</v>
      </c>
      <c r="BU354" s="49">
        <f t="shared" si="216"/>
        <v>5359.56</v>
      </c>
      <c r="BV354" s="50">
        <f t="shared" si="217"/>
        <v>394.25</v>
      </c>
      <c r="BW354" s="51">
        <f t="shared" si="218"/>
        <v>394.16288849457789</v>
      </c>
      <c r="BX354" s="52">
        <f t="shared" si="219"/>
        <v>8.7111505422114988E-2</v>
      </c>
      <c r="BZ354" s="41" t="s">
        <v>408</v>
      </c>
      <c r="CA354" s="42">
        <f t="shared" si="220"/>
        <v>7393.5181328579292</v>
      </c>
      <c r="CB354" s="42">
        <f t="shared" si="221"/>
        <v>5359.5616438356165</v>
      </c>
      <c r="CC354" s="42">
        <f t="shared" si="222"/>
        <v>0</v>
      </c>
      <c r="CD354" s="42">
        <f t="shared" si="226"/>
        <v>5359.5616438356165</v>
      </c>
      <c r="CE354" s="43">
        <f t="shared" si="227"/>
        <v>5359.5616438356165</v>
      </c>
      <c r="CG354" s="53">
        <f t="shared" si="223"/>
        <v>5359.5616438356165</v>
      </c>
      <c r="CH354" s="11">
        <f t="shared" si="224"/>
        <v>396.8</v>
      </c>
      <c r="CI354" s="53">
        <f t="shared" si="225"/>
        <v>5756.3616438356166</v>
      </c>
    </row>
    <row r="355" spans="1:87" x14ac:dyDescent="0.25">
      <c r="A355">
        <v>342</v>
      </c>
      <c r="B355" s="54">
        <v>1373</v>
      </c>
      <c r="C355" t="s">
        <v>409</v>
      </c>
      <c r="D355" s="1"/>
      <c r="E355" s="62">
        <v>330</v>
      </c>
      <c r="F355" s="64">
        <v>19767</v>
      </c>
      <c r="G355">
        <v>61</v>
      </c>
      <c r="H355" s="1" t="str">
        <f>VLOOKUP(C355,'[1]Base 2024'!$A$2:$D$1666,3,FALSE)</f>
        <v>Sindicalizado</v>
      </c>
      <c r="I355" s="1" t="str">
        <f>VLOOKUP(C355,'[1]Base 2024'!$A$2:$D$1666,4,FALSE)</f>
        <v>QUERETARO</v>
      </c>
      <c r="J355" t="s">
        <v>74</v>
      </c>
      <c r="K355" s="45" t="s">
        <v>62</v>
      </c>
      <c r="L355" s="57">
        <f t="shared" si="190"/>
        <v>2996.9473369150146</v>
      </c>
      <c r="M355" s="9">
        <f t="shared" si="191"/>
        <v>3909.0870252488576</v>
      </c>
      <c r="N355" s="58">
        <f t="shared" si="192"/>
        <v>6906.0343621638722</v>
      </c>
      <c r="O355" s="59">
        <f t="shared" si="193"/>
        <v>30096</v>
      </c>
      <c r="P355" s="60">
        <f t="shared" si="194"/>
        <v>5029.7424657534248</v>
      </c>
      <c r="Q355" s="61">
        <v>0</v>
      </c>
      <c r="R355" s="62">
        <v>0</v>
      </c>
      <c r="S355" s="62">
        <v>0</v>
      </c>
      <c r="T355" s="58">
        <f t="shared" si="195"/>
        <v>0</v>
      </c>
      <c r="V355" s="63">
        <f t="shared" si="196"/>
        <v>369.90671074106547</v>
      </c>
      <c r="X355" s="9"/>
      <c r="Z355" s="41" t="s">
        <v>409</v>
      </c>
      <c r="AA355" t="s">
        <v>63</v>
      </c>
      <c r="AB355" s="42">
        <v>330</v>
      </c>
      <c r="AC355" s="42">
        <f t="shared" si="197"/>
        <v>330</v>
      </c>
      <c r="AD355" s="43">
        <f t="shared" si="198"/>
        <v>0</v>
      </c>
      <c r="AE355" s="9"/>
      <c r="AF355" s="41" t="s">
        <v>409</v>
      </c>
      <c r="AG355" t="s">
        <v>64</v>
      </c>
      <c r="AH355" s="42">
        <v>30096</v>
      </c>
      <c r="AI355" s="42">
        <v>13182297.888</v>
      </c>
      <c r="AJ355" s="42">
        <f t="shared" si="199"/>
        <v>30096</v>
      </c>
      <c r="AK355" s="43">
        <f t="shared" si="200"/>
        <v>0</v>
      </c>
      <c r="AL355" s="42"/>
      <c r="AM355" s="41" t="s">
        <v>409</v>
      </c>
      <c r="AN355" t="s">
        <v>65</v>
      </c>
      <c r="AO355">
        <v>61</v>
      </c>
      <c r="AP355" s="44">
        <v>93506</v>
      </c>
      <c r="AQ355">
        <f t="shared" si="201"/>
        <v>61</v>
      </c>
      <c r="AR355" s="45">
        <f t="shared" si="202"/>
        <v>0</v>
      </c>
      <c r="AT355" s="41" t="s">
        <v>409</v>
      </c>
      <c r="AU355" s="46">
        <f t="shared" si="203"/>
        <v>30096</v>
      </c>
      <c r="AV355">
        <f t="shared" si="204"/>
        <v>0.16712328767123288</v>
      </c>
      <c r="AW355" s="42">
        <f t="shared" si="205"/>
        <v>5029.74</v>
      </c>
      <c r="AX355" s="42">
        <f t="shared" si="206"/>
        <v>5029.7424657534248</v>
      </c>
      <c r="AY355" s="43">
        <f t="shared" si="207"/>
        <v>-2.4657534249854507E-3</v>
      </c>
      <c r="BA355" s="41" t="str">
        <f t="shared" si="208"/>
        <v>07845</v>
      </c>
      <c r="BB355" s="42">
        <f t="shared" si="209"/>
        <v>5029.74</v>
      </c>
      <c r="BC355" s="42">
        <f t="shared" si="210"/>
        <v>369.99</v>
      </c>
      <c r="BD355" s="47">
        <f t="shared" si="211"/>
        <v>5399.73</v>
      </c>
      <c r="BF355" s="41" t="s">
        <v>409</v>
      </c>
      <c r="BG355" t="s">
        <v>66</v>
      </c>
      <c r="BH355" s="42">
        <v>369.91</v>
      </c>
      <c r="BI355" s="42">
        <v>759352.62670000002</v>
      </c>
      <c r="BJ355" s="42">
        <f t="shared" si="212"/>
        <v>369.90671074106547</v>
      </c>
      <c r="BK355" s="43">
        <f t="shared" si="213"/>
        <v>3.2892589345578926E-3</v>
      </c>
      <c r="BM355" s="41" t="s">
        <v>409</v>
      </c>
      <c r="BN355" t="s">
        <v>67</v>
      </c>
      <c r="BO355" s="42">
        <v>5399.65</v>
      </c>
      <c r="BP355" s="42">
        <v>11084518.84</v>
      </c>
      <c r="BQ355" s="42">
        <f t="shared" si="214"/>
        <v>0</v>
      </c>
      <c r="BR355" s="43">
        <f t="shared" si="215"/>
        <v>5399.65</v>
      </c>
      <c r="BT355" s="48" t="s">
        <v>409</v>
      </c>
      <c r="BU355" s="49">
        <f t="shared" si="216"/>
        <v>5029.74</v>
      </c>
      <c r="BV355" s="50">
        <f t="shared" si="217"/>
        <v>369.99</v>
      </c>
      <c r="BW355" s="51">
        <f t="shared" si="218"/>
        <v>369.90671074106547</v>
      </c>
      <c r="BX355" s="52">
        <f t="shared" si="219"/>
        <v>8.3289258934541976E-2</v>
      </c>
      <c r="BZ355" s="41" t="s">
        <v>409</v>
      </c>
      <c r="CA355" s="42">
        <f t="shared" si="220"/>
        <v>6906.0343621638722</v>
      </c>
      <c r="CB355" s="42">
        <f t="shared" si="221"/>
        <v>5029.7424657534248</v>
      </c>
      <c r="CC355" s="42">
        <f t="shared" si="222"/>
        <v>0</v>
      </c>
      <c r="CD355" s="42">
        <f t="shared" si="226"/>
        <v>5029.7424657534248</v>
      </c>
      <c r="CE355" s="43">
        <f t="shared" si="227"/>
        <v>5029.7424657534248</v>
      </c>
      <c r="CG355" s="53">
        <f t="shared" si="223"/>
        <v>5029.7424657534248</v>
      </c>
      <c r="CH355" s="11">
        <f t="shared" si="224"/>
        <v>372.38</v>
      </c>
      <c r="CI355" s="53">
        <f t="shared" si="225"/>
        <v>5402.1224657534249</v>
      </c>
    </row>
    <row r="356" spans="1:87" x14ac:dyDescent="0.25">
      <c r="A356">
        <v>343</v>
      </c>
      <c r="B356" s="54">
        <v>1376</v>
      </c>
      <c r="C356" t="s">
        <v>410</v>
      </c>
      <c r="D356" s="1"/>
      <c r="E356" s="62">
        <v>330</v>
      </c>
      <c r="F356" s="64">
        <v>19767</v>
      </c>
      <c r="G356">
        <v>61</v>
      </c>
      <c r="H356" s="1" t="str">
        <f>VLOOKUP(C356,'[1]Base 2024'!$A$2:$D$1666,3,FALSE)</f>
        <v>Sindicalizado</v>
      </c>
      <c r="I356" s="1" t="str">
        <f>VLOOKUP(C356,'[1]Base 2024'!$A$2:$D$1666,4,FALSE)</f>
        <v>QUERETARO</v>
      </c>
      <c r="J356" t="s">
        <v>74</v>
      </c>
      <c r="K356" s="45" t="s">
        <v>62</v>
      </c>
      <c r="L356" s="57">
        <f t="shared" si="190"/>
        <v>2996.9473369150146</v>
      </c>
      <c r="M356" s="9">
        <f t="shared" si="191"/>
        <v>3909.0870252488576</v>
      </c>
      <c r="N356" s="58">
        <f t="shared" si="192"/>
        <v>6906.0343621638722</v>
      </c>
      <c r="O356" s="59">
        <f t="shared" si="193"/>
        <v>30096</v>
      </c>
      <c r="P356" s="60">
        <f t="shared" si="194"/>
        <v>5029.7424657534248</v>
      </c>
      <c r="Q356" s="61">
        <v>0</v>
      </c>
      <c r="R356" s="62">
        <v>0</v>
      </c>
      <c r="S356" s="62">
        <v>0</v>
      </c>
      <c r="T356" s="58">
        <f t="shared" si="195"/>
        <v>0</v>
      </c>
      <c r="V356" s="63">
        <f t="shared" si="196"/>
        <v>369.90671074106547</v>
      </c>
      <c r="X356" s="9"/>
      <c r="Z356" s="41" t="s">
        <v>410</v>
      </c>
      <c r="AA356" t="s">
        <v>63</v>
      </c>
      <c r="AB356" s="42">
        <v>330</v>
      </c>
      <c r="AC356" s="42">
        <f t="shared" si="197"/>
        <v>330</v>
      </c>
      <c r="AD356" s="43">
        <f t="shared" si="198"/>
        <v>0</v>
      </c>
      <c r="AE356" s="9"/>
      <c r="AF356" s="41" t="s">
        <v>410</v>
      </c>
      <c r="AG356" t="s">
        <v>64</v>
      </c>
      <c r="AH356" s="42">
        <v>30096</v>
      </c>
      <c r="AI356" s="42">
        <v>13212393.888</v>
      </c>
      <c r="AJ356" s="42">
        <f t="shared" si="199"/>
        <v>30096</v>
      </c>
      <c r="AK356" s="43">
        <f t="shared" si="200"/>
        <v>0</v>
      </c>
      <c r="AL356" s="42"/>
      <c r="AM356" s="41" t="s">
        <v>410</v>
      </c>
      <c r="AN356" t="s">
        <v>65</v>
      </c>
      <c r="AO356">
        <v>61</v>
      </c>
      <c r="AP356" s="44">
        <v>93567</v>
      </c>
      <c r="AQ356">
        <f t="shared" si="201"/>
        <v>61</v>
      </c>
      <c r="AR356" s="45">
        <f t="shared" si="202"/>
        <v>0</v>
      </c>
      <c r="AT356" s="41" t="s">
        <v>410</v>
      </c>
      <c r="AU356" s="46">
        <f t="shared" si="203"/>
        <v>30096</v>
      </c>
      <c r="AV356">
        <f t="shared" si="204"/>
        <v>0.16712328767123288</v>
      </c>
      <c r="AW356" s="42">
        <f t="shared" si="205"/>
        <v>5029.74</v>
      </c>
      <c r="AX356" s="42">
        <f t="shared" si="206"/>
        <v>5029.7424657534248</v>
      </c>
      <c r="AY356" s="43">
        <f t="shared" si="207"/>
        <v>-2.4657534249854507E-3</v>
      </c>
      <c r="BA356" s="41" t="str">
        <f t="shared" si="208"/>
        <v>07848</v>
      </c>
      <c r="BB356" s="42">
        <f t="shared" si="209"/>
        <v>5029.74</v>
      </c>
      <c r="BC356" s="42">
        <f t="shared" si="210"/>
        <v>369.99</v>
      </c>
      <c r="BD356" s="47">
        <f t="shared" si="211"/>
        <v>5399.73</v>
      </c>
      <c r="BF356" s="41" t="s">
        <v>410</v>
      </c>
      <c r="BG356" t="s">
        <v>66</v>
      </c>
      <c r="BH356" s="42">
        <v>369.91</v>
      </c>
      <c r="BI356" s="42">
        <v>759722.53339999996</v>
      </c>
      <c r="BJ356" s="42">
        <f t="shared" si="212"/>
        <v>369.90671074106547</v>
      </c>
      <c r="BK356" s="43">
        <f t="shared" si="213"/>
        <v>3.2892589345578926E-3</v>
      </c>
      <c r="BM356" s="41" t="s">
        <v>410</v>
      </c>
      <c r="BN356" t="s">
        <v>67</v>
      </c>
      <c r="BO356" s="42">
        <v>5399.65</v>
      </c>
      <c r="BP356" s="42">
        <v>11089918.49</v>
      </c>
      <c r="BQ356" s="42">
        <f t="shared" si="214"/>
        <v>0</v>
      </c>
      <c r="BR356" s="43">
        <f t="shared" si="215"/>
        <v>5399.65</v>
      </c>
      <c r="BT356" s="48" t="s">
        <v>410</v>
      </c>
      <c r="BU356" s="49">
        <f t="shared" si="216"/>
        <v>5029.74</v>
      </c>
      <c r="BV356" s="50">
        <f t="shared" si="217"/>
        <v>369.99</v>
      </c>
      <c r="BW356" s="51">
        <f t="shared" si="218"/>
        <v>369.90671074106547</v>
      </c>
      <c r="BX356" s="52">
        <f t="shared" si="219"/>
        <v>8.3289258934541976E-2</v>
      </c>
      <c r="BZ356" s="41" t="s">
        <v>410</v>
      </c>
      <c r="CA356" s="42">
        <f t="shared" si="220"/>
        <v>6906.0343621638722</v>
      </c>
      <c r="CB356" s="42">
        <f t="shared" si="221"/>
        <v>5029.7424657534248</v>
      </c>
      <c r="CC356" s="42">
        <f t="shared" si="222"/>
        <v>0</v>
      </c>
      <c r="CD356" s="42">
        <f t="shared" si="226"/>
        <v>5029.7424657534248</v>
      </c>
      <c r="CE356" s="43">
        <f t="shared" si="227"/>
        <v>5029.7424657534248</v>
      </c>
      <c r="CG356" s="53">
        <f t="shared" si="223"/>
        <v>5029.7424657534248</v>
      </c>
      <c r="CH356" s="11">
        <f t="shared" si="224"/>
        <v>372.38</v>
      </c>
      <c r="CI356" s="53">
        <f t="shared" si="225"/>
        <v>5402.1224657534249</v>
      </c>
    </row>
    <row r="357" spans="1:87" ht="15.75" thickBot="1" x14ac:dyDescent="0.3">
      <c r="A357">
        <v>344</v>
      </c>
      <c r="B357" s="84">
        <v>1377</v>
      </c>
      <c r="C357" s="85" t="s">
        <v>411</v>
      </c>
      <c r="D357" s="86"/>
      <c r="E357" s="87">
        <v>303</v>
      </c>
      <c r="F357" s="88">
        <v>18149</v>
      </c>
      <c r="G357" s="85">
        <v>61</v>
      </c>
      <c r="H357" s="86" t="str">
        <f>VLOOKUP(C357,'[1]Base 2024'!$A$2:$D$1666,3,FALSE)</f>
        <v>Sindicalizado</v>
      </c>
      <c r="I357" s="86" t="str">
        <f>VLOOKUP(C357,'[1]Base 2024'!$A$2:$D$1666,4,FALSE)</f>
        <v>QUERETARO</v>
      </c>
      <c r="J357" s="85" t="s">
        <v>74</v>
      </c>
      <c r="K357" s="89" t="s">
        <v>62</v>
      </c>
      <c r="L357" s="90">
        <f t="shared" si="190"/>
        <v>2751.6364252375474</v>
      </c>
      <c r="M357" s="91">
        <f t="shared" si="191"/>
        <v>3909.0870252488576</v>
      </c>
      <c r="N357" s="92">
        <f t="shared" si="192"/>
        <v>6660.7234504864045</v>
      </c>
      <c r="O357" s="93">
        <f t="shared" si="193"/>
        <v>27633.600000000002</v>
      </c>
      <c r="P357" s="94">
        <f t="shared" si="194"/>
        <v>4618.2180821917809</v>
      </c>
      <c r="Q357" s="95">
        <v>0</v>
      </c>
      <c r="R357" s="87">
        <v>0</v>
      </c>
      <c r="S357" s="87">
        <v>0</v>
      </c>
      <c r="T357" s="92">
        <f t="shared" si="195"/>
        <v>0</v>
      </c>
      <c r="V357" s="96">
        <f t="shared" si="196"/>
        <v>339.64161622588733</v>
      </c>
      <c r="X357" s="9"/>
      <c r="Z357" s="97" t="s">
        <v>411</v>
      </c>
      <c r="AA357" s="85" t="s">
        <v>63</v>
      </c>
      <c r="AB357" s="98">
        <v>303</v>
      </c>
      <c r="AC357" s="98">
        <f t="shared" si="197"/>
        <v>303</v>
      </c>
      <c r="AD357" s="99">
        <f t="shared" si="198"/>
        <v>0</v>
      </c>
      <c r="AE357" s="9"/>
      <c r="AF357" s="97" t="s">
        <v>411</v>
      </c>
      <c r="AG357" s="85" t="s">
        <v>64</v>
      </c>
      <c r="AH357" s="98">
        <v>27633.599999999999</v>
      </c>
      <c r="AI357" s="98">
        <v>13240027.488</v>
      </c>
      <c r="AJ357" s="98">
        <f t="shared" si="199"/>
        <v>27633.600000000002</v>
      </c>
      <c r="AK357" s="99">
        <f t="shared" si="200"/>
        <v>0</v>
      </c>
      <c r="AL357" s="42"/>
      <c r="AM357" s="97" t="s">
        <v>411</v>
      </c>
      <c r="AN357" s="85" t="s">
        <v>65</v>
      </c>
      <c r="AO357" s="85">
        <v>61</v>
      </c>
      <c r="AP357" s="100">
        <v>93628</v>
      </c>
      <c r="AQ357" s="85">
        <f t="shared" si="201"/>
        <v>61</v>
      </c>
      <c r="AR357" s="89">
        <f t="shared" si="202"/>
        <v>0</v>
      </c>
      <c r="AT357" s="97" t="s">
        <v>411</v>
      </c>
      <c r="AU357" s="101">
        <f t="shared" si="203"/>
        <v>27633.599999999999</v>
      </c>
      <c r="AV357" s="85">
        <f t="shared" si="204"/>
        <v>0.16712328767123288</v>
      </c>
      <c r="AW357" s="98">
        <f t="shared" si="205"/>
        <v>4618.22</v>
      </c>
      <c r="AX357" s="98">
        <f t="shared" si="206"/>
        <v>4618.2180821917809</v>
      </c>
      <c r="AY357" s="99">
        <f t="shared" si="207"/>
        <v>1.9178082193320733E-3</v>
      </c>
      <c r="BA357" s="97" t="str">
        <f t="shared" si="208"/>
        <v>07849</v>
      </c>
      <c r="BB357" s="98">
        <f t="shared" si="209"/>
        <v>4618.22</v>
      </c>
      <c r="BC357" s="98">
        <f t="shared" si="210"/>
        <v>339.72</v>
      </c>
      <c r="BD357" s="102">
        <f t="shared" si="211"/>
        <v>4957.9400000000005</v>
      </c>
      <c r="BF357" s="97" t="s">
        <v>411</v>
      </c>
      <c r="BG357" s="85" t="s">
        <v>66</v>
      </c>
      <c r="BH357" s="98">
        <v>339.64</v>
      </c>
      <c r="BI357" s="98">
        <v>760062.17500000005</v>
      </c>
      <c r="BJ357" s="98">
        <f t="shared" si="212"/>
        <v>339.64161622588733</v>
      </c>
      <c r="BK357" s="99">
        <f t="shared" si="213"/>
        <v>-1.6162258873464452E-3</v>
      </c>
      <c r="BM357" s="97" t="s">
        <v>411</v>
      </c>
      <c r="BN357" s="85" t="s">
        <v>67</v>
      </c>
      <c r="BO357" s="98">
        <v>4957.8599999999997</v>
      </c>
      <c r="BP357" s="98">
        <v>11094876.35</v>
      </c>
      <c r="BQ357" s="98">
        <f t="shared" si="214"/>
        <v>0</v>
      </c>
      <c r="BR357" s="99">
        <f t="shared" si="215"/>
        <v>4957.8599999999997</v>
      </c>
      <c r="BT357" s="103" t="s">
        <v>411</v>
      </c>
      <c r="BU357" s="104">
        <f t="shared" si="216"/>
        <v>4618.22</v>
      </c>
      <c r="BV357" s="105">
        <f t="shared" si="217"/>
        <v>339.72</v>
      </c>
      <c r="BW357" s="106">
        <f t="shared" si="218"/>
        <v>339.64161622588733</v>
      </c>
      <c r="BX357" s="107">
        <f t="shared" si="219"/>
        <v>7.8383774112694482E-2</v>
      </c>
      <c r="BZ357" s="97" t="s">
        <v>411</v>
      </c>
      <c r="CA357" s="98">
        <f t="shared" si="220"/>
        <v>6660.7234504864045</v>
      </c>
      <c r="CB357" s="98">
        <f t="shared" si="221"/>
        <v>4618.2180821917809</v>
      </c>
      <c r="CC357" s="98">
        <f t="shared" si="222"/>
        <v>0</v>
      </c>
      <c r="CD357" s="98">
        <f t="shared" si="226"/>
        <v>4618.2180821917809</v>
      </c>
      <c r="CE357" s="99">
        <f t="shared" si="227"/>
        <v>4618.2180821917809</v>
      </c>
      <c r="CG357" s="53">
        <f t="shared" si="223"/>
        <v>4618.2180821917809</v>
      </c>
      <c r="CH357" s="11">
        <f t="shared" si="224"/>
        <v>341.91</v>
      </c>
      <c r="CI357" s="53">
        <f t="shared" si="225"/>
        <v>4960.1280821917808</v>
      </c>
    </row>
    <row r="358" spans="1:87" ht="15.75" thickBot="1" x14ac:dyDescent="0.3">
      <c r="D358" s="1"/>
      <c r="E358" s="108"/>
      <c r="F358" s="109"/>
      <c r="H358" s="1"/>
      <c r="I358" s="1"/>
      <c r="AH358" s="46">
        <f>SUM(AH15:AH357)</f>
        <v>13240027.487999992</v>
      </c>
      <c r="AI358" s="46"/>
      <c r="AK358" s="46">
        <f>SUM(AK15:AK357)</f>
        <v>-3009.5999999999985</v>
      </c>
      <c r="AL358" s="46"/>
      <c r="AO358">
        <f>SUM(AO15:AO357)</f>
        <v>93628</v>
      </c>
      <c r="AR358">
        <f>SUM(AR15:AR357)</f>
        <v>0</v>
      </c>
      <c r="AW358" s="46">
        <f>SUM(AW15:AW357)</f>
        <v>10334813.840000004</v>
      </c>
      <c r="AX358" s="46">
        <f>SUM(AX15:AX357)</f>
        <v>10337163.810279462</v>
      </c>
      <c r="AY358" s="9">
        <f>SUM(AY15:AY357)</f>
        <v>-2349.9702794520317</v>
      </c>
      <c r="BB358" s="46">
        <f>SUM(BB15:BB357)</f>
        <v>10334813.840000004</v>
      </c>
      <c r="BC358" s="12">
        <f>SUM(BC15:BC357)</f>
        <v>760235.13999999873</v>
      </c>
      <c r="BD358" s="46">
        <f>SUM(BD15:BD357)</f>
        <v>11095048.980000004</v>
      </c>
      <c r="BH358" s="12">
        <f>SUM(BH15:BH357)</f>
        <v>760062.07</v>
      </c>
      <c r="BI358" s="12"/>
      <c r="BJ358" s="12">
        <f>SUM(BJ15:BJ357)</f>
        <v>760234.99999999907</v>
      </c>
      <c r="BK358" s="12">
        <f>SUM(BK15:BK357)</f>
        <v>-172.92999999924507</v>
      </c>
      <c r="BO358" s="12">
        <f>SUM(BO15:BO357)</f>
        <v>11094876.35</v>
      </c>
      <c r="BP358" s="12"/>
      <c r="BQ358" s="12"/>
      <c r="BR358" s="12">
        <f>SUM(BR15:BR357)</f>
        <v>11094876.35</v>
      </c>
      <c r="BU358" s="46">
        <f>SUM(BU15:BU357)</f>
        <v>10334813.840000004</v>
      </c>
      <c r="BV358">
        <f>SUM(BV15:BV357)</f>
        <v>760235.13999999873</v>
      </c>
      <c r="BW358" s="9">
        <f>SUM(BW15:BW357)</f>
        <v>760234.99999999907</v>
      </c>
      <c r="BX358" s="9">
        <f>+BV358-BW358</f>
        <v>0.13999999966472387</v>
      </c>
      <c r="CA358" s="12">
        <f>SUM(CA15:CA357)</f>
        <v>11999999.999999993</v>
      </c>
      <c r="CB358" s="12">
        <f t="shared" ref="CB358:CE358" si="228">SUM(CB15:CB357)</f>
        <v>10337163.810279462</v>
      </c>
      <c r="CC358" s="12">
        <f t="shared" si="228"/>
        <v>4675752.1542805806</v>
      </c>
      <c r="CD358" s="12">
        <f t="shared" si="228"/>
        <v>10504736.845299609</v>
      </c>
      <c r="CE358" s="46">
        <f t="shared" si="228"/>
        <v>10268442.098244892</v>
      </c>
      <c r="CG358" s="53">
        <f>SUM(CG15:CG357)</f>
        <v>10268442.098244892</v>
      </c>
      <c r="CH358" s="53">
        <f>SUM(CH15:CH357)</f>
        <v>760234.72999999986</v>
      </c>
      <c r="CI358" s="53">
        <f>SUM(CI15:CI357)</f>
        <v>11028676.828244878</v>
      </c>
    </row>
    <row r="359" spans="1:87" ht="15.75" thickBot="1" x14ac:dyDescent="0.3">
      <c r="D359" s="110" t="s">
        <v>412</v>
      </c>
      <c r="E359" s="110"/>
      <c r="F359" s="111">
        <f>SUM(F15:F357)</f>
        <v>39574268.970000021</v>
      </c>
      <c r="G359" s="111">
        <f>SUM(G15:G357)</f>
        <v>93628</v>
      </c>
      <c r="H359" s="1"/>
      <c r="I359" s="1"/>
      <c r="L359" s="111">
        <f>SUM(L15:L357)</f>
        <v>6000000.0000000019</v>
      </c>
      <c r="M359" s="111">
        <f t="shared" ref="M359:P359" si="229">SUM(M15:M357)</f>
        <v>5999999.9999999991</v>
      </c>
      <c r="N359" s="111">
        <f t="shared" si="229"/>
        <v>11999999.999999993</v>
      </c>
      <c r="O359" s="111">
        <f t="shared" si="229"/>
        <v>13243037.087999992</v>
      </c>
      <c r="P359" s="112">
        <f t="shared" si="229"/>
        <v>10337163.810279462</v>
      </c>
      <c r="R359" s="113"/>
      <c r="V359" s="114">
        <f>SUM(V15:V357)</f>
        <v>760234.99999999907</v>
      </c>
      <c r="X359" s="9">
        <f>SUM(X15:X358)</f>
        <v>0</v>
      </c>
      <c r="AH359" s="9">
        <f>+AH358-O359</f>
        <v>-3009.5999999996275</v>
      </c>
    </row>
    <row r="360" spans="1:87" x14ac:dyDescent="0.25">
      <c r="F360" s="115"/>
      <c r="G360" s="115"/>
      <c r="AH360" s="9">
        <f>+O359</f>
        <v>13243037.087999992</v>
      </c>
    </row>
    <row r="361" spans="1:87" ht="15.75" thickBot="1" x14ac:dyDescent="0.3">
      <c r="V361" s="116">
        <v>760235</v>
      </c>
      <c r="X361" s="5" t="s">
        <v>413</v>
      </c>
      <c r="AH361" s="46">
        <f>+AH358</f>
        <v>13240027.487999992</v>
      </c>
    </row>
    <row r="362" spans="1:87" ht="15.75" thickBot="1" x14ac:dyDescent="0.3">
      <c r="D362" s="117" t="s">
        <v>414</v>
      </c>
      <c r="E362" s="118">
        <f>MAX(E53:E358)</f>
        <v>600</v>
      </c>
      <c r="F362" s="118">
        <f>MAX(F53:F358)</f>
        <v>190728</v>
      </c>
      <c r="G362" s="119">
        <f>MIN(G53:G358)</f>
        <v>61</v>
      </c>
      <c r="V362" s="5"/>
      <c r="AH362" s="46">
        <f>+AH360-AH361</f>
        <v>3009.5999999996275</v>
      </c>
    </row>
    <row r="363" spans="1:87" x14ac:dyDescent="0.25">
      <c r="V363" s="115">
        <f>V359-V361</f>
        <v>-9.3132257461547852E-10</v>
      </c>
      <c r="X363" s="5" t="s">
        <v>415</v>
      </c>
    </row>
    <row r="365" spans="1:87" x14ac:dyDescent="0.25">
      <c r="V365" s="9">
        <f>V359+P359</f>
        <v>11097398.810279462</v>
      </c>
    </row>
    <row r="366" spans="1:87" x14ac:dyDescent="0.25">
      <c r="C366" s="5" t="s">
        <v>416</v>
      </c>
    </row>
    <row r="367" spans="1:87" x14ac:dyDescent="0.25">
      <c r="C367" s="5" t="s">
        <v>361</v>
      </c>
      <c r="D367" s="2" t="s">
        <v>417</v>
      </c>
      <c r="E367" s="120">
        <v>158940</v>
      </c>
      <c r="F367" s="9"/>
      <c r="V367">
        <v>760062.17500000005</v>
      </c>
    </row>
    <row r="368" spans="1:87" x14ac:dyDescent="0.25">
      <c r="D368" s="5" t="s">
        <v>418</v>
      </c>
      <c r="E368" s="120">
        <f>E367*1.2</f>
        <v>190728</v>
      </c>
      <c r="F368" s="9"/>
    </row>
    <row r="369" spans="4:7" x14ac:dyDescent="0.25">
      <c r="D369" s="5" t="s">
        <v>419</v>
      </c>
      <c r="E369" s="121">
        <v>420</v>
      </c>
      <c r="G369" s="122"/>
    </row>
    <row r="370" spans="4:7" x14ac:dyDescent="0.25">
      <c r="D370" s="5" t="s">
        <v>420</v>
      </c>
      <c r="G370" s="123">
        <v>60</v>
      </c>
    </row>
  </sheetData>
  <mergeCells count="13">
    <mergeCell ref="AM13:AR13"/>
    <mergeCell ref="L12:N12"/>
    <mergeCell ref="O12:P12"/>
    <mergeCell ref="Q12:T12"/>
    <mergeCell ref="Z13:AD13"/>
    <mergeCell ref="AF13:AK13"/>
    <mergeCell ref="CH13:CH14"/>
    <mergeCell ref="AU13:AY13"/>
    <mergeCell ref="BA13:BD13"/>
    <mergeCell ref="BF13:BK13"/>
    <mergeCell ref="BM13:BR13"/>
    <mergeCell ref="BT13:BX13"/>
    <mergeCell ref="CD13:C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PTU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Nava Sánchez</dc:creator>
  <cp:lastModifiedBy>MIGUEL ANGEL DIAZ PEREZ</cp:lastModifiedBy>
  <dcterms:created xsi:type="dcterms:W3CDTF">2024-04-18T18:36:54Z</dcterms:created>
  <dcterms:modified xsi:type="dcterms:W3CDTF">2024-04-19T05:35:10Z</dcterms:modified>
</cp:coreProperties>
</file>