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cumentos\CURSOS\CURSOS 2026\COFIDE\PERSONAS MORALES\TALLER CUCA Y CUFIN\"/>
    </mc:Choice>
  </mc:AlternateContent>
  <xr:revisionPtr revIDLastSave="0" documentId="13_ncr:1_{B2E3FF0E-A908-425A-BD7D-44173B7B421D}" xr6:coauthVersionLast="47" xr6:coauthVersionMax="47" xr10:uidLastSave="{00000000-0000-0000-0000-000000000000}"/>
  <bookViews>
    <workbookView xWindow="-120" yWindow="-120" windowWidth="20730" windowHeight="11040" xr2:uid="{7A0C1C65-1BD3-4A12-85EF-D91ADC191B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3" i="1"/>
  <c r="H35" i="1"/>
  <c r="F33" i="1"/>
  <c r="G33" i="1" s="1"/>
  <c r="L33" i="1" s="1"/>
  <c r="E34" i="1" s="1"/>
  <c r="G34" i="1" s="1"/>
  <c r="L34" i="1" s="1"/>
  <c r="E35" i="1" s="1"/>
  <c r="I21" i="1"/>
  <c r="H43" i="1" s="1"/>
  <c r="I20" i="1"/>
  <c r="H42" i="1" s="1"/>
  <c r="I19" i="1"/>
  <c r="H41" i="1" s="1"/>
  <c r="I18" i="1"/>
  <c r="H40" i="1" s="1"/>
  <c r="I17" i="1"/>
  <c r="H39" i="1" s="1"/>
  <c r="I16" i="1"/>
  <c r="H38" i="1" s="1"/>
  <c r="I15" i="1"/>
  <c r="H37" i="1" s="1"/>
  <c r="I14" i="1"/>
  <c r="H36" i="1" s="1"/>
  <c r="I13" i="1"/>
  <c r="I12" i="1"/>
  <c r="H34" i="1" s="1"/>
  <c r="I11" i="1"/>
  <c r="H33" i="1" s="1"/>
  <c r="G35" i="1" l="1"/>
  <c r="L35" i="1" s="1"/>
  <c r="E36" i="1" s="1"/>
  <c r="G36" i="1" s="1"/>
  <c r="L36" i="1" s="1"/>
  <c r="E37" i="1" s="1"/>
  <c r="G37" i="1" s="1"/>
  <c r="L37" i="1" s="1"/>
  <c r="E38" i="1" s="1"/>
  <c r="G38" i="1" s="1"/>
  <c r="L38" i="1" s="1"/>
  <c r="E39" i="1" s="1"/>
  <c r="G39" i="1" s="1"/>
  <c r="L39" i="1" s="1"/>
  <c r="E40" i="1" s="1"/>
  <c r="G40" i="1" s="1"/>
  <c r="L40" i="1" s="1"/>
  <c r="E41" i="1" s="1"/>
  <c r="G41" i="1" s="1"/>
  <c r="L41" i="1" s="1"/>
  <c r="E42" i="1" s="1"/>
  <c r="G42" i="1" s="1"/>
  <c r="L42" i="1" s="1"/>
  <c r="E43" i="1" s="1"/>
  <c r="G43" i="1" s="1"/>
  <c r="L43" i="1" s="1"/>
</calcChain>
</file>

<file path=xl/sharedStrings.xml><?xml version="1.0" encoding="utf-8"?>
<sst xmlns="http://schemas.openxmlformats.org/spreadsheetml/2006/main" count="60" uniqueCount="24">
  <si>
    <t xml:space="preserve">Cédula para determinar la UFIN y CUFIN </t>
  </si>
  <si>
    <t>Determinación de la Utilidad Fiscal Neta (UFIN) conforme al Art. 77 de la LISR</t>
  </si>
  <si>
    <t>( - )</t>
  </si>
  <si>
    <t>AÑO</t>
  </si>
  <si>
    <t>RESULTADO FISCAL</t>
  </si>
  <si>
    <t>ISR PM                (Art. 10 LISR)</t>
  </si>
  <si>
    <t>PARTIDAS NO DEDUCIBLES (Excepto las señaladas en las fracc. VIII y IX del Art. 28 LISR)</t>
  </si>
  <si>
    <t>PTU</t>
  </si>
  <si>
    <t>UFIN</t>
  </si>
  <si>
    <t>Integración de la Cuenta de Utilidad Fiscal Neta (CUFIN)</t>
  </si>
  <si>
    <t>( + )</t>
  </si>
  <si>
    <t>CUFIN AL INICIO DEL EJERCICIO</t>
  </si>
  <si>
    <t>FACTOR DE ACTUALIZACIÓN</t>
  </si>
  <si>
    <t>CUFIN ACTUALIZADA                 (Sin incluir UFIN del Ejercicio)</t>
  </si>
  <si>
    <t>DIVIDENDOS PERCIBIDOS EN EFECTIVO O BIENES DE OTRAS PM RESIDENTES EN MÉXICO</t>
  </si>
  <si>
    <t>INGRESOS Y DIVIDENDOS PERCIBIDOS DE INVERSIONES EN TERRITORIOS CON REGIMENES FISCALES PREFERENTES</t>
  </si>
  <si>
    <t>DIVIDENDOS PAGADOS, ASÍ COMO LAS UTILIDADES DISTRIBUIDAS (Art. 89 LISR) CUANDO PROVENGAN AMBOS DE DICHA CUENTA</t>
  </si>
  <si>
    <t>SALDO DE LA CUFIN AL CIERRE DE CADA EJERCICIO</t>
  </si>
  <si>
    <t>ANUAL 2024</t>
  </si>
  <si>
    <t>EL GRAN ESFUERZO, SA DE CV</t>
  </si>
  <si>
    <t>Factores de Actualización para la CUFIN</t>
  </si>
  <si>
    <t>INPC al 31 de diciembre del ejercicio</t>
  </si>
  <si>
    <t>INPC al 31 de enero 2014</t>
  </si>
  <si>
    <t>INPC al 31 de diciembre del ejercicio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</si>
</sst>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);[Red]\(#,##0\)"/>
    <numFmt numFmtId="165" formatCode="_-* #,##0_-;\-* #,##0_-;_-* &quot;-&quot;??_-;_-@_-"/>
    <numFmt numFmtId="166" formatCode="#,##0.00_);[Red]\(#,##0.00\)"/>
    <numFmt numFmtId="167" formatCode="_-* #,##0.0000_-;\-* #,##0.0000_-;_-* &quot;-&quot;??_-;_-@_-"/>
    <numFmt numFmtId="168" formatCode="#,##0.0000_);[Red]\(#,##0.0000\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4"/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43" fontId="5" fillId="0" borderId="0" xfId="5" applyFont="1" applyAlignment="1">
      <alignment vertical="center"/>
    </xf>
    <xf numFmtId="0" fontId="8" fillId="0" borderId="0" xfId="3" applyFont="1" applyAlignment="1">
      <alignment vertical="center"/>
    </xf>
    <xf numFmtId="0" fontId="2" fillId="0" borderId="0" xfId="3" applyAlignment="1">
      <alignment vertical="center"/>
    </xf>
    <xf numFmtId="43" fontId="2" fillId="0" borderId="0" xfId="5" applyFont="1" applyBorder="1" applyAlignment="1">
      <alignment vertical="center"/>
    </xf>
    <xf numFmtId="0" fontId="7" fillId="0" borderId="3" xfId="3" applyFont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 shrinkToFit="1"/>
    </xf>
    <xf numFmtId="43" fontId="7" fillId="0" borderId="3" xfId="1" applyFont="1" applyFill="1" applyBorder="1" applyAlignment="1">
      <alignment horizontal="center" vertical="center" wrapText="1" shrinkToFit="1"/>
    </xf>
    <xf numFmtId="43" fontId="8" fillId="0" borderId="3" xfId="1" applyFont="1" applyFill="1" applyBorder="1" applyAlignment="1">
      <alignment horizontal="center" vertical="center" wrapText="1" shrinkToFit="1"/>
    </xf>
    <xf numFmtId="43" fontId="8" fillId="2" borderId="3" xfId="1" applyFont="1" applyFill="1" applyBorder="1" applyAlignment="1">
      <alignment horizontal="right" vertical="center"/>
    </xf>
    <xf numFmtId="43" fontId="7" fillId="0" borderId="3" xfId="1" applyFont="1" applyBorder="1" applyAlignment="1">
      <alignment horizontal="center" vertical="center" wrapText="1" shrinkToFit="1"/>
    </xf>
    <xf numFmtId="43" fontId="8" fillId="0" borderId="3" xfId="1" applyFont="1" applyBorder="1" applyAlignment="1">
      <alignment horizontal="center" vertical="center" wrapText="1" shrinkToFi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164" fontId="8" fillId="0" borderId="0" xfId="4" applyNumberFormat="1" applyFont="1" applyAlignment="1">
      <alignment horizontal="right"/>
    </xf>
    <xf numFmtId="165" fontId="8" fillId="0" borderId="0" xfId="5" applyNumberFormat="1" applyFont="1" applyFill="1" applyBorder="1" applyAlignment="1">
      <alignment horizontal="right" vertical="center"/>
    </xf>
    <xf numFmtId="164" fontId="8" fillId="0" borderId="0" xfId="5" applyNumberFormat="1" applyFont="1" applyFill="1" applyBorder="1" applyAlignment="1">
      <alignment horizontal="right" vertical="center"/>
    </xf>
    <xf numFmtId="0" fontId="10" fillId="0" borderId="0" xfId="3" applyFont="1" applyAlignment="1">
      <alignment horizontal="centerContinuous" vertical="center"/>
    </xf>
    <xf numFmtId="43" fontId="7" fillId="0" borderId="0" xfId="3" applyNumberFormat="1" applyFont="1" applyAlignment="1">
      <alignment horizontal="centerContinuous" vertical="center"/>
    </xf>
    <xf numFmtId="0" fontId="2" fillId="0" borderId="0" xfId="3" applyAlignment="1">
      <alignment horizontal="centerContinuous" vertical="center"/>
    </xf>
    <xf numFmtId="43" fontId="2" fillId="0" borderId="0" xfId="5" applyFont="1" applyAlignment="1">
      <alignment horizontal="centerContinuous" vertical="center"/>
    </xf>
    <xf numFmtId="0" fontId="11" fillId="0" borderId="0" xfId="3" applyFont="1" applyAlignment="1">
      <alignment horizontal="center" vertical="center"/>
    </xf>
    <xf numFmtId="43" fontId="11" fillId="0" borderId="0" xfId="5" applyFont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 shrinkToFit="1"/>
    </xf>
    <xf numFmtId="167" fontId="8" fillId="0" borderId="3" xfId="1" applyNumberFormat="1" applyFont="1" applyBorder="1" applyAlignment="1">
      <alignment horizontal="center" vertical="center" wrapText="1" shrinkToFit="1"/>
    </xf>
    <xf numFmtId="43" fontId="8" fillId="2" borderId="4" xfId="1" applyFont="1" applyFill="1" applyBorder="1" applyAlignment="1">
      <alignment horizontal="center" vertical="center" wrapText="1" shrinkToFit="1"/>
    </xf>
    <xf numFmtId="43" fontId="8" fillId="2" borderId="3" xfId="1" applyFont="1" applyFill="1" applyBorder="1" applyAlignment="1">
      <alignment vertical="center"/>
    </xf>
    <xf numFmtId="43" fontId="8" fillId="2" borderId="4" xfId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168" fontId="8" fillId="0" borderId="0" xfId="5" applyNumberFormat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 wrapText="1" shrinkToFit="1"/>
    </xf>
    <xf numFmtId="43" fontId="12" fillId="0" borderId="0" xfId="1" applyFont="1" applyFill="1" applyBorder="1" applyAlignment="1">
      <alignment horizontal="center" vertical="center" wrapText="1" shrinkToFit="1"/>
    </xf>
    <xf numFmtId="43" fontId="13" fillId="0" borderId="0" xfId="1" applyFont="1" applyFill="1" applyBorder="1" applyAlignment="1">
      <alignment horizontal="center" vertical="center" wrapText="1" shrinkToFit="1"/>
    </xf>
    <xf numFmtId="10" fontId="12" fillId="0" borderId="0" xfId="2" applyNumberFormat="1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43" fontId="7" fillId="2" borderId="1" xfId="1" applyFont="1" applyFill="1" applyBorder="1" applyAlignment="1">
      <alignment horizontal="center" vertical="center" wrapText="1" shrinkToFit="1"/>
    </xf>
    <xf numFmtId="43" fontId="12" fillId="2" borderId="5" xfId="1" applyFont="1" applyFill="1" applyBorder="1" applyAlignment="1">
      <alignment horizontal="center" vertical="center" wrapText="1" shrinkToFit="1"/>
    </xf>
    <xf numFmtId="0" fontId="9" fillId="0" borderId="0" xfId="3" applyFont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 shrinkToFit="1"/>
    </xf>
    <xf numFmtId="0" fontId="8" fillId="0" borderId="4" xfId="3" applyFont="1" applyBorder="1" applyAlignment="1">
      <alignment horizontal="center" vertical="center" wrapText="1" shrinkToFit="1"/>
    </xf>
    <xf numFmtId="166" fontId="8" fillId="0" borderId="4" xfId="5" applyNumberFormat="1" applyFont="1" applyFill="1" applyBorder="1" applyAlignment="1">
      <alignment horizontal="center" vertical="center" wrapText="1" shrinkToFit="1"/>
    </xf>
    <xf numFmtId="43" fontId="8" fillId="2" borderId="4" xfId="5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 shrinkToFit="1"/>
    </xf>
    <xf numFmtId="0" fontId="7" fillId="2" borderId="2" xfId="3" applyFont="1" applyFill="1" applyBorder="1" applyAlignment="1">
      <alignment horizontal="center" vertical="center" wrapText="1" shrinkToFit="1"/>
    </xf>
    <xf numFmtId="0" fontId="7" fillId="2" borderId="3" xfId="3" applyFont="1" applyFill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2" xfId="3" applyFont="1" applyBorder="1" applyAlignment="1">
      <alignment horizontal="center" vertical="center" wrapText="1" shrinkToFit="1"/>
    </xf>
    <xf numFmtId="0" fontId="7" fillId="0" borderId="3" xfId="3" applyFont="1" applyBorder="1" applyAlignment="1">
      <alignment horizontal="center" vertical="center" wrapText="1" shrinkToFit="1"/>
    </xf>
    <xf numFmtId="0" fontId="8" fillId="0" borderId="1" xfId="3" applyFont="1" applyBorder="1" applyAlignment="1">
      <alignment horizontal="center" vertical="center" wrapText="1" shrinkToFit="1"/>
    </xf>
    <xf numFmtId="0" fontId="8" fillId="0" borderId="2" xfId="3" applyFont="1" applyBorder="1" applyAlignment="1">
      <alignment horizontal="center" vertical="center" wrapText="1" shrinkToFit="1"/>
    </xf>
    <xf numFmtId="0" fontId="8" fillId="0" borderId="3" xfId="3" applyFont="1" applyBorder="1" applyAlignment="1">
      <alignment horizontal="center" vertical="center" wrapText="1" shrinkToFit="1"/>
    </xf>
  </cellXfs>
  <cellStyles count="6">
    <cellStyle name="Millares" xfId="1" builtinId="3"/>
    <cellStyle name="Millares 8 4" xfId="5" xr:uid="{D6205B8E-076A-4AFB-84ED-56510BE7580B}"/>
    <cellStyle name="Normal" xfId="0" builtinId="0"/>
    <cellStyle name="Normal 191" xfId="4" xr:uid="{82432B77-DC59-45F7-8500-71AB1D3CE9A5}"/>
    <cellStyle name="Normal 95" xfId="3" xr:uid="{B72675D3-0C86-47F6-83BC-AFAAF543E626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5095-B14D-4BDB-9135-AEA1819FCAC2}">
  <dimension ref="C2:L92"/>
  <sheetViews>
    <sheetView tabSelected="1" topLeftCell="A78" workbookViewId="0">
      <selection activeCell="K87" sqref="K87"/>
    </sheetView>
  </sheetViews>
  <sheetFormatPr baseColWidth="10" defaultRowHeight="15" x14ac:dyDescent="0.25"/>
  <cols>
    <col min="6" max="6" width="14.28515625" customWidth="1"/>
    <col min="8" max="8" width="13.42578125" customWidth="1"/>
    <col min="9" max="9" width="15" customWidth="1"/>
    <col min="12" max="12" width="14.140625" customWidth="1"/>
  </cols>
  <sheetData>
    <row r="2" spans="3:12" ht="23.25" x14ac:dyDescent="0.35">
      <c r="C2" s="48" t="s">
        <v>19</v>
      </c>
      <c r="D2" s="48"/>
      <c r="E2" s="48"/>
      <c r="F2" s="48"/>
      <c r="G2" s="48"/>
      <c r="H2" s="48"/>
      <c r="I2" s="48"/>
      <c r="J2" s="48"/>
      <c r="K2" s="48"/>
      <c r="L2" s="48"/>
    </row>
    <row r="3" spans="3:12" ht="20.25" x14ac:dyDescent="0.25">
      <c r="C3" s="49" t="s">
        <v>0</v>
      </c>
      <c r="D3" s="49"/>
      <c r="E3" s="49"/>
      <c r="F3" s="49"/>
      <c r="G3" s="49"/>
      <c r="H3" s="49"/>
      <c r="I3" s="49"/>
      <c r="J3" s="49"/>
      <c r="K3" s="49"/>
      <c r="L3" s="49"/>
    </row>
    <row r="4" spans="3:12" x14ac:dyDescent="0.25">
      <c r="C4" s="50" t="s">
        <v>1</v>
      </c>
      <c r="D4" s="50"/>
      <c r="E4" s="50"/>
      <c r="F4" s="50"/>
      <c r="G4" s="50"/>
      <c r="H4" s="50"/>
      <c r="I4" s="50"/>
      <c r="J4" s="1"/>
      <c r="K4" s="1"/>
      <c r="L4" s="1"/>
    </row>
    <row r="5" spans="3:12" x14ac:dyDescent="0.25">
      <c r="C5" s="2"/>
      <c r="D5" s="2"/>
      <c r="E5" s="2"/>
      <c r="F5" s="3" t="s">
        <v>2</v>
      </c>
      <c r="G5" s="3" t="s">
        <v>2</v>
      </c>
      <c r="H5" s="3" t="s">
        <v>2</v>
      </c>
      <c r="I5" s="4"/>
      <c r="J5" s="4"/>
      <c r="K5" s="2"/>
      <c r="L5" s="5"/>
    </row>
    <row r="6" spans="3:12" x14ac:dyDescent="0.25">
      <c r="C6" s="51" t="s">
        <v>3</v>
      </c>
      <c r="D6" s="6"/>
      <c r="E6" s="54" t="s">
        <v>4</v>
      </c>
      <c r="F6" s="57" t="s">
        <v>5</v>
      </c>
      <c r="G6" s="60" t="s">
        <v>6</v>
      </c>
      <c r="H6" s="57" t="s">
        <v>7</v>
      </c>
      <c r="I6" s="54" t="s">
        <v>8</v>
      </c>
      <c r="J6" s="1"/>
      <c r="K6" s="7"/>
      <c r="L6" s="1"/>
    </row>
    <row r="7" spans="3:12" x14ac:dyDescent="0.25">
      <c r="C7" s="52"/>
      <c r="D7" s="6"/>
      <c r="E7" s="55"/>
      <c r="F7" s="58"/>
      <c r="G7" s="61"/>
      <c r="H7" s="58"/>
      <c r="I7" s="55"/>
      <c r="J7" s="1"/>
      <c r="K7" s="7"/>
      <c r="L7" s="1"/>
    </row>
    <row r="8" spans="3:12" x14ac:dyDescent="0.25">
      <c r="C8" s="52"/>
      <c r="D8" s="6"/>
      <c r="E8" s="55"/>
      <c r="F8" s="58"/>
      <c r="G8" s="61"/>
      <c r="H8" s="58"/>
      <c r="I8" s="55"/>
      <c r="J8" s="1"/>
      <c r="K8" s="8"/>
      <c r="L8" s="1"/>
    </row>
    <row r="9" spans="3:12" x14ac:dyDescent="0.25">
      <c r="C9" s="52"/>
      <c r="D9" s="6"/>
      <c r="E9" s="55"/>
      <c r="F9" s="58"/>
      <c r="G9" s="61"/>
      <c r="H9" s="58"/>
      <c r="I9" s="55"/>
      <c r="J9" s="1"/>
      <c r="K9" s="8"/>
      <c r="L9" s="1"/>
    </row>
    <row r="10" spans="3:12" x14ac:dyDescent="0.25">
      <c r="C10" s="53"/>
      <c r="D10" s="6"/>
      <c r="E10" s="56"/>
      <c r="F10" s="59"/>
      <c r="G10" s="62"/>
      <c r="H10" s="59"/>
      <c r="I10" s="56"/>
      <c r="J10" s="1"/>
      <c r="K10" s="7"/>
      <c r="L10" s="1"/>
    </row>
    <row r="11" spans="3:12" x14ac:dyDescent="0.25">
      <c r="C11" s="9">
        <v>2014</v>
      </c>
      <c r="D11" s="6"/>
      <c r="E11" s="10">
        <v>636531</v>
      </c>
      <c r="F11" s="11">
        <v>190959</v>
      </c>
      <c r="G11" s="12">
        <v>0</v>
      </c>
      <c r="H11" s="11">
        <v>0</v>
      </c>
      <c r="I11" s="13">
        <f>+E11-F11-G11-H11</f>
        <v>445572</v>
      </c>
      <c r="J11" s="1"/>
      <c r="K11" s="7"/>
      <c r="L11" s="1"/>
    </row>
    <row r="12" spans="3:12" x14ac:dyDescent="0.25">
      <c r="C12" s="9">
        <v>2015</v>
      </c>
      <c r="D12" s="6"/>
      <c r="E12" s="10">
        <v>957962</v>
      </c>
      <c r="F12" s="14">
        <v>215016</v>
      </c>
      <c r="G12" s="12">
        <v>0</v>
      </c>
      <c r="H12" s="12">
        <v>0</v>
      </c>
      <c r="I12" s="13">
        <f t="shared" ref="I12:I21" si="0">+E12-F12-G12-H12</f>
        <v>742946</v>
      </c>
      <c r="J12" s="1"/>
      <c r="K12" s="7"/>
      <c r="L12" s="1"/>
    </row>
    <row r="13" spans="3:12" x14ac:dyDescent="0.25">
      <c r="C13" s="9">
        <v>2016</v>
      </c>
      <c r="D13" s="6"/>
      <c r="E13" s="10">
        <v>2831306</v>
      </c>
      <c r="F13" s="14">
        <v>849392</v>
      </c>
      <c r="G13" s="12">
        <v>0</v>
      </c>
      <c r="H13" s="12">
        <v>0</v>
      </c>
      <c r="I13" s="13">
        <f t="shared" si="0"/>
        <v>1981914</v>
      </c>
      <c r="J13" s="1"/>
      <c r="K13" s="7"/>
      <c r="L13" s="1"/>
    </row>
    <row r="14" spans="3:12" x14ac:dyDescent="0.25">
      <c r="C14" s="9">
        <v>2017</v>
      </c>
      <c r="D14" s="6"/>
      <c r="E14" s="10">
        <v>9960711</v>
      </c>
      <c r="F14" s="14">
        <v>2988213</v>
      </c>
      <c r="G14" s="12">
        <v>0</v>
      </c>
      <c r="H14" s="12">
        <v>0</v>
      </c>
      <c r="I14" s="13">
        <f t="shared" si="0"/>
        <v>6972498</v>
      </c>
      <c r="J14" s="1"/>
      <c r="K14" s="7"/>
      <c r="L14" s="1"/>
    </row>
    <row r="15" spans="3:12" x14ac:dyDescent="0.25">
      <c r="C15" s="9">
        <v>2018</v>
      </c>
      <c r="D15" s="6"/>
      <c r="E15" s="10">
        <v>16636598</v>
      </c>
      <c r="F15" s="14">
        <v>4990979</v>
      </c>
      <c r="G15" s="12">
        <v>0</v>
      </c>
      <c r="H15" s="12">
        <v>0</v>
      </c>
      <c r="I15" s="13">
        <f t="shared" si="0"/>
        <v>11645619</v>
      </c>
      <c r="J15" s="1"/>
      <c r="K15" s="7"/>
      <c r="L15" s="1"/>
    </row>
    <row r="16" spans="3:12" x14ac:dyDescent="0.25">
      <c r="C16" s="9">
        <v>2019</v>
      </c>
      <c r="D16" s="6"/>
      <c r="E16" s="10">
        <v>5065776</v>
      </c>
      <c r="F16" s="14">
        <v>1519733</v>
      </c>
      <c r="G16" s="12">
        <v>0</v>
      </c>
      <c r="H16" s="12">
        <v>0</v>
      </c>
      <c r="I16" s="13">
        <f t="shared" si="0"/>
        <v>3546043</v>
      </c>
      <c r="J16" s="1"/>
      <c r="K16" s="7"/>
      <c r="L16" s="1"/>
    </row>
    <row r="17" spans="3:12" x14ac:dyDescent="0.25">
      <c r="C17" s="9">
        <v>2020</v>
      </c>
      <c r="D17" s="6"/>
      <c r="E17" s="10">
        <v>6773393</v>
      </c>
      <c r="F17" s="14">
        <v>2032018</v>
      </c>
      <c r="G17" s="12">
        <v>0</v>
      </c>
      <c r="H17" s="12">
        <v>0</v>
      </c>
      <c r="I17" s="13">
        <f t="shared" si="0"/>
        <v>4741375</v>
      </c>
      <c r="J17" s="1"/>
      <c r="K17" s="7"/>
      <c r="L17" s="1"/>
    </row>
    <row r="18" spans="3:12" x14ac:dyDescent="0.25">
      <c r="C18" s="9">
        <v>2021</v>
      </c>
      <c r="D18" s="6"/>
      <c r="E18" s="10">
        <v>7957881</v>
      </c>
      <c r="F18" s="14">
        <v>2387364</v>
      </c>
      <c r="G18" s="12">
        <v>0</v>
      </c>
      <c r="H18" s="12">
        <v>0</v>
      </c>
      <c r="I18" s="13">
        <f t="shared" si="0"/>
        <v>5570517</v>
      </c>
      <c r="J18" s="1"/>
      <c r="K18" s="7"/>
      <c r="L18" s="1"/>
    </row>
    <row r="19" spans="3:12" x14ac:dyDescent="0.25">
      <c r="C19" s="9">
        <v>2022</v>
      </c>
      <c r="D19" s="6"/>
      <c r="E19" s="10">
        <v>10579360</v>
      </c>
      <c r="F19" s="14">
        <v>3173808</v>
      </c>
      <c r="G19" s="12">
        <v>0</v>
      </c>
      <c r="H19" s="12">
        <v>0</v>
      </c>
      <c r="I19" s="13">
        <f>+E19-F19-G19-H19</f>
        <v>7405552</v>
      </c>
      <c r="J19" s="1"/>
      <c r="K19" s="7"/>
      <c r="L19" s="1"/>
    </row>
    <row r="20" spans="3:12" x14ac:dyDescent="0.25">
      <c r="C20" s="9">
        <v>2023</v>
      </c>
      <c r="D20" s="6"/>
      <c r="E20" s="10">
        <v>29818315</v>
      </c>
      <c r="F20" s="14">
        <v>8945494</v>
      </c>
      <c r="G20" s="12">
        <v>0</v>
      </c>
      <c r="H20" s="12">
        <v>0</v>
      </c>
      <c r="I20" s="13">
        <f t="shared" si="0"/>
        <v>20872821</v>
      </c>
      <c r="J20" s="1"/>
      <c r="K20" s="7"/>
      <c r="L20" s="1"/>
    </row>
    <row r="21" spans="3:12" x14ac:dyDescent="0.25">
      <c r="C21" s="9">
        <v>2024</v>
      </c>
      <c r="D21" s="6"/>
      <c r="E21" s="10">
        <v>30270651</v>
      </c>
      <c r="F21" s="14">
        <v>8803090</v>
      </c>
      <c r="G21" s="15">
        <v>368426</v>
      </c>
      <c r="H21" s="14">
        <v>0</v>
      </c>
      <c r="I21" s="13">
        <f t="shared" si="0"/>
        <v>21099135</v>
      </c>
      <c r="J21" s="1"/>
      <c r="K21" s="7"/>
      <c r="L21" s="1"/>
    </row>
    <row r="22" spans="3:12" x14ac:dyDescent="0.25">
      <c r="C22" s="16"/>
      <c r="D22" s="17"/>
      <c r="E22" s="18"/>
      <c r="F22" s="19"/>
      <c r="G22" s="19"/>
      <c r="H22" s="19"/>
      <c r="I22" s="20"/>
      <c r="J22" s="1"/>
      <c r="K22" s="1"/>
      <c r="L22" s="1"/>
    </row>
    <row r="23" spans="3:12" x14ac:dyDescent="0.25">
      <c r="C23" s="6"/>
      <c r="D23" s="6"/>
      <c r="E23" s="6"/>
      <c r="F23" s="6"/>
      <c r="G23" s="1"/>
      <c r="H23" s="1"/>
      <c r="I23" s="1"/>
      <c r="J23" s="1"/>
      <c r="K23" s="1"/>
      <c r="L23" s="1"/>
    </row>
    <row r="24" spans="3:12" x14ac:dyDescent="0.25">
      <c r="C24" s="42" t="s">
        <v>9</v>
      </c>
      <c r="D24" s="42"/>
      <c r="E24" s="42"/>
      <c r="F24" s="42"/>
      <c r="G24" s="42"/>
      <c r="H24" s="42"/>
      <c r="I24" s="42"/>
      <c r="J24" s="42"/>
      <c r="K24" s="42"/>
      <c r="L24" s="42"/>
    </row>
    <row r="25" spans="3:12" x14ac:dyDescent="0.25">
      <c r="C25" s="21"/>
      <c r="D25" s="21"/>
      <c r="E25" s="22"/>
      <c r="F25" s="22"/>
      <c r="G25" s="23"/>
      <c r="H25" s="23"/>
      <c r="I25" s="23"/>
      <c r="J25" s="23"/>
      <c r="K25" s="23"/>
      <c r="L25" s="24"/>
    </row>
    <row r="26" spans="3:12" x14ac:dyDescent="0.25">
      <c r="C26" s="25"/>
      <c r="D26" s="25"/>
      <c r="E26" s="25"/>
      <c r="F26" s="25"/>
      <c r="G26" s="25"/>
      <c r="H26" s="3" t="s">
        <v>10</v>
      </c>
      <c r="I26" s="3" t="s">
        <v>10</v>
      </c>
      <c r="J26" s="3" t="s">
        <v>10</v>
      </c>
      <c r="K26" s="3" t="s">
        <v>2</v>
      </c>
      <c r="L26" s="26"/>
    </row>
    <row r="27" spans="3:12" x14ac:dyDescent="0.25">
      <c r="C27" s="25"/>
      <c r="D27" s="25"/>
      <c r="E27" s="25"/>
      <c r="F27" s="25"/>
      <c r="G27" s="25"/>
      <c r="H27" s="3"/>
      <c r="I27" s="3"/>
      <c r="J27" s="3"/>
      <c r="K27" s="3"/>
      <c r="L27" s="26"/>
    </row>
    <row r="28" spans="3:12" x14ac:dyDescent="0.25">
      <c r="C28" s="43" t="s">
        <v>3</v>
      </c>
      <c r="D28" s="17"/>
      <c r="E28" s="44" t="s">
        <v>11</v>
      </c>
      <c r="F28" s="45" t="s">
        <v>12</v>
      </c>
      <c r="G28" s="45" t="s">
        <v>13</v>
      </c>
      <c r="H28" s="44" t="s">
        <v>8</v>
      </c>
      <c r="I28" s="46" t="s">
        <v>14</v>
      </c>
      <c r="J28" s="46" t="s">
        <v>15</v>
      </c>
      <c r="K28" s="46" t="s">
        <v>16</v>
      </c>
      <c r="L28" s="47" t="s">
        <v>17</v>
      </c>
    </row>
    <row r="29" spans="3:12" x14ac:dyDescent="0.25">
      <c r="C29" s="43"/>
      <c r="D29" s="17"/>
      <c r="E29" s="44"/>
      <c r="F29" s="45"/>
      <c r="G29" s="45"/>
      <c r="H29" s="44"/>
      <c r="I29" s="46"/>
      <c r="J29" s="46"/>
      <c r="K29" s="46"/>
      <c r="L29" s="47"/>
    </row>
    <row r="30" spans="3:12" x14ac:dyDescent="0.25">
      <c r="C30" s="43"/>
      <c r="D30" s="17"/>
      <c r="E30" s="44"/>
      <c r="F30" s="45"/>
      <c r="G30" s="45"/>
      <c r="H30" s="44"/>
      <c r="I30" s="46"/>
      <c r="J30" s="46"/>
      <c r="K30" s="46"/>
      <c r="L30" s="47"/>
    </row>
    <row r="31" spans="3:12" x14ac:dyDescent="0.25">
      <c r="C31" s="43"/>
      <c r="D31" s="17"/>
      <c r="E31" s="44"/>
      <c r="F31" s="45"/>
      <c r="G31" s="45"/>
      <c r="H31" s="44"/>
      <c r="I31" s="46"/>
      <c r="J31" s="46"/>
      <c r="K31" s="46"/>
      <c r="L31" s="47"/>
    </row>
    <row r="32" spans="3:12" x14ac:dyDescent="0.25">
      <c r="C32" s="43"/>
      <c r="D32" s="17"/>
      <c r="E32" s="44"/>
      <c r="F32" s="45"/>
      <c r="G32" s="45"/>
      <c r="H32" s="44"/>
      <c r="I32" s="46"/>
      <c r="J32" s="46"/>
      <c r="K32" s="46"/>
      <c r="L32" s="47"/>
    </row>
    <row r="33" spans="3:12" x14ac:dyDescent="0.25">
      <c r="C33" s="9">
        <v>2014</v>
      </c>
      <c r="D33" s="17"/>
      <c r="E33" s="28">
        <v>0</v>
      </c>
      <c r="F33" s="29">
        <f>+K51</f>
        <v>1.0316000000000001</v>
      </c>
      <c r="G33" s="15">
        <f>+E33*F33</f>
        <v>0</v>
      </c>
      <c r="H33" s="28">
        <f t="shared" ref="H33:H43" si="1">+I11</f>
        <v>445572</v>
      </c>
      <c r="I33" s="12">
        <v>0</v>
      </c>
      <c r="J33" s="12">
        <v>0</v>
      </c>
      <c r="K33" s="12">
        <v>0</v>
      </c>
      <c r="L33" s="30">
        <f>+G33+H33+I33+J33-K33</f>
        <v>445572</v>
      </c>
    </row>
    <row r="34" spans="3:12" x14ac:dyDescent="0.25">
      <c r="C34" s="9">
        <v>2015</v>
      </c>
      <c r="D34" s="17"/>
      <c r="E34" s="28">
        <f>+L33</f>
        <v>445572</v>
      </c>
      <c r="F34" s="29">
        <v>1.0213000000000001</v>
      </c>
      <c r="G34" s="15">
        <f t="shared" ref="G34:G43" si="2">+E34*F34</f>
        <v>455062.68360000005</v>
      </c>
      <c r="H34" s="28">
        <f t="shared" si="1"/>
        <v>742946</v>
      </c>
      <c r="I34" s="12">
        <v>0</v>
      </c>
      <c r="J34" s="12">
        <v>0</v>
      </c>
      <c r="K34" s="12">
        <v>0</v>
      </c>
      <c r="L34" s="30">
        <f t="shared" ref="L34:L42" si="3">+G34+H34+I34+J34-K34</f>
        <v>1198008.6836000001</v>
      </c>
    </row>
    <row r="35" spans="3:12" x14ac:dyDescent="0.25">
      <c r="C35" s="9">
        <v>2016</v>
      </c>
      <c r="D35" s="17"/>
      <c r="E35" s="28">
        <f>+L34</f>
        <v>1198008.6836000001</v>
      </c>
      <c r="F35" s="29">
        <v>1.0336000000000001</v>
      </c>
      <c r="G35" s="15">
        <f t="shared" si="2"/>
        <v>1238261.7753689601</v>
      </c>
      <c r="H35" s="28">
        <f t="shared" si="1"/>
        <v>1981914</v>
      </c>
      <c r="I35" s="12">
        <v>0</v>
      </c>
      <c r="J35" s="12">
        <v>0</v>
      </c>
      <c r="K35" s="12">
        <v>0</v>
      </c>
      <c r="L35" s="30">
        <f t="shared" si="3"/>
        <v>3220175.7753689601</v>
      </c>
    </row>
    <row r="36" spans="3:12" x14ac:dyDescent="0.25">
      <c r="C36" s="9">
        <v>2017</v>
      </c>
      <c r="D36" s="17"/>
      <c r="E36" s="28">
        <f>+L35</f>
        <v>3220175.7753689601</v>
      </c>
      <c r="F36" s="29">
        <v>1.0677000000000001</v>
      </c>
      <c r="G36" s="15">
        <f t="shared" si="2"/>
        <v>3438181.6753614391</v>
      </c>
      <c r="H36" s="28">
        <f t="shared" si="1"/>
        <v>6972498</v>
      </c>
      <c r="I36" s="12">
        <v>0</v>
      </c>
      <c r="J36" s="12">
        <v>0</v>
      </c>
      <c r="K36" s="12">
        <v>0</v>
      </c>
      <c r="L36" s="30">
        <f t="shared" si="3"/>
        <v>10410679.67536144</v>
      </c>
    </row>
    <row r="37" spans="3:12" x14ac:dyDescent="0.25">
      <c r="C37" s="9">
        <v>2018</v>
      </c>
      <c r="D37" s="17"/>
      <c r="E37" s="28">
        <f t="shared" ref="E37:E43" si="4">+L36</f>
        <v>10410679.67536144</v>
      </c>
      <c r="F37" s="29">
        <v>1.0483</v>
      </c>
      <c r="G37" s="15">
        <f t="shared" si="2"/>
        <v>10913515.503681397</v>
      </c>
      <c r="H37" s="28">
        <f t="shared" si="1"/>
        <v>11645619</v>
      </c>
      <c r="I37" s="12">
        <v>0</v>
      </c>
      <c r="J37" s="12">
        <v>0</v>
      </c>
      <c r="K37" s="12">
        <v>0</v>
      </c>
      <c r="L37" s="30">
        <f t="shared" si="3"/>
        <v>22559134.503681399</v>
      </c>
    </row>
    <row r="38" spans="3:12" x14ac:dyDescent="0.25">
      <c r="C38" s="9">
        <v>2019</v>
      </c>
      <c r="D38" s="17"/>
      <c r="E38" s="28">
        <f t="shared" si="4"/>
        <v>22559134.503681399</v>
      </c>
      <c r="F38" s="29">
        <v>1.0283</v>
      </c>
      <c r="G38" s="15">
        <f t="shared" si="2"/>
        <v>23197558.010135584</v>
      </c>
      <c r="H38" s="28">
        <f t="shared" si="1"/>
        <v>3546043</v>
      </c>
      <c r="I38" s="12">
        <v>0</v>
      </c>
      <c r="J38" s="12">
        <v>0</v>
      </c>
      <c r="K38" s="12">
        <v>0</v>
      </c>
      <c r="L38" s="30">
        <f t="shared" si="3"/>
        <v>26743601.010135584</v>
      </c>
    </row>
    <row r="39" spans="3:12" x14ac:dyDescent="0.25">
      <c r="C39" s="9">
        <v>2020</v>
      </c>
      <c r="D39" s="17"/>
      <c r="E39" s="28">
        <f t="shared" si="4"/>
        <v>26743601.010135584</v>
      </c>
      <c r="F39" s="29">
        <v>1.0315000000000001</v>
      </c>
      <c r="G39" s="15">
        <f t="shared" si="2"/>
        <v>27586024.441954855</v>
      </c>
      <c r="H39" s="31">
        <f t="shared" si="1"/>
        <v>4741375</v>
      </c>
      <c r="I39" s="12">
        <v>0</v>
      </c>
      <c r="J39" s="12">
        <v>0</v>
      </c>
      <c r="K39" s="12">
        <v>0</v>
      </c>
      <c r="L39" s="30">
        <f t="shared" si="3"/>
        <v>32327399.441954855</v>
      </c>
    </row>
    <row r="40" spans="3:12" x14ac:dyDescent="0.25">
      <c r="C40" s="27">
        <v>2021</v>
      </c>
      <c r="D40" s="17"/>
      <c r="E40" s="28">
        <f t="shared" si="4"/>
        <v>32327399.441954855</v>
      </c>
      <c r="F40" s="29">
        <v>1.0736000000000001</v>
      </c>
      <c r="G40" s="15">
        <f t="shared" si="2"/>
        <v>34706696.040882736</v>
      </c>
      <c r="H40" s="32">
        <f t="shared" si="1"/>
        <v>5570517</v>
      </c>
      <c r="I40" s="12">
        <v>0</v>
      </c>
      <c r="J40" s="12">
        <v>0</v>
      </c>
      <c r="K40" s="12">
        <v>0</v>
      </c>
      <c r="L40" s="30">
        <f t="shared" si="3"/>
        <v>40277213.040882736</v>
      </c>
    </row>
    <row r="41" spans="3:12" x14ac:dyDescent="0.25">
      <c r="C41" s="27">
        <v>2022</v>
      </c>
      <c r="D41" s="17"/>
      <c r="E41" s="28">
        <f t="shared" si="4"/>
        <v>40277213.040882736</v>
      </c>
      <c r="F41" s="29">
        <v>1.0782</v>
      </c>
      <c r="G41" s="15">
        <f t="shared" si="2"/>
        <v>43426891.10067977</v>
      </c>
      <c r="H41" s="32">
        <f t="shared" si="1"/>
        <v>7405552</v>
      </c>
      <c r="I41" s="12">
        <v>0</v>
      </c>
      <c r="J41" s="12">
        <v>0</v>
      </c>
      <c r="K41" s="12">
        <v>0</v>
      </c>
      <c r="L41" s="30">
        <f t="shared" si="3"/>
        <v>50832443.10067977</v>
      </c>
    </row>
    <row r="42" spans="3:12" x14ac:dyDescent="0.25">
      <c r="C42" s="27">
        <v>2023</v>
      </c>
      <c r="D42" s="17"/>
      <c r="E42" s="28">
        <f>+L41</f>
        <v>50832443.10067977</v>
      </c>
      <c r="F42" s="29">
        <f>+K87</f>
        <v>1.0466</v>
      </c>
      <c r="G42" s="15">
        <f t="shared" si="2"/>
        <v>53201234.949171446</v>
      </c>
      <c r="H42" s="32">
        <f t="shared" si="1"/>
        <v>20872821</v>
      </c>
      <c r="I42" s="12">
        <v>0</v>
      </c>
      <c r="J42" s="12">
        <v>0</v>
      </c>
      <c r="K42" s="12">
        <v>0</v>
      </c>
      <c r="L42" s="30">
        <f t="shared" si="3"/>
        <v>74074055.949171454</v>
      </c>
    </row>
    <row r="43" spans="3:12" ht="15.75" thickBot="1" x14ac:dyDescent="0.3">
      <c r="C43" s="27">
        <v>2024</v>
      </c>
      <c r="D43" s="17"/>
      <c r="E43" s="28">
        <f t="shared" si="4"/>
        <v>74074055.949171454</v>
      </c>
      <c r="F43" s="29">
        <f>+K91</f>
        <v>1.0421</v>
      </c>
      <c r="G43" s="15">
        <f t="shared" si="2"/>
        <v>77192573.704631567</v>
      </c>
      <c r="H43" s="32">
        <f t="shared" si="1"/>
        <v>21099135</v>
      </c>
      <c r="I43" s="12">
        <v>0</v>
      </c>
      <c r="J43" s="12">
        <v>0</v>
      </c>
      <c r="K43" s="12">
        <v>0</v>
      </c>
      <c r="L43" s="40">
        <f>+G43+H43+I43+J43-K43</f>
        <v>98291708.704631567</v>
      </c>
    </row>
    <row r="44" spans="3:12" ht="15.75" thickBot="1" x14ac:dyDescent="0.3">
      <c r="C44" s="16"/>
      <c r="D44" s="17"/>
      <c r="E44" s="33"/>
      <c r="F44" s="34"/>
      <c r="G44" s="35"/>
      <c r="H44" s="33"/>
      <c r="I44" s="35"/>
      <c r="J44" s="35"/>
      <c r="K44" s="36" t="s">
        <v>18</v>
      </c>
      <c r="L44" s="41">
        <v>98290579</v>
      </c>
    </row>
    <row r="45" spans="3:12" x14ac:dyDescent="0.25">
      <c r="C45" s="16"/>
      <c r="D45" s="17"/>
      <c r="E45" s="33"/>
      <c r="F45" s="34"/>
      <c r="G45" s="35"/>
      <c r="H45" s="33"/>
      <c r="I45" s="35"/>
      <c r="J45" s="35"/>
      <c r="K45" s="37"/>
      <c r="L45" s="39"/>
    </row>
    <row r="46" spans="3:12" x14ac:dyDescent="0.25">
      <c r="C46" s="16"/>
      <c r="D46" s="17"/>
      <c r="E46" s="33"/>
      <c r="F46" s="34"/>
      <c r="G46" s="35"/>
      <c r="H46" s="33"/>
      <c r="I46" s="35"/>
      <c r="J46" s="35"/>
      <c r="K46" s="37"/>
      <c r="L46" s="38"/>
    </row>
    <row r="50" spans="6:11" x14ac:dyDescent="0.25">
      <c r="F50">
        <v>2014</v>
      </c>
      <c r="G50" t="s">
        <v>20</v>
      </c>
    </row>
    <row r="51" spans="6:11" x14ac:dyDescent="0.25">
      <c r="G51" t="s">
        <v>21</v>
      </c>
      <c r="J51">
        <v>87.188984000000005</v>
      </c>
      <c r="K51">
        <v>1.0316000000000001</v>
      </c>
    </row>
    <row r="52" spans="6:11" x14ac:dyDescent="0.25">
      <c r="G52" t="s">
        <v>22</v>
      </c>
      <c r="J52">
        <v>84.519052000000002</v>
      </c>
    </row>
    <row r="54" spans="6:11" x14ac:dyDescent="0.25">
      <c r="F54">
        <v>2015</v>
      </c>
      <c r="G54" t="s">
        <v>20</v>
      </c>
    </row>
    <row r="55" spans="6:11" x14ac:dyDescent="0.25">
      <c r="G55" t="s">
        <v>21</v>
      </c>
      <c r="J55">
        <v>89.046818000000002</v>
      </c>
      <c r="K55">
        <v>1.0213000000000001</v>
      </c>
    </row>
    <row r="56" spans="6:11" x14ac:dyDescent="0.25">
      <c r="G56" t="s">
        <v>23</v>
      </c>
      <c r="J56">
        <v>87.188984000000005</v>
      </c>
    </row>
    <row r="58" spans="6:11" x14ac:dyDescent="0.25">
      <c r="F58">
        <v>2016</v>
      </c>
      <c r="G58" t="s">
        <v>20</v>
      </c>
    </row>
    <row r="59" spans="6:11" x14ac:dyDescent="0.25">
      <c r="G59" t="s">
        <v>21</v>
      </c>
      <c r="J59">
        <v>92.039034999999998</v>
      </c>
      <c r="K59">
        <v>1.0336000000000001</v>
      </c>
    </row>
    <row r="60" spans="6:11" x14ac:dyDescent="0.25">
      <c r="G60" t="s">
        <v>23</v>
      </c>
      <c r="J60">
        <v>89.046818000000002</v>
      </c>
    </row>
    <row r="62" spans="6:11" x14ac:dyDescent="0.25">
      <c r="F62">
        <v>2017</v>
      </c>
      <c r="G62" t="s">
        <v>20</v>
      </c>
    </row>
    <row r="63" spans="6:11" x14ac:dyDescent="0.25">
      <c r="G63" t="s">
        <v>21</v>
      </c>
      <c r="J63">
        <v>98.272882999999993</v>
      </c>
      <c r="K63">
        <v>1.0677000000000001</v>
      </c>
    </row>
    <row r="64" spans="6:11" x14ac:dyDescent="0.25">
      <c r="G64" t="s">
        <v>23</v>
      </c>
      <c r="J64">
        <v>92.039034999999998</v>
      </c>
    </row>
    <row r="66" spans="6:11" x14ac:dyDescent="0.25">
      <c r="F66">
        <v>2018</v>
      </c>
      <c r="G66" t="s">
        <v>20</v>
      </c>
    </row>
    <row r="67" spans="6:11" x14ac:dyDescent="0.25">
      <c r="G67" t="s">
        <v>21</v>
      </c>
      <c r="J67">
        <v>103.02</v>
      </c>
      <c r="K67">
        <v>1.0483</v>
      </c>
    </row>
    <row r="68" spans="6:11" x14ac:dyDescent="0.25">
      <c r="G68" t="s">
        <v>23</v>
      </c>
      <c r="J68">
        <v>98.272882999999993</v>
      </c>
    </row>
    <row r="70" spans="6:11" x14ac:dyDescent="0.25">
      <c r="F70">
        <v>2019</v>
      </c>
      <c r="G70" t="s">
        <v>20</v>
      </c>
    </row>
    <row r="71" spans="6:11" x14ac:dyDescent="0.25">
      <c r="G71" t="s">
        <v>21</v>
      </c>
      <c r="J71">
        <v>105.934</v>
      </c>
      <c r="K71">
        <v>1.0283</v>
      </c>
    </row>
    <row r="72" spans="6:11" x14ac:dyDescent="0.25">
      <c r="G72" t="s">
        <v>23</v>
      </c>
      <c r="J72">
        <v>103.02</v>
      </c>
    </row>
    <row r="74" spans="6:11" x14ac:dyDescent="0.25">
      <c r="F74">
        <v>2020</v>
      </c>
      <c r="G74" t="s">
        <v>20</v>
      </c>
    </row>
    <row r="75" spans="6:11" x14ac:dyDescent="0.25">
      <c r="G75" t="s">
        <v>21</v>
      </c>
      <c r="J75">
        <v>109.271</v>
      </c>
      <c r="K75">
        <v>1.0315000000000001</v>
      </c>
    </row>
    <row r="76" spans="6:11" x14ac:dyDescent="0.25">
      <c r="G76" t="s">
        <v>23</v>
      </c>
      <c r="J76">
        <v>105.934</v>
      </c>
    </row>
    <row r="78" spans="6:11" x14ac:dyDescent="0.25">
      <c r="F78">
        <v>2021</v>
      </c>
      <c r="G78" t="s">
        <v>20</v>
      </c>
    </row>
    <row r="79" spans="6:11" x14ac:dyDescent="0.25">
      <c r="G79" t="s">
        <v>21</v>
      </c>
      <c r="J79">
        <v>117.30800000000001</v>
      </c>
      <c r="K79">
        <v>1.0736000000000001</v>
      </c>
    </row>
    <row r="80" spans="6:11" x14ac:dyDescent="0.25">
      <c r="G80" t="s">
        <v>23</v>
      </c>
      <c r="J80">
        <v>109.271</v>
      </c>
    </row>
    <row r="82" spans="6:11" x14ac:dyDescent="0.25">
      <c r="F82">
        <v>2022</v>
      </c>
      <c r="G82" t="s">
        <v>20</v>
      </c>
    </row>
    <row r="83" spans="6:11" x14ac:dyDescent="0.25">
      <c r="G83" t="s">
        <v>21</v>
      </c>
      <c r="J83">
        <v>126.47799999999999</v>
      </c>
      <c r="K83">
        <v>1.0782</v>
      </c>
    </row>
    <row r="84" spans="6:11" x14ac:dyDescent="0.25">
      <c r="G84" t="s">
        <v>23</v>
      </c>
      <c r="J84">
        <v>117.30800000000001</v>
      </c>
    </row>
    <row r="86" spans="6:11" x14ac:dyDescent="0.25">
      <c r="F86">
        <v>2023</v>
      </c>
      <c r="G86" t="s">
        <v>20</v>
      </c>
    </row>
    <row r="87" spans="6:11" x14ac:dyDescent="0.25">
      <c r="G87" t="s">
        <v>21</v>
      </c>
      <c r="J87">
        <v>132.37299999999999</v>
      </c>
      <c r="K87">
        <v>1.0466</v>
      </c>
    </row>
    <row r="88" spans="6:11" x14ac:dyDescent="0.25">
      <c r="G88" t="s">
        <v>23</v>
      </c>
      <c r="J88">
        <v>126.47799999999999</v>
      </c>
    </row>
    <row r="90" spans="6:11" x14ac:dyDescent="0.25">
      <c r="F90">
        <v>2024</v>
      </c>
      <c r="G90" t="s">
        <v>20</v>
      </c>
    </row>
    <row r="91" spans="6:11" x14ac:dyDescent="0.25">
      <c r="G91" t="s">
        <v>21</v>
      </c>
      <c r="J91">
        <v>137.94900000000001</v>
      </c>
      <c r="K91">
        <v>1.0421</v>
      </c>
    </row>
    <row r="92" spans="6:11" x14ac:dyDescent="0.25">
      <c r="G92" t="s">
        <v>23</v>
      </c>
      <c r="J92">
        <v>132.37299999999999</v>
      </c>
    </row>
  </sheetData>
  <mergeCells count="19">
    <mergeCell ref="C2:L2"/>
    <mergeCell ref="C3:L3"/>
    <mergeCell ref="C4:I4"/>
    <mergeCell ref="C6:C10"/>
    <mergeCell ref="E6:E10"/>
    <mergeCell ref="F6:F10"/>
    <mergeCell ref="G6:G10"/>
    <mergeCell ref="H6:H10"/>
    <mergeCell ref="I6:I10"/>
    <mergeCell ref="C24:L24"/>
    <mergeCell ref="C28:C32"/>
    <mergeCell ref="E28:E32"/>
    <mergeCell ref="F28:F32"/>
    <mergeCell ref="G28:G32"/>
    <mergeCell ref="H28:H32"/>
    <mergeCell ref="I28:I32"/>
    <mergeCell ref="J28:J32"/>
    <mergeCell ref="K28:K32"/>
    <mergeCell ref="L28:L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Corporativo D.G.</dc:creator>
  <cp:lastModifiedBy>Corporativo D.G.</cp:lastModifiedBy>
  <dcterms:created xsi:type="dcterms:W3CDTF">2026-03-06T22:34:08Z</dcterms:created>
  <dcterms:modified xsi:type="dcterms:W3CDTF">2026-03-07T01:23:52Z</dcterms:modified>
</cp:coreProperties>
</file>