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os\CURSOS\CURSOS 2026\COFIDE\PERSONAS MORALES\TALLER CUCA Y CUFIN\"/>
    </mc:Choice>
  </mc:AlternateContent>
  <xr:revisionPtr revIDLastSave="0" documentId="13_ncr:1_{437BE410-D375-4D07-8884-ECAAA6A07C95}" xr6:coauthVersionLast="47" xr6:coauthVersionMax="47" xr10:uidLastSave="{00000000-0000-0000-0000-000000000000}"/>
  <bookViews>
    <workbookView xWindow="-120" yWindow="-120" windowWidth="20730" windowHeight="11040" xr2:uid="{7A0D3412-0BF6-449A-854E-DB84DDEAF5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D71" i="1"/>
  <c r="C66" i="1"/>
  <c r="D65" i="1" s="1"/>
  <c r="C60" i="1"/>
  <c r="D59" i="1"/>
  <c r="C54" i="1"/>
  <c r="D53" i="1" s="1"/>
  <c r="C48" i="1"/>
  <c r="D47" i="1"/>
  <c r="C42" i="1"/>
  <c r="D41" i="1"/>
  <c r="C36" i="1"/>
  <c r="D35" i="1"/>
  <c r="C30" i="1"/>
  <c r="D29" i="1" s="1"/>
  <c r="C24" i="1"/>
  <c r="D23" i="1"/>
  <c r="C18" i="1"/>
  <c r="D17" i="1"/>
  <c r="D11" i="1"/>
  <c r="D14" i="1" s="1"/>
  <c r="E14" i="1" l="1"/>
  <c r="D20" i="1"/>
  <c r="E20" i="1" l="1"/>
  <c r="H17" i="1" s="1"/>
  <c r="I18" i="1" s="1"/>
  <c r="D26" i="1"/>
  <c r="D32" i="1" l="1"/>
  <c r="E26" i="1"/>
  <c r="D38" i="1" l="1"/>
  <c r="E32" i="1"/>
  <c r="D44" i="1" l="1"/>
  <c r="E38" i="1"/>
  <c r="D50" i="1" l="1"/>
  <c r="E44" i="1"/>
  <c r="D56" i="1" l="1"/>
  <c r="E50" i="1"/>
  <c r="D62" i="1" l="1"/>
  <c r="E56" i="1"/>
  <c r="E62" i="1" l="1"/>
  <c r="D68" i="1"/>
  <c r="D74" i="1" l="1"/>
  <c r="E68" i="1"/>
  <c r="D76" i="1" l="1"/>
  <c r="E74" i="1"/>
  <c r="H71" i="1" s="1"/>
  <c r="I72" i="1" s="1"/>
</calcChain>
</file>

<file path=xl/sharedStrings.xml><?xml version="1.0" encoding="utf-8"?>
<sst xmlns="http://schemas.openxmlformats.org/spreadsheetml/2006/main" count="50" uniqueCount="22">
  <si>
    <t xml:space="preserve">EL GRAN ESFUERZO SA de CV. </t>
  </si>
  <si>
    <t xml:space="preserve">Cuenta de capital de aportacación </t>
  </si>
  <si>
    <t>FECHA DE APORTACION CAPITALIZACION</t>
  </si>
  <si>
    <t>DESCRICPION</t>
  </si>
  <si>
    <t>CUCA</t>
  </si>
  <si>
    <t>CUCA del ejercicio 2014</t>
  </si>
  <si>
    <t>23 DE ENERO DE 2014</t>
  </si>
  <si>
    <t>APORTACION CAPITAL INICIAL</t>
  </si>
  <si>
    <t xml:space="preserve">Debe </t>
  </si>
  <si>
    <t xml:space="preserve">Haber </t>
  </si>
  <si>
    <t>806.01 CUCA DEL EJER</t>
  </si>
  <si>
    <t>FACTOR INPC:</t>
  </si>
  <si>
    <t>806.02 Contra cuenta CUCA</t>
  </si>
  <si>
    <t>Registro inicial de la CUCA</t>
  </si>
  <si>
    <t>CUCA ACTUALIZADA</t>
  </si>
  <si>
    <t>CUCA del ejercicio 2015</t>
  </si>
  <si>
    <t>Registro CUCA Dic 2015</t>
  </si>
  <si>
    <t>CUCA del ejercicio 2023</t>
  </si>
  <si>
    <t>Registro CUCA Dic 2024</t>
  </si>
  <si>
    <t>CUCA ANUAL 2024</t>
  </si>
  <si>
    <t>OK DA</t>
  </si>
  <si>
    <t xml:space="preserve">DIFERENCIA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</si>
</sst>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-yyyy"/>
    <numFmt numFmtId="165" formatCode="#,##0.0000"/>
    <numFmt numFmtId="166" formatCode="_-* #,##0.0000_-;\-* #,##0.00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2" applyFill="1" applyAlignment="1">
      <alignment horizontal="center"/>
    </xf>
    <xf numFmtId="0" fontId="2" fillId="2" borderId="0" xfId="2" applyFill="1"/>
    <xf numFmtId="43" fontId="2" fillId="2" borderId="0" xfId="1" applyFont="1" applyFill="1"/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14" fontId="2" fillId="2" borderId="0" xfId="2" applyNumberFormat="1" applyFill="1" applyAlignment="1">
      <alignment horizontal="center"/>
    </xf>
    <xf numFmtId="0" fontId="2" fillId="0" borderId="2" xfId="2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/>
    </xf>
    <xf numFmtId="17" fontId="6" fillId="0" borderId="3" xfId="2" applyNumberFormat="1" applyFont="1" applyBorder="1" applyAlignment="1">
      <alignment horizontal="center" vertical="center"/>
    </xf>
    <xf numFmtId="43" fontId="6" fillId="0" borderId="3" xfId="3" applyFont="1" applyFill="1" applyBorder="1" applyAlignment="1">
      <alignment vertical="center"/>
    </xf>
    <xf numFmtId="17" fontId="2" fillId="0" borderId="3" xfId="2" applyNumberFormat="1" applyBorder="1" applyAlignment="1">
      <alignment horizontal="center" vertical="center"/>
    </xf>
    <xf numFmtId="43" fontId="2" fillId="0" borderId="3" xfId="3" applyBorder="1" applyAlignment="1">
      <alignment vertical="center"/>
    </xf>
    <xf numFmtId="3" fontId="7" fillId="0" borderId="3" xfId="2" applyNumberFormat="1" applyFont="1" applyBorder="1" applyAlignment="1">
      <alignment horizontal="center" vertical="center"/>
    </xf>
    <xf numFmtId="3" fontId="6" fillId="0" borderId="3" xfId="2" applyNumberFormat="1" applyFont="1" applyBorder="1" applyAlignment="1">
      <alignment horizontal="center" vertical="center"/>
    </xf>
    <xf numFmtId="164" fontId="2" fillId="0" borderId="3" xfId="2" applyNumberFormat="1" applyBorder="1" applyAlignment="1">
      <alignment horizontal="center" vertical="center"/>
    </xf>
    <xf numFmtId="165" fontId="2" fillId="0" borderId="3" xfId="2" applyNumberFormat="1" applyBorder="1" applyAlignment="1">
      <alignment horizontal="center" vertical="center"/>
    </xf>
    <xf numFmtId="166" fontId="2" fillId="0" borderId="3" xfId="3" applyNumberFormat="1" applyBorder="1" applyAlignment="1">
      <alignment vertical="center"/>
    </xf>
    <xf numFmtId="43" fontId="6" fillId="3" borderId="3" xfId="3" applyFont="1" applyFill="1" applyBorder="1" applyAlignment="1">
      <alignment vertical="center"/>
    </xf>
    <xf numFmtId="43" fontId="2" fillId="2" borderId="0" xfId="2" applyNumberFormat="1" applyFill="1"/>
    <xf numFmtId="165" fontId="2" fillId="0" borderId="4" xfId="2" applyNumberFormat="1" applyBorder="1" applyAlignment="1">
      <alignment horizontal="center" vertical="center"/>
    </xf>
    <xf numFmtId="43" fontId="6" fillId="0" borderId="3" xfId="3" applyFont="1" applyBorder="1" applyAlignment="1">
      <alignment vertical="center"/>
    </xf>
    <xf numFmtId="43" fontId="2" fillId="0" borderId="0" xfId="2" applyNumberFormat="1"/>
    <xf numFmtId="43" fontId="2" fillId="0" borderId="0" xfId="1" applyFont="1" applyFill="1"/>
    <xf numFmtId="0" fontId="2" fillId="0" borderId="0" xfId="2"/>
    <xf numFmtId="166" fontId="2" fillId="2" borderId="0" xfId="1" applyNumberFormat="1" applyFont="1" applyFill="1"/>
    <xf numFmtId="43" fontId="2" fillId="0" borderId="5" xfId="3" applyBorder="1" applyAlignment="1">
      <alignment vertical="center"/>
    </xf>
    <xf numFmtId="164" fontId="6" fillId="0" borderId="5" xfId="2" applyNumberFormat="1" applyFont="1" applyBorder="1" applyAlignment="1">
      <alignment horizontal="center" vertical="center"/>
    </xf>
    <xf numFmtId="17" fontId="6" fillId="0" borderId="5" xfId="2" applyNumberFormat="1" applyFont="1" applyBorder="1" applyAlignment="1">
      <alignment horizontal="center" vertical="center"/>
    </xf>
    <xf numFmtId="43" fontId="6" fillId="3" borderId="5" xfId="3" applyFont="1" applyFill="1" applyBorder="1" applyAlignment="1">
      <alignment vertical="center"/>
    </xf>
    <xf numFmtId="0" fontId="6" fillId="2" borderId="6" xfId="2" applyFont="1" applyFill="1" applyBorder="1" applyAlignment="1">
      <alignment horizontal="center"/>
    </xf>
    <xf numFmtId="43" fontId="6" fillId="4" borderId="6" xfId="3" applyFont="1" applyFill="1" applyBorder="1" applyAlignment="1">
      <alignment vertical="center"/>
    </xf>
    <xf numFmtId="0" fontId="6" fillId="2" borderId="0" xfId="2" applyFont="1" applyFill="1" applyAlignment="1">
      <alignment horizontal="center"/>
    </xf>
    <xf numFmtId="43" fontId="6" fillId="2" borderId="0" xfId="3" applyFont="1" applyFill="1" applyBorder="1" applyAlignment="1">
      <alignment vertical="center"/>
    </xf>
    <xf numFmtId="43" fontId="6" fillId="5" borderId="3" xfId="3" applyFont="1" applyFill="1" applyBorder="1" applyAlignment="1">
      <alignment vertical="center"/>
    </xf>
  </cellXfs>
  <cellStyles count="4">
    <cellStyle name="Millares" xfId="1" builtinId="3"/>
    <cellStyle name="Millares 2 3" xfId="3" xr:uid="{0D722532-FB15-4FBF-94B3-50220F45CA92}"/>
    <cellStyle name="Normal" xfId="0" builtinId="0"/>
    <cellStyle name="Normal 2 30 2" xfId="2" xr:uid="{AF7E3B56-8BFD-4FA8-8B0A-26102B424F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49A6-D3C1-48EA-8F72-74F344E73279}">
  <dimension ref="B1:I76"/>
  <sheetViews>
    <sheetView tabSelected="1" topLeftCell="A59" workbookViewId="0">
      <selection activeCell="G74" sqref="G74"/>
    </sheetView>
  </sheetViews>
  <sheetFormatPr baseColWidth="10" defaultRowHeight="15" x14ac:dyDescent="0.25"/>
  <cols>
    <col min="2" max="2" width="45.42578125" customWidth="1"/>
    <col min="3" max="3" width="19.7109375" customWidth="1"/>
    <col min="7" max="7" width="24.42578125" customWidth="1"/>
  </cols>
  <sheetData>
    <row r="1" spans="2:9" x14ac:dyDescent="0.25">
      <c r="B1" s="1"/>
      <c r="C1" s="2"/>
      <c r="D1" s="2"/>
      <c r="E1" s="2"/>
      <c r="F1" s="3"/>
      <c r="G1" s="2"/>
      <c r="H1" s="3"/>
      <c r="I1" s="3"/>
    </row>
    <row r="2" spans="2:9" x14ac:dyDescent="0.25">
      <c r="B2" s="4"/>
      <c r="C2" s="5"/>
      <c r="D2" s="5"/>
      <c r="E2" s="2"/>
      <c r="F2" s="3"/>
      <c r="G2" s="2"/>
      <c r="H2" s="3"/>
      <c r="I2" s="3"/>
    </row>
    <row r="3" spans="2:9" ht="26.25" x14ac:dyDescent="0.25">
      <c r="B3" s="6" t="s">
        <v>0</v>
      </c>
      <c r="C3" s="6"/>
      <c r="D3" s="6"/>
      <c r="E3" s="2"/>
      <c r="F3" s="3"/>
      <c r="G3" s="2"/>
      <c r="H3" s="3"/>
      <c r="I3" s="3"/>
    </row>
    <row r="4" spans="2:9" ht="18" x14ac:dyDescent="0.25">
      <c r="B4" s="7" t="s">
        <v>1</v>
      </c>
      <c r="C4" s="7"/>
      <c r="D4" s="7"/>
      <c r="E4" s="2"/>
      <c r="F4" s="3"/>
      <c r="G4" s="2"/>
      <c r="H4" s="3"/>
      <c r="I4" s="3"/>
    </row>
    <row r="5" spans="2:9" ht="15.75" thickBot="1" x14ac:dyDescent="0.3">
      <c r="B5" s="4"/>
      <c r="C5" s="5"/>
      <c r="D5" s="5"/>
      <c r="E5" s="2"/>
      <c r="F5" s="3"/>
      <c r="G5" s="2"/>
      <c r="H5" s="3"/>
      <c r="I5" s="3"/>
    </row>
    <row r="6" spans="2:9" ht="64.5" thickBot="1" x14ac:dyDescent="0.3">
      <c r="B6" s="8" t="s">
        <v>2</v>
      </c>
      <c r="C6" s="9" t="s">
        <v>3</v>
      </c>
      <c r="D6" s="9" t="s">
        <v>4</v>
      </c>
      <c r="E6" s="2"/>
      <c r="F6" s="3"/>
      <c r="G6" s="10">
        <v>42004</v>
      </c>
      <c r="H6" s="3"/>
      <c r="I6" s="3"/>
    </row>
    <row r="7" spans="2:9" x14ac:dyDescent="0.25">
      <c r="B7" s="11"/>
      <c r="C7" s="11"/>
      <c r="D7" s="11"/>
      <c r="E7" s="2"/>
      <c r="F7" s="3"/>
      <c r="G7" t="s">
        <v>5</v>
      </c>
      <c r="H7" s="3"/>
      <c r="I7" s="3"/>
    </row>
    <row r="8" spans="2:9" x14ac:dyDescent="0.25">
      <c r="B8" s="12" t="s">
        <v>6</v>
      </c>
      <c r="C8" s="13" t="s">
        <v>7</v>
      </c>
      <c r="D8" s="14">
        <v>50000</v>
      </c>
      <c r="E8" s="2"/>
      <c r="F8" s="3"/>
      <c r="G8" s="2"/>
      <c r="H8" s="3" t="s">
        <v>8</v>
      </c>
      <c r="I8" s="3" t="s">
        <v>9</v>
      </c>
    </row>
    <row r="9" spans="2:9" x14ac:dyDescent="0.25">
      <c r="B9" s="15"/>
      <c r="C9" s="15"/>
      <c r="D9" s="16"/>
      <c r="E9" s="2"/>
      <c r="F9" s="3"/>
      <c r="G9" t="s">
        <v>10</v>
      </c>
      <c r="H9" s="3">
        <v>51580</v>
      </c>
      <c r="I9" s="3">
        <v>0</v>
      </c>
    </row>
    <row r="10" spans="2:9" x14ac:dyDescent="0.25">
      <c r="B10" s="17" t="s">
        <v>11</v>
      </c>
      <c r="C10" s="18"/>
      <c r="D10" s="16"/>
      <c r="E10" s="2"/>
      <c r="F10" s="3"/>
      <c r="G10" s="2" t="s">
        <v>12</v>
      </c>
      <c r="H10" s="3">
        <v>0</v>
      </c>
      <c r="I10" s="3">
        <v>51580</v>
      </c>
    </row>
    <row r="11" spans="2:9" x14ac:dyDescent="0.25">
      <c r="B11" s="19">
        <v>42004</v>
      </c>
      <c r="C11" s="20">
        <v>87.188900000000004</v>
      </c>
      <c r="D11" s="21">
        <f>ROUND(C11/C12,4)</f>
        <v>1.0316000000000001</v>
      </c>
      <c r="E11" s="2"/>
      <c r="F11" s="3"/>
      <c r="G11" s="2"/>
      <c r="H11" s="3"/>
      <c r="I11" s="3"/>
    </row>
    <row r="12" spans="2:9" x14ac:dyDescent="0.25">
      <c r="B12" s="19">
        <v>41662</v>
      </c>
      <c r="C12" s="20">
        <v>84.519000000000005</v>
      </c>
      <c r="D12" s="21"/>
      <c r="E12" s="2"/>
      <c r="F12" s="3"/>
      <c r="G12" s="2" t="s">
        <v>13</v>
      </c>
      <c r="H12" s="3"/>
      <c r="I12" s="3"/>
    </row>
    <row r="13" spans="2:9" x14ac:dyDescent="0.25">
      <c r="B13" s="19"/>
      <c r="C13" s="20"/>
      <c r="D13" s="16"/>
      <c r="E13" s="2"/>
      <c r="F13" s="3"/>
      <c r="H13" s="3"/>
      <c r="I13" s="3"/>
    </row>
    <row r="14" spans="2:9" ht="15.75" thickBot="1" x14ac:dyDescent="0.3">
      <c r="B14" s="13">
        <v>42004</v>
      </c>
      <c r="C14" s="13" t="s">
        <v>14</v>
      </c>
      <c r="D14" s="22">
        <f>ROUND(D8*D11,0)</f>
        <v>51580</v>
      </c>
      <c r="E14" s="23">
        <f>+D14-D8</f>
        <v>1580</v>
      </c>
      <c r="F14" s="3"/>
      <c r="G14" s="10">
        <v>42369</v>
      </c>
      <c r="H14" s="3"/>
      <c r="I14" s="3"/>
    </row>
    <row r="15" spans="2:9" x14ac:dyDescent="0.25">
      <c r="B15" s="11"/>
      <c r="C15" s="11"/>
      <c r="D15" s="11"/>
      <c r="E15" s="2"/>
      <c r="F15" s="3"/>
      <c r="G15" t="s">
        <v>15</v>
      </c>
      <c r="H15" s="3"/>
      <c r="I15" s="3"/>
    </row>
    <row r="16" spans="2:9" x14ac:dyDescent="0.25">
      <c r="B16" s="17" t="s">
        <v>11</v>
      </c>
      <c r="C16" s="18"/>
      <c r="D16" s="16"/>
      <c r="E16" s="2"/>
      <c r="F16" s="3"/>
      <c r="G16" s="2"/>
      <c r="H16" s="3" t="s">
        <v>8</v>
      </c>
      <c r="I16" s="3" t="s">
        <v>9</v>
      </c>
    </row>
    <row r="17" spans="2:9" x14ac:dyDescent="0.25">
      <c r="B17" s="19">
        <v>42369</v>
      </c>
      <c r="C17" s="20">
        <v>89.046800000000005</v>
      </c>
      <c r="D17" s="21">
        <f>ROUND(C17/C18,4)</f>
        <v>1.0213000000000001</v>
      </c>
      <c r="E17" s="2"/>
      <c r="F17" s="3"/>
      <c r="G17" t="s">
        <v>10</v>
      </c>
      <c r="H17" s="3">
        <f>51580+E20</f>
        <v>52679</v>
      </c>
      <c r="I17" s="3">
        <v>0</v>
      </c>
    </row>
    <row r="18" spans="2:9" x14ac:dyDescent="0.25">
      <c r="B18" s="19">
        <v>42004</v>
      </c>
      <c r="C18" s="24">
        <f>+C11</f>
        <v>87.188900000000004</v>
      </c>
      <c r="D18" s="16"/>
      <c r="E18" s="2"/>
      <c r="F18" s="3"/>
      <c r="G18" s="2" t="s">
        <v>12</v>
      </c>
      <c r="H18" s="3">
        <v>0</v>
      </c>
      <c r="I18" s="3">
        <f>+H17</f>
        <v>52679</v>
      </c>
    </row>
    <row r="19" spans="2:9" x14ac:dyDescent="0.25">
      <c r="B19" s="19"/>
      <c r="C19" s="20"/>
      <c r="D19" s="16"/>
      <c r="E19" s="2"/>
      <c r="F19" s="3"/>
      <c r="G19" s="2"/>
      <c r="H19" s="3"/>
      <c r="I19" s="3"/>
    </row>
    <row r="20" spans="2:9" ht="15.75" thickBot="1" x14ac:dyDescent="0.3">
      <c r="B20" s="12">
        <v>42369</v>
      </c>
      <c r="C20" s="13" t="s">
        <v>14</v>
      </c>
      <c r="D20" s="22">
        <f>ROUND(D14*D17,0)</f>
        <v>52679</v>
      </c>
      <c r="E20" s="23">
        <f>+D20-D14</f>
        <v>1099</v>
      </c>
      <c r="F20" s="3"/>
      <c r="G20" s="2" t="s">
        <v>16</v>
      </c>
      <c r="H20" s="3"/>
      <c r="I20" s="3"/>
    </row>
    <row r="21" spans="2:9" x14ac:dyDescent="0.25">
      <c r="B21" s="11"/>
      <c r="C21" s="11"/>
      <c r="D21" s="11"/>
      <c r="E21" s="2"/>
      <c r="F21" s="3"/>
      <c r="G21" s="2"/>
      <c r="H21" s="3"/>
      <c r="I21" s="3"/>
    </row>
    <row r="22" spans="2:9" x14ac:dyDescent="0.25">
      <c r="B22" s="17" t="s">
        <v>11</v>
      </c>
      <c r="C22" s="18"/>
      <c r="D22" s="16"/>
      <c r="E22" s="2"/>
      <c r="F22" s="3"/>
      <c r="G22" s="2"/>
      <c r="H22" s="3"/>
      <c r="I22" s="3"/>
    </row>
    <row r="23" spans="2:9" x14ac:dyDescent="0.25">
      <c r="B23" s="19">
        <v>42734</v>
      </c>
      <c r="C23" s="20">
        <v>92.039000000000001</v>
      </c>
      <c r="D23" s="21">
        <f>ROUND(C23/C24,4)</f>
        <v>1.0336000000000001</v>
      </c>
      <c r="E23" s="2"/>
      <c r="F23" s="3"/>
      <c r="G23" s="2"/>
      <c r="H23" s="3"/>
      <c r="I23" s="3"/>
    </row>
    <row r="24" spans="2:9" x14ac:dyDescent="0.25">
      <c r="B24" s="19">
        <v>42369</v>
      </c>
      <c r="C24" s="20">
        <f>+C17</f>
        <v>89.046800000000005</v>
      </c>
      <c r="D24" s="16"/>
      <c r="E24" s="2"/>
      <c r="F24" s="3"/>
      <c r="G24" s="2"/>
      <c r="H24" s="3"/>
      <c r="I24" s="3"/>
    </row>
    <row r="25" spans="2:9" x14ac:dyDescent="0.25">
      <c r="B25" s="19"/>
      <c r="C25" s="20"/>
      <c r="D25" s="25"/>
      <c r="E25" s="2"/>
      <c r="F25" s="3"/>
      <c r="G25" s="2"/>
      <c r="H25" s="3"/>
      <c r="I25" s="3"/>
    </row>
    <row r="26" spans="2:9" ht="15.75" thickBot="1" x14ac:dyDescent="0.3">
      <c r="B26" s="12">
        <v>42734</v>
      </c>
      <c r="C26" s="13" t="s">
        <v>14</v>
      </c>
      <c r="D26" s="22">
        <f>ROUND(D20*D23,0)</f>
        <v>54449</v>
      </c>
      <c r="E26" s="23">
        <f>+D26-D20</f>
        <v>1770</v>
      </c>
      <c r="F26" s="3"/>
      <c r="G26" s="2"/>
      <c r="H26" s="3"/>
      <c r="I26" s="3"/>
    </row>
    <row r="27" spans="2:9" x14ac:dyDescent="0.25">
      <c r="B27" s="11"/>
      <c r="C27" s="11"/>
      <c r="D27" s="11"/>
      <c r="E27" s="2"/>
      <c r="F27" s="3"/>
      <c r="G27" s="2"/>
      <c r="H27" s="3"/>
      <c r="I27" s="3"/>
    </row>
    <row r="28" spans="2:9" x14ac:dyDescent="0.25">
      <c r="B28" s="17" t="s">
        <v>11</v>
      </c>
      <c r="C28" s="18"/>
      <c r="D28" s="16"/>
      <c r="E28" s="2"/>
      <c r="F28" s="3"/>
      <c r="G28" s="2"/>
      <c r="H28" s="3"/>
      <c r="I28" s="3"/>
    </row>
    <row r="29" spans="2:9" x14ac:dyDescent="0.25">
      <c r="B29" s="19">
        <v>43100</v>
      </c>
      <c r="C29" s="20">
        <v>98.272800000000004</v>
      </c>
      <c r="D29" s="21">
        <f>ROUND(C29/C30,4)</f>
        <v>1.0677000000000001</v>
      </c>
      <c r="E29" s="2"/>
      <c r="F29" s="3"/>
      <c r="G29" s="2"/>
      <c r="H29" s="3"/>
      <c r="I29" s="3"/>
    </row>
    <row r="30" spans="2:9" x14ac:dyDescent="0.25">
      <c r="B30" s="19">
        <v>42734</v>
      </c>
      <c r="C30" s="20">
        <f>+C23</f>
        <v>92.039000000000001</v>
      </c>
      <c r="D30" s="16"/>
      <c r="E30" s="2"/>
      <c r="F30" s="3"/>
      <c r="G30" s="2"/>
      <c r="H30" s="3"/>
      <c r="I30" s="3"/>
    </row>
    <row r="31" spans="2:9" x14ac:dyDescent="0.25">
      <c r="B31" s="19"/>
      <c r="C31" s="20"/>
      <c r="D31" s="16"/>
      <c r="E31" s="2"/>
      <c r="F31" s="3"/>
      <c r="G31" s="2"/>
      <c r="H31" s="3"/>
      <c r="I31" s="3"/>
    </row>
    <row r="32" spans="2:9" ht="15.75" thickBot="1" x14ac:dyDescent="0.3">
      <c r="B32" s="12">
        <v>43100</v>
      </c>
      <c r="C32" s="13" t="s">
        <v>14</v>
      </c>
      <c r="D32" s="22">
        <f>ROUND(D26*D29,0)</f>
        <v>58135</v>
      </c>
      <c r="E32" s="23">
        <f>+D32-D26</f>
        <v>3686</v>
      </c>
      <c r="F32" s="3"/>
      <c r="G32" s="2"/>
      <c r="H32" s="3"/>
      <c r="I32" s="3"/>
    </row>
    <row r="33" spans="2:9" x14ac:dyDescent="0.25">
      <c r="B33" s="11"/>
      <c r="C33" s="11"/>
      <c r="D33" s="11"/>
      <c r="E33" s="2"/>
      <c r="F33" s="3"/>
      <c r="G33" s="2"/>
      <c r="H33" s="3"/>
      <c r="I33" s="3"/>
    </row>
    <row r="34" spans="2:9" x14ac:dyDescent="0.25">
      <c r="B34" s="17" t="s">
        <v>11</v>
      </c>
      <c r="C34" s="18"/>
      <c r="D34" s="16"/>
      <c r="E34" s="2"/>
      <c r="F34" s="3"/>
      <c r="G34" s="2"/>
      <c r="H34" s="3"/>
      <c r="I34" s="3"/>
    </row>
    <row r="35" spans="2:9" x14ac:dyDescent="0.25">
      <c r="B35" s="19">
        <v>43465</v>
      </c>
      <c r="C35" s="20">
        <v>103.02</v>
      </c>
      <c r="D35" s="21">
        <f>ROUND(C35/C36,4)</f>
        <v>1.0483</v>
      </c>
      <c r="E35" s="2"/>
      <c r="F35" s="3"/>
      <c r="G35" s="2"/>
      <c r="H35" s="3"/>
      <c r="I35" s="3"/>
    </row>
    <row r="36" spans="2:9" x14ac:dyDescent="0.25">
      <c r="B36" s="19">
        <v>43100</v>
      </c>
      <c r="C36" s="20">
        <f>+C29</f>
        <v>98.272800000000004</v>
      </c>
      <c r="D36" s="16"/>
      <c r="E36" s="2"/>
      <c r="F36" s="3"/>
      <c r="G36" s="2"/>
      <c r="H36" s="3"/>
      <c r="I36" s="3"/>
    </row>
    <row r="37" spans="2:9" x14ac:dyDescent="0.25">
      <c r="B37" s="19"/>
      <c r="C37" s="20"/>
      <c r="D37" s="16"/>
      <c r="E37" s="2"/>
      <c r="F37" s="3"/>
      <c r="G37" s="2"/>
      <c r="H37" s="3"/>
      <c r="I37" s="3"/>
    </row>
    <row r="38" spans="2:9" ht="15.75" thickBot="1" x14ac:dyDescent="0.3">
      <c r="B38" s="12">
        <v>43465</v>
      </c>
      <c r="C38" s="13" t="s">
        <v>14</v>
      </c>
      <c r="D38" s="22">
        <f>ROUND(D32*D35,0)</f>
        <v>60943</v>
      </c>
      <c r="E38" s="23">
        <f>+D38-D32</f>
        <v>2808</v>
      </c>
      <c r="F38" s="3"/>
      <c r="G38" s="2"/>
      <c r="H38" s="3"/>
      <c r="I38" s="3"/>
    </row>
    <row r="39" spans="2:9" x14ac:dyDescent="0.25">
      <c r="B39" s="11"/>
      <c r="C39" s="11"/>
      <c r="D39" s="11"/>
      <c r="E39" s="2"/>
      <c r="F39" s="3"/>
      <c r="G39" s="2"/>
      <c r="H39" s="3"/>
      <c r="I39" s="3"/>
    </row>
    <row r="40" spans="2:9" x14ac:dyDescent="0.25">
      <c r="B40" s="17" t="s">
        <v>11</v>
      </c>
      <c r="C40" s="18"/>
      <c r="D40" s="16"/>
      <c r="E40" s="2"/>
      <c r="F40" s="3"/>
      <c r="G40" s="2"/>
      <c r="H40" s="3"/>
      <c r="I40" s="3"/>
    </row>
    <row r="41" spans="2:9" x14ac:dyDescent="0.25">
      <c r="B41" s="19">
        <v>43830</v>
      </c>
      <c r="C41" s="20">
        <v>105.934</v>
      </c>
      <c r="D41" s="21">
        <f>ROUND(C41/C42,4)</f>
        <v>1.0283</v>
      </c>
      <c r="E41" s="2"/>
      <c r="F41" s="3"/>
      <c r="G41" s="2"/>
      <c r="H41" s="3"/>
      <c r="I41" s="3"/>
    </row>
    <row r="42" spans="2:9" x14ac:dyDescent="0.25">
      <c r="B42" s="19">
        <v>43465</v>
      </c>
      <c r="C42" s="20">
        <f>+C35</f>
        <v>103.02</v>
      </c>
      <c r="D42" s="16"/>
      <c r="E42" s="2"/>
      <c r="F42" s="3"/>
      <c r="G42" s="2"/>
      <c r="H42" s="3"/>
      <c r="I42" s="3"/>
    </row>
    <row r="43" spans="2:9" x14ac:dyDescent="0.25">
      <c r="B43" s="19"/>
      <c r="C43" s="20"/>
      <c r="D43" s="16"/>
      <c r="E43" s="2"/>
      <c r="F43" s="3"/>
      <c r="G43" s="2"/>
      <c r="H43" s="3"/>
      <c r="I43" s="3"/>
    </row>
    <row r="44" spans="2:9" ht="15.75" thickBot="1" x14ac:dyDescent="0.3">
      <c r="B44" s="12">
        <v>43830</v>
      </c>
      <c r="C44" s="13" t="s">
        <v>14</v>
      </c>
      <c r="D44" s="22">
        <f>ROUND(D38*D41,0)</f>
        <v>62668</v>
      </c>
      <c r="E44" s="23">
        <f>+D44-D38</f>
        <v>1725</v>
      </c>
      <c r="F44" s="3"/>
      <c r="G44" s="2"/>
      <c r="H44" s="3"/>
      <c r="I44" s="3"/>
    </row>
    <row r="45" spans="2:9" x14ac:dyDescent="0.25">
      <c r="B45" s="11"/>
      <c r="C45" s="11"/>
      <c r="D45" s="11"/>
      <c r="E45" s="2"/>
      <c r="F45" s="3"/>
      <c r="G45" s="2"/>
      <c r="H45" s="3"/>
      <c r="I45" s="3"/>
    </row>
    <row r="46" spans="2:9" x14ac:dyDescent="0.25">
      <c r="B46" s="17" t="s">
        <v>11</v>
      </c>
      <c r="C46" s="18"/>
      <c r="D46" s="16"/>
      <c r="E46" s="2"/>
      <c r="F46" s="3"/>
      <c r="G46" s="2"/>
      <c r="H46" s="3"/>
      <c r="I46" s="3"/>
    </row>
    <row r="47" spans="2:9" x14ac:dyDescent="0.25">
      <c r="B47" s="19">
        <v>44195</v>
      </c>
      <c r="C47" s="20">
        <v>109.271</v>
      </c>
      <c r="D47" s="21">
        <f>ROUND(C47/C48,4)</f>
        <v>1.0315000000000001</v>
      </c>
      <c r="E47" s="2"/>
      <c r="F47" s="3"/>
      <c r="G47" s="2"/>
      <c r="H47" s="3"/>
      <c r="I47" s="3"/>
    </row>
    <row r="48" spans="2:9" x14ac:dyDescent="0.25">
      <c r="B48" s="19">
        <v>43830</v>
      </c>
      <c r="C48" s="20">
        <f>+C41</f>
        <v>105.934</v>
      </c>
      <c r="D48" s="16"/>
      <c r="E48" s="2"/>
      <c r="F48" s="3"/>
      <c r="G48" s="2"/>
      <c r="H48" s="3"/>
      <c r="I48" s="3"/>
    </row>
    <row r="49" spans="2:9" x14ac:dyDescent="0.25">
      <c r="B49" s="19"/>
      <c r="C49" s="20"/>
      <c r="D49" s="16"/>
      <c r="E49" s="2"/>
      <c r="F49" s="3"/>
      <c r="G49" s="2"/>
      <c r="H49" s="3"/>
      <c r="I49" s="3"/>
    </row>
    <row r="50" spans="2:9" ht="15.75" thickBot="1" x14ac:dyDescent="0.3">
      <c r="B50" s="12">
        <v>44195</v>
      </c>
      <c r="C50" s="13" t="s">
        <v>14</v>
      </c>
      <c r="D50" s="22">
        <f>ROUND(D44*D47,0)</f>
        <v>64642</v>
      </c>
      <c r="E50" s="23">
        <f>+D50-D44</f>
        <v>1974</v>
      </c>
      <c r="F50" s="3"/>
      <c r="G50" s="2"/>
      <c r="H50" s="3"/>
      <c r="I50" s="3"/>
    </row>
    <row r="51" spans="2:9" x14ac:dyDescent="0.25">
      <c r="B51" s="11"/>
      <c r="C51" s="11"/>
      <c r="D51" s="11"/>
      <c r="E51" s="2"/>
      <c r="F51" s="3"/>
      <c r="G51" s="2"/>
      <c r="H51" s="3"/>
      <c r="I51" s="3"/>
    </row>
    <row r="52" spans="2:9" x14ac:dyDescent="0.25">
      <c r="B52" s="17" t="s">
        <v>11</v>
      </c>
      <c r="C52" s="18"/>
      <c r="D52" s="16"/>
      <c r="E52" s="2"/>
      <c r="F52" s="3"/>
      <c r="G52" s="2"/>
      <c r="H52" s="3"/>
      <c r="I52" s="3"/>
    </row>
    <row r="53" spans="2:9" x14ac:dyDescent="0.25">
      <c r="B53" s="19">
        <v>44561</v>
      </c>
      <c r="C53" s="20">
        <v>117.30800000000001</v>
      </c>
      <c r="D53" s="21">
        <f>ROUND(C53/C54,4)</f>
        <v>1.0736000000000001</v>
      </c>
      <c r="E53" s="2"/>
      <c r="F53" s="3"/>
      <c r="G53" s="2"/>
      <c r="H53" s="3"/>
      <c r="I53" s="3"/>
    </row>
    <row r="54" spans="2:9" x14ac:dyDescent="0.25">
      <c r="B54" s="19">
        <v>44195</v>
      </c>
      <c r="C54" s="20">
        <f>+C47</f>
        <v>109.271</v>
      </c>
      <c r="D54" s="16"/>
      <c r="E54" s="2"/>
      <c r="F54" s="3"/>
      <c r="G54" s="2"/>
      <c r="H54" s="3"/>
      <c r="I54" s="3"/>
    </row>
    <row r="55" spans="2:9" x14ac:dyDescent="0.25">
      <c r="B55" s="19"/>
      <c r="C55" s="20"/>
      <c r="D55" s="16"/>
      <c r="E55" s="2"/>
      <c r="F55" s="3"/>
      <c r="G55" s="2"/>
      <c r="H55" s="3"/>
      <c r="I55" s="3"/>
    </row>
    <row r="56" spans="2:9" ht="15.75" thickBot="1" x14ac:dyDescent="0.3">
      <c r="B56" s="12">
        <v>44561</v>
      </c>
      <c r="C56" s="13" t="s">
        <v>14</v>
      </c>
      <c r="D56" s="38">
        <f>ROUND(D50*D53,0)</f>
        <v>69400</v>
      </c>
      <c r="E56" s="26">
        <f>+D56-D50</f>
        <v>4758</v>
      </c>
      <c r="F56" s="27"/>
      <c r="G56" s="28"/>
      <c r="H56" s="27"/>
      <c r="I56" s="27"/>
    </row>
    <row r="57" spans="2:9" x14ac:dyDescent="0.25">
      <c r="B57" s="11"/>
      <c r="C57" s="11"/>
      <c r="D57" s="11"/>
      <c r="E57" s="2"/>
      <c r="F57" s="3"/>
      <c r="G57" s="2"/>
      <c r="H57" s="3"/>
      <c r="I57" s="3"/>
    </row>
    <row r="58" spans="2:9" x14ac:dyDescent="0.25">
      <c r="B58" s="17" t="s">
        <v>11</v>
      </c>
      <c r="C58" s="18"/>
      <c r="D58" s="16"/>
      <c r="E58" s="2"/>
      <c r="F58" s="3"/>
      <c r="G58" s="2"/>
      <c r="H58" s="3"/>
      <c r="I58" s="3"/>
    </row>
    <row r="59" spans="2:9" x14ac:dyDescent="0.25">
      <c r="B59" s="19">
        <v>44926</v>
      </c>
      <c r="C59" s="20">
        <v>126.47799999999999</v>
      </c>
      <c r="D59" s="21">
        <f>ROUND(C59/C60,4)</f>
        <v>1.0782</v>
      </c>
      <c r="E59" s="2"/>
      <c r="F59" s="3"/>
      <c r="G59" s="2"/>
      <c r="H59" s="3"/>
      <c r="I59" s="3"/>
    </row>
    <row r="60" spans="2:9" x14ac:dyDescent="0.25">
      <c r="B60" s="19">
        <v>44561</v>
      </c>
      <c r="C60" s="20">
        <f>+C53</f>
        <v>117.30800000000001</v>
      </c>
      <c r="D60" s="16"/>
      <c r="E60" s="2"/>
      <c r="F60" s="3"/>
      <c r="G60" s="2"/>
      <c r="H60" s="3"/>
      <c r="I60" s="3"/>
    </row>
    <row r="61" spans="2:9" x14ac:dyDescent="0.25">
      <c r="B61" s="19"/>
      <c r="C61" s="20"/>
      <c r="D61" s="16"/>
      <c r="E61" s="2"/>
      <c r="F61" s="3"/>
      <c r="G61" s="2"/>
      <c r="H61" s="3"/>
      <c r="I61" s="3"/>
    </row>
    <row r="62" spans="2:9" ht="15.75" thickBot="1" x14ac:dyDescent="0.3">
      <c r="B62" s="12">
        <v>44926</v>
      </c>
      <c r="C62" s="13" t="s">
        <v>14</v>
      </c>
      <c r="D62" s="22">
        <f>ROUND(D56*D59,0)</f>
        <v>74827</v>
      </c>
      <c r="E62" s="23">
        <f>+D62-D56</f>
        <v>5427</v>
      </c>
      <c r="F62" s="3"/>
      <c r="G62" s="2"/>
      <c r="H62" s="3"/>
      <c r="I62" s="3"/>
    </row>
    <row r="63" spans="2:9" x14ac:dyDescent="0.25">
      <c r="B63" s="11"/>
      <c r="C63" s="11"/>
      <c r="D63" s="11"/>
      <c r="E63" s="2"/>
      <c r="F63" s="3"/>
      <c r="G63" s="2"/>
      <c r="H63" s="3"/>
      <c r="I63" s="3"/>
    </row>
    <row r="64" spans="2:9" x14ac:dyDescent="0.25">
      <c r="B64" s="17" t="s">
        <v>11</v>
      </c>
      <c r="C64" s="18"/>
      <c r="D64" s="16"/>
      <c r="E64" s="2"/>
      <c r="F64" s="3"/>
      <c r="G64" s="2"/>
      <c r="H64" s="3"/>
      <c r="I64" s="3"/>
    </row>
    <row r="65" spans="2:9" x14ac:dyDescent="0.25">
      <c r="B65" s="19">
        <v>45291</v>
      </c>
      <c r="C65" s="20">
        <v>132.37299999999999</v>
      </c>
      <c r="D65" s="21">
        <f>ROUND(C65/C66,4)</f>
        <v>1.0466</v>
      </c>
      <c r="E65" s="2"/>
      <c r="F65" s="3"/>
      <c r="G65" s="2"/>
      <c r="H65" s="3"/>
      <c r="I65" s="3"/>
    </row>
    <row r="66" spans="2:9" x14ac:dyDescent="0.25">
      <c r="B66" s="19">
        <v>44926</v>
      </c>
      <c r="C66" s="20">
        <f>+C59</f>
        <v>126.47799999999999</v>
      </c>
      <c r="D66" s="16"/>
      <c r="E66" s="2"/>
      <c r="F66" s="29"/>
      <c r="G66" s="2"/>
      <c r="H66" s="3"/>
      <c r="I66" s="3"/>
    </row>
    <row r="67" spans="2:9" ht="15.75" thickBot="1" x14ac:dyDescent="0.3">
      <c r="B67" s="19"/>
      <c r="C67" s="20"/>
      <c r="D67" s="30"/>
      <c r="E67" s="2"/>
      <c r="F67" s="29"/>
      <c r="G67" s="2"/>
      <c r="H67" s="3"/>
      <c r="I67" s="3"/>
    </row>
    <row r="68" spans="2:9" ht="15.75" thickBot="1" x14ac:dyDescent="0.3">
      <c r="B68" s="12">
        <v>45291</v>
      </c>
      <c r="C68" s="13" t="s">
        <v>14</v>
      </c>
      <c r="D68" s="22">
        <f>ROUND(D62*D65,0)</f>
        <v>78314</v>
      </c>
      <c r="E68" s="23">
        <f>+D68-D62</f>
        <v>3487</v>
      </c>
      <c r="F68" s="3"/>
      <c r="G68" s="10">
        <v>45291</v>
      </c>
      <c r="H68" s="3"/>
      <c r="I68" s="3"/>
    </row>
    <row r="69" spans="2:9" x14ac:dyDescent="0.25">
      <c r="B69" s="11"/>
      <c r="C69" s="11"/>
      <c r="D69" s="11"/>
      <c r="E69" s="2"/>
      <c r="F69" s="3"/>
      <c r="G69" t="s">
        <v>17</v>
      </c>
      <c r="H69" s="3"/>
      <c r="I69" s="3"/>
    </row>
    <row r="70" spans="2:9" x14ac:dyDescent="0.25">
      <c r="B70" s="17" t="s">
        <v>11</v>
      </c>
      <c r="C70" s="18"/>
      <c r="D70" s="16"/>
      <c r="E70" s="2"/>
      <c r="F70" s="3"/>
      <c r="G70" s="2"/>
      <c r="H70" s="3" t="s">
        <v>8</v>
      </c>
      <c r="I70" s="3" t="s">
        <v>9</v>
      </c>
    </row>
    <row r="71" spans="2:9" x14ac:dyDescent="0.25">
      <c r="B71" s="19">
        <v>45656</v>
      </c>
      <c r="C71" s="20">
        <v>137.94900000000001</v>
      </c>
      <c r="D71" s="21">
        <f>ROUND(C71/C72,4)</f>
        <v>1.0421</v>
      </c>
      <c r="E71" s="2"/>
      <c r="F71" s="3"/>
      <c r="G71" t="s">
        <v>10</v>
      </c>
      <c r="H71" s="3">
        <f>+D68+E74</f>
        <v>81611</v>
      </c>
      <c r="I71" s="3">
        <v>0</v>
      </c>
    </row>
    <row r="72" spans="2:9" x14ac:dyDescent="0.25">
      <c r="B72" s="19">
        <v>45291</v>
      </c>
      <c r="C72" s="20">
        <f>+C65</f>
        <v>132.37299999999999</v>
      </c>
      <c r="D72" s="21"/>
      <c r="E72" s="2"/>
      <c r="F72" s="3"/>
      <c r="G72" s="2" t="s">
        <v>12</v>
      </c>
      <c r="H72" s="3">
        <v>0</v>
      </c>
      <c r="I72" s="3">
        <f>+H71</f>
        <v>81611</v>
      </c>
    </row>
    <row r="73" spans="2:9" ht="15.75" thickBot="1" x14ac:dyDescent="0.3">
      <c r="B73" s="19"/>
      <c r="C73" s="20"/>
      <c r="D73" s="30"/>
      <c r="E73" s="2"/>
      <c r="F73" s="3"/>
      <c r="G73" s="2"/>
      <c r="H73" s="3"/>
      <c r="I73" s="3"/>
    </row>
    <row r="74" spans="2:9" ht="15.75" thickBot="1" x14ac:dyDescent="0.3">
      <c r="B74" s="31">
        <v>45656</v>
      </c>
      <c r="C74" s="32" t="s">
        <v>14</v>
      </c>
      <c r="D74" s="33">
        <f>ROUND(D68*D71,0)</f>
        <v>81611</v>
      </c>
      <c r="E74" s="23">
        <f>+D74-D68</f>
        <v>3297</v>
      </c>
      <c r="F74" s="3"/>
      <c r="G74" s="2" t="s">
        <v>18</v>
      </c>
      <c r="H74" s="3"/>
      <c r="I74" s="3"/>
    </row>
    <row r="75" spans="2:9" ht="15.75" thickBot="1" x14ac:dyDescent="0.3">
      <c r="B75" s="1"/>
      <c r="C75" s="34" t="s">
        <v>19</v>
      </c>
      <c r="D75" s="35">
        <v>81611</v>
      </c>
      <c r="E75" s="2" t="s">
        <v>20</v>
      </c>
      <c r="F75" s="3"/>
      <c r="G75" s="2"/>
      <c r="H75" s="3"/>
      <c r="I75" s="3"/>
    </row>
    <row r="76" spans="2:9" ht="15.75" thickTop="1" x14ac:dyDescent="0.25">
      <c r="B76" s="1"/>
      <c r="C76" s="36" t="s">
        <v>21</v>
      </c>
      <c r="D76" s="37">
        <f>+D74-D75</f>
        <v>0</v>
      </c>
      <c r="E76" s="2"/>
      <c r="F76" s="3"/>
      <c r="G76" s="2"/>
      <c r="H76" s="3"/>
      <c r="I76" s="3"/>
    </row>
  </sheetData>
  <mergeCells count="2"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Corporativo D.G.</dc:creator>
  <cp:lastModifiedBy>Corporativo D.G.</cp:lastModifiedBy>
  <dcterms:created xsi:type="dcterms:W3CDTF">2026-03-06T22:18:51Z</dcterms:created>
  <dcterms:modified xsi:type="dcterms:W3CDTF">2026-03-06T22:25:32Z</dcterms:modified>
</cp:coreProperties>
</file>