
<file path=[Content_Types].xml><?xml version="1.0" encoding="utf-8"?>
<Types xmlns="http://schemas.openxmlformats.org/package/2006/content-types">
  <Default Extension="bin" ContentType="application/vnd.openxmlformats-officedocument.spreadsheetml.printerSettings"/>
  <Default Extension="emf" ContentType="image/x-emf"/>
  <Default Extension="glb" ContentType="model/gltf.binar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202300"/>
  <mc:AlternateContent xmlns:mc="http://schemas.openxmlformats.org/markup-compatibility/2006">
    <mc:Choice Requires="x15">
      <x15ac:absPath xmlns:x15ac="http://schemas.microsoft.com/office/spreadsheetml/2010/11/ac" url="C:\AMS\KINGSTON NEGRA\CURSOS\COFIDE\05-09-2025 CFDI DESDE CERO\"/>
    </mc:Choice>
  </mc:AlternateContent>
  <xr:revisionPtr revIDLastSave="0" documentId="8_{0E05C8B6-1D76-44E7-BB4A-9DB2744ADD11}" xr6:coauthVersionLast="47" xr6:coauthVersionMax="47" xr10:uidLastSave="{00000000-0000-0000-0000-000000000000}"/>
  <workbookProtection workbookAlgorithmName="SHA-512" workbookHashValue="L8x/8N6oSrsHn74Y41wnbdtzrqlnWV2vhVcov+owDN9TJK2V9b/26XvXSa7jvS6MfQoGIImOhp1RaQq2wghiig==" workbookSaltValue="hZ84kB/tjmtStEy0OItjvQ==" workbookSpinCount="100000" lockStructure="1"/>
  <bookViews>
    <workbookView xWindow="-120" yWindow="-120" windowWidth="29040" windowHeight="15720" tabRatio="619" xr2:uid="{1A1EE5E2-5596-4EEE-BD99-80A833C1D491}"/>
  </bookViews>
  <sheets>
    <sheet name="PORTADA" sheetId="11" r:id="rId1"/>
    <sheet name="MENU" sheetId="12" r:id="rId2"/>
    <sheet name="DIAGRAMA" sheetId="1" r:id="rId3"/>
    <sheet name="FCFDI" sheetId="3" r:id="rId4"/>
    <sheet name="GUIA" sheetId="4" r:id="rId5"/>
    <sheet name="OBJETO" sheetId="5" r:id="rId6"/>
    <sheet name="EJEMPLO" sheetId="6" r:id="rId7"/>
    <sheet name="EGRESO" sheetId="7" r:id="rId8"/>
    <sheet name="PUBLICO" sheetId="8" r:id="rId9"/>
    <sheet name="FPAGO" sheetId="2" r:id="rId10"/>
    <sheet name="COMPLEMENTO" sheetId="9" r:id="rId11"/>
    <sheet name="CATALOGO" sheetId="10" state="hidden" r:id="rId12"/>
  </sheets>
  <externalReferences>
    <externalReference r:id="rId13"/>
  </externalReferences>
  <definedNames>
    <definedName name="CLAVE">CATALOGO!$C$121</definedName>
    <definedName name="CLAVEA">PORTADA!$E$13</definedName>
    <definedName name="INPCA">[1]INPC!$B$7:$B$63</definedName>
    <definedName name="INPCM">[1]INPC!$C$6:$N$6</definedName>
    <definedName name="LISTA">[1]CATALOGO!$B$52:$B$53</definedName>
    <definedName name="LISTA1">[1]CATALOGO!$B$54</definedName>
    <definedName name="TINPC">[1]INPC!$C$7:$N$63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0" l="1"/>
  <c r="D77" i="10"/>
  <c r="D76" i="10"/>
  <c r="D75" i="10"/>
  <c r="D74" i="10"/>
  <c r="D73" i="10"/>
  <c r="D72" i="10"/>
  <c r="D71" i="10"/>
  <c r="D70" i="10"/>
  <c r="D69" i="10"/>
  <c r="D68" i="10"/>
  <c r="D67" i="10"/>
  <c r="D66" i="10"/>
  <c r="D65" i="10"/>
  <c r="D64" i="10"/>
  <c r="D63" i="10"/>
  <c r="D62" i="10"/>
  <c r="D61" i="10"/>
  <c r="D60" i="10"/>
  <c r="D59" i="10"/>
  <c r="D58" i="10"/>
  <c r="D57" i="10"/>
  <c r="D24" i="10"/>
  <c r="D23" i="10"/>
  <c r="D22" i="10"/>
  <c r="D21" i="10"/>
  <c r="D20" i="10"/>
  <c r="D19" i="10"/>
  <c r="D18" i="10"/>
  <c r="D17" i="10"/>
  <c r="D16" i="10"/>
  <c r="D15" i="10"/>
  <c r="D14" i="10"/>
  <c r="D13" i="10"/>
  <c r="D12" i="10"/>
  <c r="D11" i="10"/>
  <c r="D10" i="10"/>
  <c r="D9" i="10"/>
  <c r="D8" i="10"/>
  <c r="D7" i="10"/>
  <c r="D6" i="10"/>
  <c r="L28" i="9"/>
  <c r="I197" i="8"/>
  <c r="C187" i="8"/>
  <c r="F187" i="8" s="1"/>
  <c r="F183" i="8"/>
  <c r="C167" i="8"/>
  <c r="F167" i="8" s="1"/>
  <c r="F163" i="8"/>
  <c r="C152" i="8"/>
  <c r="F152" i="8" s="1"/>
  <c r="F148" i="8"/>
  <c r="C132" i="8"/>
  <c r="F132" i="8" s="1"/>
  <c r="F128" i="8"/>
  <c r="I110" i="8"/>
  <c r="G66" i="8"/>
  <c r="F65" i="8"/>
  <c r="E65" i="8"/>
  <c r="G65" i="8" s="1"/>
  <c r="F64" i="8"/>
  <c r="G64" i="8" s="1"/>
  <c r="E63" i="8"/>
  <c r="G63" i="8" s="1"/>
  <c r="I39" i="8"/>
  <c r="I38" i="8"/>
  <c r="F28" i="8"/>
  <c r="C33" i="8" s="1"/>
  <c r="F35" i="8" s="1"/>
  <c r="I40" i="8" s="1"/>
  <c r="I10" i="8"/>
  <c r="I45" i="7"/>
  <c r="F34" i="7"/>
  <c r="I44" i="7" s="1"/>
  <c r="F2" i="7"/>
  <c r="N222" i="6"/>
  <c r="N220" i="6"/>
  <c r="F174" i="6"/>
  <c r="I158" i="6"/>
  <c r="E158" i="6"/>
  <c r="N145" i="6"/>
  <c r="N143" i="6"/>
  <c r="F131" i="6"/>
  <c r="I133" i="6" s="1"/>
  <c r="N144" i="6" s="1"/>
  <c r="J120" i="6"/>
  <c r="N142" i="6" s="1"/>
  <c r="F97" i="6"/>
  <c r="I81" i="6"/>
  <c r="E81" i="6"/>
  <c r="N69" i="6"/>
  <c r="N67" i="6"/>
  <c r="F55" i="6"/>
  <c r="I57" i="6" s="1"/>
  <c r="N68" i="6" s="1"/>
  <c r="J44" i="6"/>
  <c r="G197" i="6" s="1"/>
  <c r="J197" i="6" s="1"/>
  <c r="G44" i="6"/>
  <c r="E12" i="6"/>
  <c r="E7" i="3"/>
  <c r="C157" i="8" l="1"/>
  <c r="F159" i="8" s="1"/>
  <c r="E213" i="8"/>
  <c r="E211" i="8"/>
  <c r="C172" i="8"/>
  <c r="F174" i="8" s="1"/>
  <c r="C177" i="8" s="1"/>
  <c r="F179" i="8" s="1"/>
  <c r="E212" i="8"/>
  <c r="C192" i="8"/>
  <c r="C137" i="8"/>
  <c r="F139" i="8" s="1"/>
  <c r="C142" i="8"/>
  <c r="F144" i="8" s="1"/>
  <c r="I196" i="8"/>
  <c r="E210" i="8"/>
  <c r="E55" i="7"/>
  <c r="I48" i="7"/>
  <c r="F57" i="7" s="1"/>
  <c r="E57" i="8"/>
  <c r="D56" i="8"/>
  <c r="E50" i="8"/>
  <c r="I42" i="8"/>
  <c r="N219" i="6"/>
  <c r="F208" i="6"/>
  <c r="I210" i="6" s="1"/>
  <c r="N221" i="6" s="1"/>
  <c r="N146" i="6"/>
  <c r="E51" i="8"/>
  <c r="G2" i="7"/>
  <c r="H2" i="7" s="1"/>
  <c r="N66" i="6"/>
  <c r="N70" i="6" s="1"/>
  <c r="C39" i="7"/>
  <c r="F41" i="7" s="1"/>
  <c r="I46" i="7" s="1"/>
  <c r="E56" i="7" s="1"/>
  <c r="N223" i="6" l="1"/>
  <c r="D49" i="8"/>
  <c r="E55" i="8" s="1"/>
  <c r="D54" i="8"/>
  <c r="E209" i="8"/>
  <c r="I198" i="8"/>
  <c r="I200" i="8" s="1"/>
  <c r="D207" i="8" s="1"/>
  <c r="E20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E49" authorId="0" shapeId="0" xr:uid="{7DC53DE8-98FC-4467-9B9B-B23FAB018291}">
      <text>
        <r>
          <rPr>
            <b/>
            <sz val="9"/>
            <color indexed="81"/>
            <rFont val="Tahoma"/>
            <family val="2"/>
          </rPr>
          <t xml:space="preserve">En este nodo se pueden expresar los impuestos trasladados aplicables a cada concepto. </t>
        </r>
      </text>
    </comment>
    <comment ref="E50" authorId="1" shapeId="0" xr:uid="{2EB7996A-75C1-42A3-97D1-52CAEB28A842}">
      <text>
        <r>
          <rPr>
            <b/>
            <sz val="9"/>
            <color indexed="81"/>
            <rFont val="Tahoma"/>
            <family val="2"/>
          </rPr>
          <t xml:space="preserve">Se debe registrar el monto de la base del impuesto trasladado, agrupado por Impuesto, TipoFactor y TasaOCuota, el cual debe tener hasta la cantidad de decimales que soporte la moneda. </t>
        </r>
      </text>
    </comment>
    <comment ref="H50" authorId="1" shapeId="0" xr:uid="{95C91CE0-86D0-43B8-898B-1F108BDB3D73}">
      <text>
        <r>
          <rPr>
            <b/>
            <sz val="9"/>
            <color indexed="81"/>
            <rFont val="Tahoma"/>
            <family val="2"/>
          </rPr>
          <t xml:space="preserve">Se debe registrar la clave del tipo de impuesto trasladado, mismas que se encuentran incluidas en el catálogo c_Impuesto publicado en el Portal del SAT. </t>
        </r>
      </text>
    </comment>
    <comment ref="K50" authorId="1" shapeId="0" xr:uid="{06867912-327B-4837-BDB2-18FE635CB34D}">
      <text>
        <r>
          <rPr>
            <b/>
            <sz val="9"/>
            <color indexed="81"/>
            <rFont val="Tahoma"/>
            <family val="2"/>
          </rPr>
          <t xml:space="preserve">Se debe registrar el tipo factor que se aplica a la base del impuesto, mismos que se encuentran incluidos en el catálogo c_TipoFactor publicado en el Portal del SAT. </t>
        </r>
      </text>
    </comment>
    <comment ref="E52" authorId="1" shapeId="0" xr:uid="{6D83CDEF-9D4E-4CA0-81F1-C2D2431994FA}">
      <text>
        <r>
          <rPr>
            <b/>
            <sz val="9"/>
            <color indexed="81"/>
            <rFont val="Tahoma"/>
            <family val="2"/>
          </rPr>
          <t>Se puede registrar el valor de la tasa o cuota del impuesto que se traslada por cada concepto registrado en el comprobante, mismo que se encuentra incluido en el catálogo c_TasaOCuota
publicado en el Portal del SAT. 
El valor de la tasa o cuota que se registre debe corresponder a un registro donde la columna impuesto corresponda con el campo Impuesto y la columna factor corresponda con el campo TipoFactor.</t>
        </r>
      </text>
    </comment>
    <comment ref="H52" authorId="1" shapeId="0" xr:uid="{56AB36DB-5A1B-480B-B8BB-C98FE5C461B6}">
      <text>
        <r>
          <rPr>
            <b/>
            <sz val="9"/>
            <color indexed="81"/>
            <rFont val="Tahoma"/>
            <family val="2"/>
          </rPr>
          <t xml:space="preserve">Se puede registrar el monto del impuesto trasladado, agrupado por Impuesto, TipoFactor y TasaOCuota, el cual debe tener hasta la cantidad de decimales que soporte la moneda, no se permiten valores negativos y debe ser igual al redondeo de la suma de los importes de los impuestos trasladados registrados en los conceptos, donde el impuesto del concepto sea igual al campo Impuesto de este apartado y la TasaOCuota del concepto sea igual al campo TasaOCuota de este apartado. </t>
        </r>
      </text>
    </comment>
    <comment ref="E55" authorId="0" shapeId="0" xr:uid="{AAAEE695-D128-4149-866D-45400744CBFF}">
      <text>
        <r>
          <rPr>
            <b/>
            <sz val="9"/>
            <color indexed="81"/>
            <rFont val="Tahoma"/>
            <family val="2"/>
          </rPr>
          <t xml:space="preserve">En este nodo se debe expresar la información detallada de una retención de impuestos aplicable a cada concepto. 
En el caso de que un concepto contenga impuesto retenido por Tasa y Cuota, se debe expresar en diferentes apartados. </t>
        </r>
      </text>
    </comment>
    <comment ref="H56" authorId="1" shapeId="0" xr:uid="{2B7B6280-588E-4349-A4FD-AEC13B94E0DC}">
      <text>
        <r>
          <rPr>
            <b/>
            <sz val="9"/>
            <color indexed="81"/>
            <rFont val="Tahoma"/>
            <family val="2"/>
          </rPr>
          <t xml:space="preserve">Se debe registrar la clave del tipo de impuesto retenido, mismas que se encuentran incluidas en el catálogo c_Impuesto publicado en el Portal del SAT.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J12" authorId="0" shapeId="0" xr:uid="{41CBF26F-A050-4363-88A1-6068365732D9}">
      <text>
        <r>
          <rPr>
            <b/>
            <sz val="9"/>
            <color indexed="81"/>
            <rFont val="Tahoma"/>
            <family val="2"/>
          </rPr>
          <t>Guía del SAT página 70
TipoDeComprobante: En este campo se debe registrar la clave “I” (Ingreso) del catálogo c_TipoDeComprobante.</t>
        </r>
      </text>
    </comment>
    <comment ref="L12" authorId="0" shapeId="0" xr:uid="{8750D784-06DA-4508-A61C-838C73236C81}">
      <text>
        <r>
          <rPr>
            <b/>
            <sz val="9"/>
            <color indexed="81"/>
            <rFont val="Tahoma"/>
            <family val="2"/>
          </rPr>
          <t xml:space="preserve">Guía del SAT página 70
FormaPago: En este campo se debe registrar la clave del catálogo c_FormaPago conforme a lo siguiente: 
a. Si es un anticipo, se debe registrar la clave con 
la que se realizó el pago. 
b. Si es un anticipo usando el saldo remanente de 
un pago previo se debe registrar la clave con la que se realizó el pago. </t>
        </r>
      </text>
    </comment>
    <comment ref="N12" authorId="0" shapeId="0" xr:uid="{62B5F215-078A-469B-85F2-88396FFD345D}">
      <text>
        <r>
          <rPr>
            <b/>
            <sz val="9"/>
            <color indexed="81"/>
            <rFont val="Tahoma"/>
            <family val="2"/>
          </rPr>
          <t>Guía del SAT página 70
MetodoPago: En este campo se debe registrar la clave “PUE” (Pago en una sola exhibición) del catálogo c_MetodoPago</t>
        </r>
      </text>
    </comment>
    <comment ref="E40" authorId="1" shapeId="0" xr:uid="{CC7AA2FB-E0E8-406E-91C1-6F4AD9270EA8}">
      <text>
        <r>
          <rPr>
            <b/>
            <sz val="9"/>
            <color indexed="81"/>
            <rFont val="Tahoma"/>
            <family val="2"/>
          </rPr>
          <t xml:space="preserve">Guía del SAT página 70
Descripcion: En este campo se debe registrar el valor “Anticipo del bien o servicio”. </t>
        </r>
      </text>
    </comment>
    <comment ref="G40" authorId="0" shapeId="0" xr:uid="{ECC73262-0C03-414E-9E8B-35AE31F9ED7A}">
      <text>
        <r>
          <rPr>
            <b/>
            <sz val="9"/>
            <color indexed="81"/>
            <rFont val="Tahoma"/>
            <family val="2"/>
          </rPr>
          <t xml:space="preserve">Guía página 70
ClaveProdServ: En este campo se debe registrar la clave “84111506” (Servicios de facturación). </t>
        </r>
      </text>
    </comment>
    <comment ref="J40" authorId="0" shapeId="0" xr:uid="{FC54523D-B0A3-488C-BDFB-E74DE3D9EC5A}">
      <text>
        <r>
          <rPr>
            <b/>
            <sz val="9"/>
            <color indexed="81"/>
            <rFont val="Tahoma"/>
            <family val="2"/>
          </rPr>
          <t xml:space="preserve">Guía del SAT página 70
ClaveUnidad: Se debe registrar la clave “ACT” (Actividad). </t>
        </r>
      </text>
    </comment>
    <comment ref="E43" authorId="1" shapeId="0" xr:uid="{57F535F3-6EC9-44EB-8F27-83CF3F7952BF}">
      <text>
        <r>
          <rPr>
            <b/>
            <sz val="9"/>
            <color indexed="81"/>
            <rFont val="Tahoma"/>
            <family val="2"/>
          </rPr>
          <t xml:space="preserve">Guía del SAT página 70
Cantidad: Se debe registrar el valor “1”. </t>
        </r>
      </text>
    </comment>
    <comment ref="G43" authorId="0" shapeId="0" xr:uid="{C2200B54-41DE-4A6E-A53C-389587C967DA}">
      <text>
        <r>
          <rPr>
            <b/>
            <sz val="9"/>
            <color indexed="81"/>
            <rFont val="Tahoma"/>
            <family val="2"/>
          </rPr>
          <t xml:space="preserve">Guía del SAT página 70
ValorUnitario: En este campo se debe registrar el monto entregado como anticipo antes de impuestos. </t>
        </r>
      </text>
    </comment>
    <comment ref="E54" authorId="0" shapeId="0" xr:uid="{BA02463D-5D37-46C7-9671-2C7935A44AB1}">
      <text>
        <r>
          <rPr>
            <b/>
            <sz val="9"/>
            <color indexed="81"/>
            <rFont val="Tahoma"/>
            <family val="2"/>
          </rPr>
          <t xml:space="preserve">En este nodo se pueden expresar los impuestos trasladados aplicables a cada concepto. </t>
        </r>
      </text>
    </comment>
    <comment ref="E60" authorId="0" shapeId="0" xr:uid="{ABBA53FE-56A6-4B3C-8B11-205272425719}">
      <text>
        <r>
          <rPr>
            <b/>
            <sz val="9"/>
            <color indexed="81"/>
            <rFont val="Tahoma"/>
            <family val="2"/>
          </rPr>
          <t xml:space="preserve">En este nodo se debe expresar la información detallada de una retención de impuestos aplicable a cada concepto. 
En el caso de que un concepto contenga impuesto retenido por Tasa y Cuota, se debe expresar en diferentes apartados. </t>
        </r>
      </text>
    </comment>
    <comment ref="E130" authorId="0" shapeId="0" xr:uid="{64F94CB6-41C9-4A0F-B119-F337E6351436}">
      <text>
        <r>
          <rPr>
            <b/>
            <sz val="9"/>
            <color indexed="81"/>
            <rFont val="Tahoma"/>
            <family val="2"/>
          </rPr>
          <t xml:space="preserve">En este nodo se pueden expresar los impuestos trasladados aplicables a cada concepto. </t>
        </r>
      </text>
    </comment>
    <comment ref="E136" authorId="0" shapeId="0" xr:uid="{EC005D01-2486-4C53-AF90-21CA2E92017C}">
      <text>
        <r>
          <rPr>
            <b/>
            <sz val="9"/>
            <color indexed="81"/>
            <rFont val="Tahoma"/>
            <family val="2"/>
          </rPr>
          <t xml:space="preserve">En este nodo se debe expresar la información detallada de una retención de impuestos aplicable a cada concepto. 
En el caso de que un concepto contenga impuesto retenido por Tasa y Cuota, se debe expresar en diferentes apartados. </t>
        </r>
      </text>
    </comment>
    <comment ref="J158" authorId="0" shapeId="0" xr:uid="{B628D1F5-1925-45ED-9DD8-B54710CA209A}">
      <text>
        <r>
          <rPr>
            <b/>
            <sz val="9"/>
            <color indexed="81"/>
            <rFont val="Tahoma"/>
            <family val="2"/>
          </rPr>
          <t>Guía del SAT página 70
TipoDeComprobante: En este campo se debe registrar la clave “I” (Ingreso) del catálogo c_TipoDeComprobante.</t>
        </r>
      </text>
    </comment>
    <comment ref="L158" authorId="0" shapeId="0" xr:uid="{AF07EFF1-4F59-4CF6-9A49-5A423F6A9F16}">
      <text>
        <r>
          <rPr>
            <b/>
            <sz val="9"/>
            <color indexed="81"/>
            <rFont val="Tahoma"/>
            <family val="2"/>
          </rPr>
          <t xml:space="preserve">Guía del SAT página 70
FormaPago: En este campo se debe registrar la clave del catálogo c_FormaPago conforme a lo siguiente: 
a. Si es un anticipo, se debe registrar la clave con 
la que se realizó el pago. 
b. Si es un anticipo usando el saldo remanente de 
un pago previo se debe registrar la clave con la que se realizó el pago. </t>
        </r>
      </text>
    </comment>
    <comment ref="N158" authorId="0" shapeId="0" xr:uid="{5471F06D-697E-4E18-89D9-699DC5B99194}">
      <text>
        <r>
          <rPr>
            <b/>
            <sz val="9"/>
            <color indexed="81"/>
            <rFont val="Tahoma"/>
            <family val="2"/>
          </rPr>
          <t>Guía del SAT página 70
MetodoPago: En este campo se debe registrar la clave “PUE” (Pago en una sola exhibición) del catálogo c_MetodoPago</t>
        </r>
      </text>
    </comment>
    <comment ref="E207" authorId="0" shapeId="0" xr:uid="{AB478E4D-E030-4360-A836-7441EE364322}">
      <text>
        <r>
          <rPr>
            <b/>
            <sz val="9"/>
            <color indexed="81"/>
            <rFont val="Tahoma"/>
            <family val="2"/>
          </rPr>
          <t xml:space="preserve">En este nodo se pueden expresar los impuestos trasladados aplicables a cada concepto. </t>
        </r>
      </text>
    </comment>
    <comment ref="E213" authorId="0" shapeId="0" xr:uid="{FF7FA005-94DC-4263-9E4E-A386F7775E21}">
      <text>
        <r>
          <rPr>
            <b/>
            <sz val="9"/>
            <color indexed="81"/>
            <rFont val="Tahoma"/>
            <family val="2"/>
          </rPr>
          <t xml:space="preserve">En este nodo se debe expresar la información detallada de una retención de impuestos aplicable a cada concepto. 
En el caso de que un concepto contenga impuesto retenido por Tasa y Cuota, se debe expresar en diferentes apartados.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 MM</author>
    <author>user</author>
  </authors>
  <commentList>
    <comment ref="E13" authorId="0" shapeId="0" xr:uid="{EDD37E08-9BE5-43B5-907D-493E04542918}">
      <text>
        <r>
          <rPr>
            <b/>
            <sz val="9"/>
            <color indexed="81"/>
            <rFont val="Tahoma"/>
            <family val="2"/>
          </rPr>
          <t xml:space="preserve">Se debe registrar el número de operación proporcionado por el SAT cuando se trate de un comprobante a través del adquirente de los productos o servicios siempre que la respuesta del servicio sea en sentido positivo, conforme a la Resolución Miscelánea Fiscal vigente.
</t>
        </r>
      </text>
    </comment>
    <comment ref="B18" authorId="0" shapeId="0" xr:uid="{3AC518FD-3B97-4520-B55D-85BAA3CDEB4A}">
      <text>
        <r>
          <rPr>
            <b/>
            <sz val="9"/>
            <color indexed="81"/>
            <rFont val="Tahoma"/>
            <family val="2"/>
          </rPr>
          <t xml:space="preserve">Se puede registrar el tipo de cambio FIX conforme a la moneda registrada en el comprobante.
Este campo es requerido cuando la clave de moneda es distinta de “MXN” (Peso Mexicano) y a la clave “XXX” (Los códigos asignados para las transacciones en que intervenga ninguna moneda). </t>
        </r>
      </text>
    </comment>
    <comment ref="B20" authorId="0" shapeId="0" xr:uid="{7EF15CEE-36ED-4C05-8648-C945300EC294}">
      <text>
        <r>
          <rPr>
            <b/>
            <sz val="9"/>
            <color indexed="81"/>
            <rFont val="Tahoma"/>
            <family val="2"/>
          </rPr>
          <t>Se debe registrar la clave con la que se identifica si el comprobante ampara una operación de exportación, las distintas claves vigentes se encuentran incluidas en el  catálogo c_Exportacion.
• Cuando se registre el valor “02”, se debe incluir el “Complemento para Comercio Exterior”.</t>
        </r>
      </text>
    </comment>
    <comment ref="B38" authorId="1" shapeId="0" xr:uid="{7BC9C56E-3503-45B1-876C-2F60604C05ED}">
      <text>
        <r>
          <rPr>
            <b/>
            <sz val="9"/>
            <color indexed="81"/>
            <rFont val="Tahoma"/>
            <family val="2"/>
          </rPr>
          <t xml:space="preserve">En este nodo se pueden expresar los impuestos trasladados aplicables a cada concepto.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 MM</author>
    <author>user</author>
  </authors>
  <commentList>
    <comment ref="E11" authorId="0" shapeId="0" xr:uid="{5CB218F9-84EA-47E2-AF16-A44D3D286EDC}">
      <text>
        <r>
          <rPr>
            <b/>
            <sz val="9"/>
            <color indexed="81"/>
            <rFont val="Tahoma"/>
            <family val="2"/>
          </rPr>
          <t xml:space="preserve">Se debe registrar el número de operación proporcionado por el SAT cuando se trate de un comprobante a través del adquirente de los productos o servicios siempre que la respuesta del servicio sea en sentido positivo, conforme a la Resolución Miscelánea Fiscal vigente.
</t>
        </r>
      </text>
    </comment>
    <comment ref="B16" authorId="0" shapeId="0" xr:uid="{CB8F3209-2F00-4FDE-9608-78802CB2701C}">
      <text>
        <r>
          <rPr>
            <b/>
            <sz val="9"/>
            <color indexed="81"/>
            <rFont val="Tahoma"/>
            <family val="2"/>
          </rPr>
          <t xml:space="preserve">Se puede registrar el tipo de cambio FIX conforme a la moneda registrada en el comprobante.
Este campo es requerido cuando la clave de moneda es distinta de “MXN” (Peso Mexicano) y a la clave “XXX” (Los códigos asignados para las transacciones en que intervenga ninguna moneda). </t>
        </r>
      </text>
    </comment>
    <comment ref="B18" authorId="0" shapeId="0" xr:uid="{963F23BC-4C9C-4368-8F9A-2284E4271843}">
      <text>
        <r>
          <rPr>
            <b/>
            <sz val="9"/>
            <color indexed="81"/>
            <rFont val="Tahoma"/>
            <family val="2"/>
          </rPr>
          <t>Se debe registrar la clave con la que se identifica si el comprobante ampara una operación de exportación, las distintas claves vigentes se encuentran incluidas en el  catálogo c_Exportacion.
• Cuando se registre el valor “02”, se debe incluir el “Complemento para Comercio Exterior”.</t>
        </r>
      </text>
    </comment>
    <comment ref="B32" authorId="1" shapeId="0" xr:uid="{69004A36-DAAF-4197-835D-612157488212}">
      <text>
        <r>
          <rPr>
            <b/>
            <sz val="9"/>
            <color indexed="81"/>
            <rFont val="Tahoma"/>
            <family val="2"/>
          </rPr>
          <t xml:space="preserve">En este nodo se pueden expresar los impuestos trasladados aplicables a cada concepto. </t>
        </r>
      </text>
    </comment>
    <comment ref="E111" authorId="0" shapeId="0" xr:uid="{8665104E-35D3-472A-89F0-87EA9087FF5F}">
      <text>
        <r>
          <rPr>
            <b/>
            <sz val="9"/>
            <color indexed="81"/>
            <rFont val="Tahoma"/>
            <family val="2"/>
          </rPr>
          <t xml:space="preserve">Se debe registrar el número de operación proporcionado por el SAT cuando se trate de un comprobante a través del adquirente de los productos o servicios siempre que la respuesta del servicio sea en sentido positivo, conforme a la Resolución Miscelánea Fiscal vigente.
</t>
        </r>
      </text>
    </comment>
    <comment ref="B116" authorId="0" shapeId="0" xr:uid="{1B5E4E7D-9FD3-4F08-AE52-A6D9FC0BDD30}">
      <text>
        <r>
          <rPr>
            <b/>
            <sz val="9"/>
            <color indexed="81"/>
            <rFont val="Tahoma"/>
            <family val="2"/>
          </rPr>
          <t xml:space="preserve">Se puede registrar el tipo de cambio FIX conforme a la moneda registrada en el comprobante.
Este campo es requerido cuando la clave de moneda es distinta de “MXN” (Peso Mexicano) y a la clave “XXX” (Los códigos asignados para las transacciones en que intervenga ninguna moneda). </t>
        </r>
      </text>
    </comment>
    <comment ref="B118" authorId="0" shapeId="0" xr:uid="{AE85E304-94B0-4004-A355-58C70F7FC5F3}">
      <text>
        <r>
          <rPr>
            <b/>
            <sz val="9"/>
            <color indexed="81"/>
            <rFont val="Tahoma"/>
            <family val="2"/>
          </rPr>
          <t>Se debe registrar la clave con la que se identifica si el comprobante ampara una operación de exportación, las distintas claves vigentes se encuentran incluidas en el  catálogo c_Exportacion.
• Cuando se registre el valor “02”, se debe incluir el “Complemento para Comercio Exterior”.</t>
        </r>
      </text>
    </comment>
    <comment ref="B136" authorId="1" shapeId="0" xr:uid="{22C766F5-F20F-44B4-8997-1052CBA4FE90}">
      <text>
        <r>
          <rPr>
            <b/>
            <sz val="9"/>
            <color indexed="81"/>
            <rFont val="Tahoma"/>
            <family val="2"/>
          </rPr>
          <t xml:space="preserve">En este nodo se pueden expresar los impuestos trasladados aplicables a cada concepto. </t>
        </r>
      </text>
    </comment>
    <comment ref="B141" authorId="1" shapeId="0" xr:uid="{00D8B0A6-CDB4-4780-9E3F-663DFA93235C}">
      <text>
        <r>
          <rPr>
            <b/>
            <sz val="9"/>
            <color indexed="81"/>
            <rFont val="Tahoma"/>
            <family val="2"/>
          </rPr>
          <t xml:space="preserve">En este nodo se pueden expresar los impuestos trasladados aplicables a cada concepto. </t>
        </r>
      </text>
    </comment>
    <comment ref="B156" authorId="1" shapeId="0" xr:uid="{4B2D73A4-F81D-4A97-8182-0072B0A0FD48}">
      <text>
        <r>
          <rPr>
            <b/>
            <sz val="9"/>
            <color indexed="81"/>
            <rFont val="Tahoma"/>
            <family val="2"/>
          </rPr>
          <t xml:space="preserve">En este nodo se pueden expresar los impuestos trasladados aplicables a cada concepto. </t>
        </r>
      </text>
    </comment>
    <comment ref="B171" authorId="1" shapeId="0" xr:uid="{E2978D45-AE2A-4868-B8DD-D9D0ECD3F730}">
      <text>
        <r>
          <rPr>
            <b/>
            <sz val="9"/>
            <color indexed="81"/>
            <rFont val="Tahoma"/>
            <family val="2"/>
          </rPr>
          <t xml:space="preserve">En este nodo se pueden expresar los impuestos trasladados aplicables a cada concepto. </t>
        </r>
      </text>
    </comment>
    <comment ref="B176" authorId="1" shapeId="0" xr:uid="{E5F9BFBE-6720-4443-A161-AF0F17A0A113}">
      <text>
        <r>
          <rPr>
            <b/>
            <sz val="9"/>
            <color indexed="81"/>
            <rFont val="Tahoma"/>
            <family val="2"/>
          </rPr>
          <t xml:space="preserve">En este nodo se pueden expresar los impuestos trasladados aplicables a cada concepto. </t>
        </r>
      </text>
    </comment>
    <comment ref="B191" authorId="1" shapeId="0" xr:uid="{ACFEA79C-79DB-4002-ACF8-3C991C439103}">
      <text>
        <r>
          <rPr>
            <b/>
            <sz val="9"/>
            <color indexed="81"/>
            <rFont val="Tahoma"/>
            <family val="2"/>
          </rPr>
          <t xml:space="preserve">En este nodo se pueden expresar los impuestos trasladados aplicables a cada concepto.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C MM</author>
    <author>user</author>
  </authors>
  <commentList>
    <comment ref="B7" authorId="0" shapeId="0" xr:uid="{E3357666-5B01-445F-B051-7D97076D01F0}">
      <text>
        <r>
          <rPr>
            <b/>
            <sz val="9"/>
            <color indexed="81"/>
            <rFont val="Tahoma"/>
            <family val="2"/>
          </rPr>
          <t>Es el número de serie que utiliza el contribuyente para control  interno de su información. Este campo acepta de uno hasta 25 caracteres alfanuméricos.
Fuente: pagina 5 guía de llenado del CFDI anexo 20</t>
        </r>
      </text>
    </comment>
    <comment ref="B8" authorId="0" shapeId="0" xr:uid="{FAF2322E-D5D5-4F18-BFF6-141CBCAEB7C3}">
      <text>
        <r>
          <rPr>
            <b/>
            <sz val="9"/>
            <color indexed="81"/>
            <rFont val="Tahoma"/>
            <family val="2"/>
          </rPr>
          <t>Es el folio de control interno que asigna el contribuyente al comprobante, puede conformarse desde uno hasta 40 caracteres alfanuméricos.
Fuente: página 5 guái del SAT CFDI anexo 20</t>
        </r>
      </text>
    </comment>
    <comment ref="B9" authorId="0" shapeId="0" xr:uid="{525466EB-9D7A-4D2E-B142-39B9DFD82CAB}">
      <text>
        <r>
          <rPr>
            <b/>
            <sz val="9"/>
            <color indexed="81"/>
            <rFont val="Tahoma"/>
            <family val="2"/>
          </rPr>
          <t>En el caso de aplicar más de una forma de pago en una transacción, los contribuyentes deben incluir en este campo la clave vigente del catálogo c_FormaPago de la forma de pago con la que se liquida la mayor cantidad del pago. En caso de que se reciban distintas formas de pago con el mismo importe, el contribuyente debe  registrar a su consideración una de las formas de pago  con las que se recibió el pago de la contraprestación. 
Fundamento: Página 6 guía de llenado del CFDI SAT.</t>
        </r>
      </text>
    </comment>
    <comment ref="B11" authorId="0" shapeId="0" xr:uid="{571E537E-C6C6-4210-9188-0A0DC74881E2}">
      <text>
        <r>
          <rPr>
            <b/>
            <sz val="9"/>
            <color indexed="81"/>
            <rFont val="Tahoma"/>
            <family val="2"/>
          </rPr>
          <t>Se pueden registrar las condiciones comerciales aplicables para
el pago del comprobante fiscal, cuando existan éstas y cuando
el tipo de comprobante sea “I” (Ingreso) o “E” (Egreso).  
En este campo se podrán registrar de uno hasta 1000 caracteres. 
Ejemplo: 
CondicionesDePago= 3 meses 
Fuente: Página 8 guía de llenado el SAT CFDI anexo 20</t>
        </r>
      </text>
    </comment>
    <comment ref="B12" authorId="0" shapeId="0" xr:uid="{6CDD62FD-0C79-433C-8AFB-AA0AD5429779}">
      <text>
        <r>
          <rPr>
            <b/>
            <sz val="9"/>
            <color indexed="81"/>
            <rFont val="Tahoma"/>
            <family val="2"/>
          </rPr>
          <t>Se debe registrar la clave de la moneda utilizada para expresar los montos, cuando se usa moneda nacional se registra “MXN”, conforme con la especificación ISO 4217. 
Las distintas claves de moneda se encuentran incluidas en el
catálogo c_Moneda. 
Ejemplo: 
Moneda= MXN 
Fuente: Página 9 guía de llenado del SAT anexo 20</t>
        </r>
      </text>
    </comment>
    <comment ref="B13" authorId="0" shapeId="0" xr:uid="{FAF7F2F4-5D0A-4CF4-A8E8-EC3D59E4B93F}">
      <text>
        <r>
          <rPr>
            <b/>
            <sz val="9"/>
            <color indexed="81"/>
            <rFont val="Tahoma"/>
            <family val="2"/>
          </rPr>
          <t>Se puede registrar el tipo de cambio FIX conforme a la moneda registrada en el comprobante. 
Este campo es requerido cuando la clave de moneda es distinta de “MXN” (Peso Mexicano) y a la clave “XXX” (Los códigos asignados para las transacciones en que intervenga ninguna moneda).  
Si el valor está fuera del porcentaje aplicable a la moneda tomado del catálogo c_Moneda, el emisor debe obtener del proveedor de certificación de CFDI que vaya a timbrar el CFDI 
de manera no automática, una clave de confirmación para ratificar que el valor es correcto e integrar dicha clave en el campo Confirmacion. 
El límite superior se obtiene al multiplicar el valor publicado del tipo de cambio FIX por la suma de uno más el porcentaje aplicable a la moneda tomado del catálogo c_Moneda. 
El límite inferior se obtiene al multiplicar el valor publicado del tipo de cambio FIX por la suma de uno menos el porcentaje aplicable a la moneda tomado del catálogo c_Moneda. Si este límite fuera negativo se toma cero.
Fuente: Página 9 guía de llenado del SAT CFDI anexo 20</t>
        </r>
      </text>
    </comment>
    <comment ref="B15" authorId="1" shapeId="0" xr:uid="{1A2CAD07-F0DF-4EF7-B814-A0176D78F990}">
      <text>
        <r>
          <rPr>
            <b/>
            <sz val="9"/>
            <color indexed="81"/>
            <rFont val="Tahoma"/>
            <family val="2"/>
          </rPr>
          <t>Se debe registrar la clave con la que se identifica si el comprobante ampara una operación de exportación, las distintas claves vigentes se encuentran incluidas en el  catálogo c_Exportacion.
• Cuando se registre el valor “02”, se debe incluir el “Complemento para Comercio Exterior”.</t>
        </r>
      </text>
    </comment>
    <comment ref="B21" authorId="0" shapeId="0" xr:uid="{4B265834-4FD2-4EE9-9344-A0EDB6CBEB11}">
      <text>
        <r>
          <rPr>
            <b/>
            <sz val="9"/>
            <color indexed="81"/>
            <rFont val="Tahoma"/>
            <family val="2"/>
          </rPr>
          <t>Se debe registrar la clave de la relación que existe entre este comprobante que se está generando y el o los CFDI previos.
Las diferentes claves de Tipo de relación se encuentran incluidas en el catálogo c_TipoRelacion publicado en el Portal del SAT.
 Cuando el tipo de relación tenga la clave “01” o “02”, no se deben registrar notas de crédito y débito con comprobante de tipo “T” (Traslado), “P” (Pago) o “N” (Nómina).
 Cuando el tipo de relación tenga la clave “03”, no se deben registrar devoluciones de mercancías sobre comprobantes de tipo “E” (Egreso), “P” (Pago) o “N” (Nómina). 
 Cuando el tipo de relación tenga la clave “04”, si este documento que se está generando es de tipo “I” (Ingreso) o “E” (Egreso), puede sustituir a un comprobante de tipo “I” (Ingreso) o “E” (Egreso), en otro caso debe de sustituir a un comprobante del mismo tipo.
 Cuando el tipo de relación sea “05”, este documento que se está generando debe ser de tipo “T” (Traslado), y los documentos relacionados deben ser un comprobante de  tipo “I” (Ingreso) o “E” (Egreso).
 Cuando el tipo de relación sea “06”, este documento que se está generando debe ser de tipo “I” (Ingreso) o “E” (Egreso) y los documentos relacionados deben ser de tipo “T” (Traslado).
 Cuando el tipo de relación sea “07”, este documento que se está generando debe ser de tipo “I” (Ingreso) o “E” (Egreso) y los documentos relacionados deben ser de tipo “I” (Ingreso) o “E” (Egreso).</t>
        </r>
      </text>
    </comment>
    <comment ref="B22" authorId="0" shapeId="0" xr:uid="{429017BA-DE5C-42D0-9E08-37F20478538A}">
      <text>
        <r>
          <rPr>
            <b/>
            <sz val="9"/>
            <color indexed="81"/>
            <rFont val="Tahoma"/>
            <family val="2"/>
          </rPr>
          <t>Se debe registrar el folio fiscal (UUID) de un comprobante fiscal relacionado con el presente comprobante.
Ejemplo: 
UUID= 5FB2822E-396D-4725-8521-CDC4BDD20CCF</t>
        </r>
      </text>
    </comment>
    <comment ref="B25" authorId="0" shapeId="0" xr:uid="{318AB47F-AA35-469C-A25A-F128D991C9AD}">
      <text>
        <r>
          <rPr>
            <b/>
            <sz val="9"/>
            <color indexed="81"/>
            <rFont val="Tahoma"/>
            <family val="2"/>
          </rPr>
          <t>Artículo 29-A CFF. Los comprobantes fiscales digitales a que se refiere el artículo 29 de este Código, deberán contener los siguientes requisitos:
I. La clave del Registro Federal de Contribuyentes, nombre o razón social de quien los expida y el régimen fiscal en que tributen conforme a la Ley del Impuesto sobre la Renta. Tratándose de contribuyentes que tengan más de un local o establecimiento, se deberá señalar el domicilio del local o establecimiento en el que se expidan los comprobantes fiscales.</t>
        </r>
      </text>
    </comment>
    <comment ref="B26" authorId="0" shapeId="0" xr:uid="{E75A0FF0-7E9B-4A53-AFF4-234E828C107F}">
      <text>
        <r>
          <rPr>
            <b/>
            <sz val="9"/>
            <color indexed="81"/>
            <rFont val="Tahoma"/>
            <family val="2"/>
          </rPr>
          <t>Artículo 29-A CFF. Los comprobantes fiscales digitales a que se refiere el artículo 29 de este Código, deberán contener los siguientes requisitos:
I. La clave del Registro Federal de Contribuyentes, nombre o razón social de quien los expida y el régimen fiscal en que tributen conforme a la Ley del Impuesto sobre la Renta. Tratándose de contribuyentes que tengan más de un local o establecimiento, se deberá señalar el domicilio del local o establecimiento en el que se expidan los comprobantes fiscales.</t>
        </r>
      </text>
    </comment>
    <comment ref="B27" authorId="0" shapeId="0" xr:uid="{D9C2394A-071E-4DE5-9834-99DCD5DEEA0D}">
      <text>
        <r>
          <rPr>
            <b/>
            <sz val="9"/>
            <color indexed="81"/>
            <rFont val="Tahoma"/>
            <family val="2"/>
          </rPr>
          <t>Artículo 29-A CFF. Los comprobantes fiscales digitales a que se refiere el artículo 29 de este Código, deberán contener los siguientes requisitos:
I. La clave del Registro Federal de Contribuyentes, nombre o razón social de quien los expida y el régimen fiscal en que tributen conforme a la Ley del Impuesto sobre la Renta. Tratándose de contribuyentes que tengan más de un local o establecimiento, se deberá señalar el domicilio del local o establecimiento en el que se expidan los comprobantes fiscales.</t>
        </r>
      </text>
    </comment>
    <comment ref="B28" authorId="1" shapeId="0" xr:uid="{F06546CD-5355-4630-87C9-35F22FD982AF}">
      <text>
        <r>
          <rPr>
            <b/>
            <sz val="9"/>
            <color indexed="81"/>
            <rFont val="Tahoma"/>
            <family val="2"/>
          </rPr>
          <t xml:space="preserve">Se debe registrar el número de operación proporcionado por el SAT cuando se trate de un comprobante a través del adquirente de los productos o servicios siempre que la respuesta del servicio sea en sentido positivo, conforme a la Resolución Miscelánea Fiscal vigente.
</t>
        </r>
      </text>
    </comment>
    <comment ref="B31" authorId="0" shapeId="0" xr:uid="{1DEB35B5-7888-47B7-AA34-BA6D3318E6FC}">
      <text>
        <r>
          <rPr>
            <b/>
            <sz val="9"/>
            <color indexed="81"/>
            <rFont val="Tahoma"/>
            <family val="2"/>
          </rPr>
          <t xml:space="preserve">Artículo 29-A CFF. 
IV. La clave del Registro Federal de Contribuyentes, nombre o razón social; así como el código postal del domicilio fiscal de la persona a favor de quien se expida, asimismo, se debe indicar la clave del uso fiscal que el receptor le dará al comprobante fiscal.
Cuando no se cuente con la clave del registro federal de contribuyentes a que se refiere esta fracción, se señalará la clave genérica que establezca el Servicio de Administración Tributaria mediante reglas de carácter general, considerándose la operación como celebrada con el público en general. </t>
        </r>
      </text>
    </comment>
    <comment ref="B32" authorId="0" shapeId="0" xr:uid="{A5186944-D3A1-4FEA-B276-EB49BBDD06B2}">
      <text>
        <r>
          <rPr>
            <b/>
            <sz val="9"/>
            <color indexed="81"/>
            <rFont val="Tahoma"/>
            <family val="2"/>
          </rPr>
          <t xml:space="preserve">Artículo 29-A CFF. 
IV. La clave del Registro Federal de Contribuyentes, nombre o razón social; así como el código postal del domicilio fiscal de la persona a favor de quien se expida, asimismo, se debe indicar la clave del uso fiscal que el receptor le dará al comprobante fiscal.
Cuando no se cuente con la clave del registro federal de contribuyentes a que se refiere esta fracción, se señalará la clave genérica que establezca el Servicio de Administración Tributaria mediante reglas de carácter general, considerándose la operación como celebrada con el público en general. </t>
        </r>
      </text>
    </comment>
    <comment ref="B33" authorId="0" shapeId="0" xr:uid="{73F0E365-537E-4A38-A2F7-77D5974DEBE3}">
      <text>
        <r>
          <rPr>
            <b/>
            <sz val="9"/>
            <color indexed="81"/>
            <rFont val="Tahoma"/>
            <family val="2"/>
          </rPr>
          <t xml:space="preserve">Artículo 29-A CFF. 
IV. La clave del Registro Federal de Contribuyentes, nombre o razón social; así como el código postal del domicilio fiscal de la persona a favor de quien se expida, asimismo, se debe indicar la clave del uso fiscal que el receptor le dará al comprobante fiscal.
Cuando no se cuente con la clave del registro federal de contribuyentes a que se refiere esta fracción, se señalará la clave genérica que establezca el Servicio de Administración Tributaria mediante reglas de carácter general, considerándose la operación como celebrada con el público en general. </t>
        </r>
      </text>
    </comment>
    <comment ref="B37" authorId="0" shapeId="0" xr:uid="{88327020-958A-4C8D-8C3A-D3F19CC8CDCE}">
      <text>
        <r>
          <rPr>
            <b/>
            <sz val="9"/>
            <color indexed="81"/>
            <rFont val="Tahoma"/>
            <family val="2"/>
          </rPr>
          <t xml:space="preserve">Artículo 29-A CFF. 
IV. La clave del Registro Federal de Contribuyentes, nombre o razón social; así como el código postal del domicilio fiscal de la persona a favor de quien se expida, asimismo, se debe indicar la clave del uso fiscal que el receptor le dará al comprobante fiscal.
Cuando no se cuente con la clave del registro federal de contribuyentes a que se refiere esta fracción, se señalará la clave genérica que establezca el Servicio de Administración Tributaria mediante reglas de carácter general, considerándose la operación como celebrada con el público en general. </t>
        </r>
      </text>
    </comment>
    <comment ref="B40" authorId="0" shapeId="0" xr:uid="{EB0B3748-F7CE-41CA-ADF3-9754792DB4E1}">
      <text>
        <r>
          <rPr>
            <b/>
            <sz val="9"/>
            <color indexed="81"/>
            <rFont val="Tahoma"/>
            <family val="2"/>
          </rPr>
          <t>En este campo se debe registrar una clave que permita clasificar los conceptos del comprobante como productos o servicios; se deben utilizar las claves de los diversos productos o servicios de conformidad con el catálogo c_ClaveProdServ publicado en el Portal del SAT, cuando los conceptos que se registren por sus actividades correspondan a estos.
Para una mejor ubicación de los productos y servicios que se facturan, puede consultarse el Apéndice 3 de esta Guía.
En el caso de que la clave de un producto o servicio no se encuentre en el catálogo se debe registrar la clave “01010101”.
Basta con que se clasifique la descripción del bien o servicio 
hasta el tercer nivel, es decir hasta la clase, los primeros seis dígitos de la clave del catálogo (Apéndice 3).
Es importante señalar que la identificación de la clave de producto o servicio que corresponda conforme al catálogo c_ClaveProdServ, será responsabilidad del emisor de la factura, en razón de ser él quien conoce las características y la naturaleza del producto o servicio que comercializa y amparará el comprobante.
En el caso de que el emisor del comprobante comercialice productos que no hayan sido objeto de transformación o industrialización de su parte –es decir lo compra y tal cual lo vende-, el emisor podrá utilizar la clave del producto registrada por su proveedor en el comprobante que ampara la adquisición de los mismos.</t>
        </r>
      </text>
    </comment>
    <comment ref="B41" authorId="0" shapeId="0" xr:uid="{FA75BAA1-7528-49C7-8266-5F43227C1699}">
      <text>
        <r>
          <rPr>
            <b/>
            <sz val="9"/>
            <color indexed="81"/>
            <rFont val="Tahoma"/>
            <family val="2"/>
          </rPr>
          <t>En este campo se puede registrar el número de parte, identificador del producto o del servicio, la clave de producto o servicio, SKU (número de referencia) o equivalente, propia de la operación del contribuyente emisor del comprobante fiscal descrito en el presente concepto.
 Opcionalmente se pueden utilizar claves del estándar GTIN (número global de artículo comercial).
 Puede conformarse desde uno hasta 100 caracteres alfanuméricos.
Ejemplo:
NoIdentificacion= UT421510</t>
        </r>
      </text>
    </comment>
    <comment ref="B42" authorId="0" shapeId="0" xr:uid="{355B00D3-157B-4F78-8A67-BE73FE5BF6DF}">
      <text>
        <r>
          <rPr>
            <b/>
            <sz val="9"/>
            <color indexed="81"/>
            <rFont val="Tahoma"/>
            <family val="2"/>
          </rPr>
          <t>En este campo se debe registrar la cantidad de bienes o servicios que correspondan a cada concepto, puede contener de cero hasta seis decimales.
Ejemplo:
Cantidad= 5.55555</t>
        </r>
      </text>
    </comment>
    <comment ref="B43" authorId="0" shapeId="0" xr:uid="{390507EA-0312-4578-BE2A-D0410A816E33}">
      <text>
        <r>
          <rPr>
            <b/>
            <sz val="9"/>
            <color indexed="81"/>
            <rFont val="Tahoma"/>
            <family val="2"/>
          </rPr>
          <t xml:space="preserve">En este campo se debe registrar la clave de unidad de medida estandarizada de conformidad con el catálogo c_ClaveUnidad publicado en el Portal del SAT, aplicable para la cantidad expresada en cada concepto. La unidad debe corresponder con la descripción del concepto. 
Ejemplo: 
ClaveUnidad= KGM </t>
        </r>
      </text>
    </comment>
    <comment ref="B44" authorId="0" shapeId="0" xr:uid="{D07437A2-77FD-4CE4-BA00-34FD1E264318}">
      <text>
        <r>
          <rPr>
            <b/>
            <sz val="9"/>
            <color indexed="81"/>
            <rFont val="Tahoma"/>
            <family val="2"/>
          </rPr>
          <t xml:space="preserve">En este campo se puede registrar la unidad de medida del bien o servicio propio de la operación del emisor, aplicable para la cantidad expresada en cada concepto. La unidad debe corresponder con la descripción del concepto. 
La unidad debe corresponder con la ClaveUnidad del catálogo c_ClaveUnidad. 
Ejemplo: 
Unidad= Kilo </t>
        </r>
      </text>
    </comment>
    <comment ref="B46" authorId="0" shapeId="0" xr:uid="{EDD165F4-213E-4F77-A1AB-A2A2033883F5}">
      <text>
        <r>
          <rPr>
            <b/>
            <sz val="9"/>
            <color indexed="81"/>
            <rFont val="Tahoma"/>
            <family val="2"/>
          </rPr>
          <t xml:space="preserve">En este campo se debe registrar el valor o precio unitario del 
bien o servicio por cada concepto, el cual puede contener de 
cero hasta seis decimales. 
Si el tipo de comprobante es de “I” (Ingreso), “E” (Egreso) o “N” (Nómina) este valor debe ser mayor a cero, si es de “T” (Traslado) puede ser mayor o igual a cero y si es de “P” (Pago) debe ser igual a cero. 
Ejemplo: 
ValorUnitario= 1230.00 </t>
        </r>
      </text>
    </comment>
    <comment ref="B47" authorId="0" shapeId="0" xr:uid="{22346505-DC53-47E5-A3D0-BDD42DC3CEF0}">
      <text>
        <r>
          <rPr>
            <b/>
            <sz val="9"/>
            <color indexed="81"/>
            <rFont val="Tahoma"/>
            <family val="2"/>
          </rPr>
          <t xml:space="preserve">Se debe registrar el importe total de los bienes o servicios de cada concepto. Debe ser equivalente al resultado de multiplicar la cantidad por el valor unitario expresado en el concepto, el cual debe ser calculado por el sistema que genera el comprobante y considerará los redondeos que tenga registrado este campo en el estándar técnico del Anexo 20. No se permiten valores negativos. 
Este campo puede contener de cero hasta seis decimales. 
Ejemplo 1: En este caso se consideró la clave “MXN” (Peso 
Mexicano). 
Importe= 6150.00 </t>
        </r>
      </text>
    </comment>
    <comment ref="B49" authorId="0" shapeId="0" xr:uid="{DD2653F7-870B-4F66-9459-AC277AABEE92}">
      <text>
        <r>
          <rPr>
            <b/>
            <sz val="9"/>
            <color indexed="81"/>
            <rFont val="Tahoma"/>
            <family val="2"/>
          </rPr>
          <t xml:space="preserve">Se debe registrar la clave correspondiente para indicar si la 
operación comercial es objeto o no de impuesto. 
 Las claves vigentes se encuentran incluidas en el catálogo c_ObjetoImp. 
 Si el valor registrado en este campo es “02” (Sí objeto de impuesto), se deben desglosar los Impuestos a nivel de Concepto. 
 Si el valor registrado en este campo es “01” (No objeto de
impuesto) o “03” (Sí objeto del impuesto y no obligado al desglose) no se desglosan impuestos a nivel Concepto. </t>
        </r>
      </text>
    </comment>
    <comment ref="B50" authorId="0" shapeId="0" xr:uid="{5A887DF4-AC88-450F-9DB6-15CCFE1F6C35}">
      <text>
        <r>
          <rPr>
            <b/>
            <sz val="9"/>
            <color indexed="81"/>
            <rFont val="Tahoma"/>
            <family val="2"/>
          </rPr>
          <t>Se debe registrar el número del pedimento correspondiente a 
la importación del bien, el cual se integra de izquierda a derecha de la siguiente manera: 
Últimos dos dígitos del año de validación seguidos por dos espacios, dos dígitos de la aduana de despacho seguidos por dos espacios, cuatro dígitos del número de la patente seguidos por dos espacios, un dígito que corresponde al último dígito del año en curso, salvo que se trate de un pedimento consolidado, iniciado en el año inmediato anterior o del pedimento original de una rectificación, seguido de seis dígitos de la numeración progresiva por aduana. 
 Se debe registrar la información en este campo cuando el CFDI no contenga el complemento de comercio exterior (es una venta de primera mano nacional). 
 Para validar la estructura de este campo puede consultar la documentación técnica publicada en el Portal del SAT</t>
        </r>
      </text>
    </comment>
    <comment ref="B51" authorId="0" shapeId="0" xr:uid="{AEF3E0A0-A334-4747-A484-9CA797290744}">
      <text>
        <r>
          <rPr>
            <b/>
            <sz val="9"/>
            <color indexed="81"/>
            <rFont val="Tahoma"/>
            <family val="2"/>
          </rPr>
          <t>Se debe registrar el número de la cuenta predial del inmueble cubierto por cada concepto o bien, para incorporar los datos de identificación del certificado de participación inmobiliaria no amortizable, si se trata de arrendamiento. 
Puede conformarse desde uno hasta 150 dígitos. 
Ejemplo:  
Numero= 15956011002</t>
        </r>
      </text>
    </comment>
    <comment ref="B54" authorId="2" shapeId="0" xr:uid="{834A3E35-EEA1-4274-A093-26657925E5F1}">
      <text>
        <r>
          <rPr>
            <b/>
            <sz val="9"/>
            <color indexed="81"/>
            <rFont val="Tahoma"/>
            <family val="2"/>
          </rPr>
          <t>Atributo requerido para expresar la fecha y hora en la que el beneficiario recibe el pago. Se expresa en la forma aaaa-mm-ddThh:mm:ss, de acuerdo con la especificación ISO 8601. En caso de no contar con la hora se debe registrar 12:00:00</t>
        </r>
      </text>
    </comment>
    <comment ref="B55" authorId="2" shapeId="0" xr:uid="{EDB72BDD-4EB4-4CD0-9B8E-7F35F66AEC31}">
      <text>
        <r>
          <rPr>
            <b/>
            <sz val="9"/>
            <color indexed="81"/>
            <rFont val="Tahoma"/>
            <family val="2"/>
          </rPr>
          <t>Atributo requerido para expresar la clave de la forma en que se realiza el pago.</t>
        </r>
      </text>
    </comment>
    <comment ref="B56" authorId="2" shapeId="0" xr:uid="{4EF1426A-0204-4130-8A17-F8560BA2582E}">
      <text>
        <r>
          <rPr>
            <b/>
            <sz val="9"/>
            <color indexed="81"/>
            <rFont val="Tahoma"/>
            <family val="2"/>
          </rPr>
          <t>Atributo requerido para identificar la clave de la moneda utilizada para realizar el pago conforme a la especificación ISO 4217. Cuando se usa moneda nacional se registra MXN. El atributo Pagos:Pago:Monto debe ser expresado en la moneda registrada en este atributo.</t>
        </r>
      </text>
    </comment>
    <comment ref="B57" authorId="2" shapeId="0" xr:uid="{11982362-5D80-42F7-8ACF-531D14E37378}">
      <text>
        <r>
          <rPr>
            <b/>
            <sz val="9"/>
            <color indexed="81"/>
            <rFont val="Tahoma"/>
            <family val="2"/>
          </rPr>
          <t>Se debe registrar el tipo de cambio de la moneda a la fecha en que se recibió el pago, cuando el campo MonedaP sea diferente a MXN (Peso Mexicano), en este caso el valor de este campo debe reflejar el número de pesos mexicanos que equivalen a una unidad de la divisa señalada en el campo MonedaP.</t>
        </r>
      </text>
    </comment>
    <comment ref="B58" authorId="2" shapeId="0" xr:uid="{0B9C6388-5268-4640-8200-EDEC82896C00}">
      <text>
        <r>
          <rPr>
            <b/>
            <sz val="9"/>
            <color indexed="81"/>
            <rFont val="Tahoma"/>
            <family val="2"/>
          </rPr>
          <t>Se debe registrar el importe del pago, este debe ser mayor a cero “0”. La suma de los valores registrados en el nodo DoctoRelacionado, campo ImpPagado, debe ser menor o igual que el valor de este campo</t>
        </r>
      </text>
    </comment>
    <comment ref="B59" authorId="2" shapeId="0" xr:uid="{DF743F0D-0128-4FA6-A79E-D7DA1ADD2D24}">
      <text>
        <r>
          <rPr>
            <b/>
            <sz val="9"/>
            <color indexed="81"/>
            <rFont val="Tahoma"/>
            <family val="2"/>
          </rPr>
          <t xml:space="preserve">Se puede registrar el número de cheque, número de autorización, número de referencia, clave de rastreo en caso de ser SPEI, línea de captura o algún número de referencia o identificación análogo que permita identificar la operación correspondiente al pago efectuado.
</t>
        </r>
      </text>
    </comment>
    <comment ref="B60" authorId="2" shapeId="0" xr:uid="{79EF432C-5AB5-4A34-8191-CD86D985B36C}">
      <text>
        <r>
          <rPr>
            <b/>
            <sz val="9"/>
            <color indexed="81"/>
            <rFont val="Tahoma"/>
            <family val="2"/>
          </rPr>
          <t>Se puede registrar la clave del RFC de la entidad emisora de la cuenta origen, es decir, la operadora, el banco, la institución financiera, emisor de monedero electrónico, etc., en caso de ser residente en el extranjero se debe registrar la clave en el RFC genérica XEXX010101000, en caso de que éste no se utilice, la clave en el RFC que se registre debe estar en la lista de claves en el RFC inscritas en el SAT</t>
        </r>
      </text>
    </comment>
    <comment ref="B61" authorId="2" shapeId="0" xr:uid="{00834150-1E39-4C4C-A962-D7468862A08E}">
      <text>
        <r>
          <rPr>
            <b/>
            <sz val="9"/>
            <color indexed="81"/>
            <rFont val="Tahoma"/>
            <family val="2"/>
          </rPr>
          <t xml:space="preserve">Se puede registrar el nombre del banco ordenante, es requerido en caso de ser extranjero, considerar las reglas de obligatoriedad de acuerdo con la columna Nombre del Banco emisor de la cuenta ordenante en caso de extranjero del catálogo c_FormaPago publicado en el Portal del SAT. </t>
        </r>
      </text>
    </comment>
    <comment ref="B62" authorId="2" shapeId="0" xr:uid="{D8B05F18-8D97-4639-948C-60D4720053AE}">
      <text>
        <r>
          <rPr>
            <b/>
            <sz val="9"/>
            <color indexed="81"/>
            <rFont val="Tahoma"/>
            <family val="2"/>
          </rPr>
          <t xml:space="preserve">Se puede registrar el número de la cuenta con la que se realizó el pago, considerar las reglas de obligatoriedad de acuerdo con la columna Cuenta Ordenante del catálogo c_FormaPago publicado en el Portal del SAT. </t>
        </r>
      </text>
    </comment>
    <comment ref="B63" authorId="2" shapeId="0" xr:uid="{6CE6384C-94C3-44FA-992E-EECD0A2F4FBA}">
      <text>
        <r>
          <rPr>
            <b/>
            <sz val="9"/>
            <color indexed="81"/>
            <rFont val="Tahoma"/>
            <family val="2"/>
          </rPr>
          <t xml:space="preserve">Se puede registrar la clave en el RFC de la entidad operadora de la cuenta destino, es decir, la operadora, el banco, la institución financiera, emisor de monedero electrónico, etc. </t>
        </r>
      </text>
    </comment>
    <comment ref="B64" authorId="2" shapeId="0" xr:uid="{0707B254-D61A-4615-B122-6B34FCD62479}">
      <text>
        <r>
          <rPr>
            <b/>
            <sz val="9"/>
            <color indexed="81"/>
            <rFont val="Tahoma"/>
            <family val="2"/>
          </rPr>
          <t>Se puede registrar el número de cuenta en donde se recibió el pago.</t>
        </r>
      </text>
    </comment>
    <comment ref="B65" authorId="2" shapeId="0" xr:uid="{3E3DD899-1EA1-4368-9145-7BBEE02D0374}">
      <text>
        <r>
          <rPr>
            <b/>
            <sz val="9"/>
            <color indexed="81"/>
            <rFont val="Tahoma"/>
            <family val="2"/>
          </rPr>
          <t>Se puede registrar la clave del tipo de cadena de pago que genera la entidad receptora del pago.</t>
        </r>
      </text>
    </comment>
    <comment ref="B70" authorId="0" shapeId="0" xr:uid="{A73B4F5A-A72E-49B0-BF23-D945E376A597}">
      <text>
        <r>
          <rPr>
            <b/>
            <sz val="9"/>
            <color indexed="81"/>
            <rFont val="Tahoma"/>
            <family val="2"/>
          </rPr>
          <t xml:space="preserve">En este nodo se debe expresar el listado de los documentos relacionados con los pagos de la operación inicial. Por cada documento que se relacione se debe generar un nodo DoctoRelacionado. </t>
        </r>
      </text>
    </comment>
    <comment ref="B71" authorId="2" shapeId="0" xr:uid="{8FB0A1C1-5E53-422D-9351-182ED8B88DBC}">
      <text>
        <r>
          <rPr>
            <b/>
            <sz val="9"/>
            <color indexed="81"/>
            <rFont val="Tahoma"/>
            <family val="2"/>
          </rPr>
          <t xml:space="preserve">Se debe registrar el identificador del documento relacionado con el pago. Este dato debe ser un folio fiscal de Factura Electrónica. </t>
        </r>
      </text>
    </comment>
    <comment ref="B74" authorId="2" shapeId="0" xr:uid="{BDA0D1CF-8D2F-412B-AF88-66261FEF251D}">
      <text>
        <r>
          <rPr>
            <b/>
            <sz val="9"/>
            <color indexed="81"/>
            <rFont val="Tahoma"/>
            <family val="2"/>
          </rPr>
          <t>Atributo requerido para identificar la clave de la moneda utilizada en los importes del documento relacionado, cuando se usa moneda nacional o el documento relacionado no especifica la moneda se registra MXN. Los importes registrados en los atributos “ImpSaldoAnt”, “ImpPagado” e “ImpSaldoInsoluto” de éste nodo, deben corresponder a esta moneda. Conforme con la especificación ISO 4217.</t>
        </r>
      </text>
    </comment>
    <comment ref="B75" authorId="2" shapeId="0" xr:uid="{64AF8CA2-2673-401B-B152-6F5190DFF8E1}">
      <text>
        <r>
          <rPr>
            <b/>
            <sz val="9"/>
            <color indexed="81"/>
            <rFont val="Tahoma"/>
            <family val="2"/>
          </rPr>
          <t>Atributo condicional para expresar el tipo de cambio conforme con la moneda registrada en el documento relacionado. Es requerido cuando la moneda del documento relacionado es distinta de la moneda de pago. Se debe registrar el número de unidades de la moneda señalada en el documento relacionado que equivalen a una unidad de la moneda del pago.
Por ejemplo: El documento relacionado se registra en USD. El pago se realiza por 100 EUR. 
Este atributo se registra como 1.114700 USD/EUR. El importe pagado equivale a 100 EUR * 1.114700 USD/EUR = 111.47 USD.</t>
        </r>
      </text>
    </comment>
    <comment ref="B77" authorId="2" shapeId="0" xr:uid="{62268637-181E-4B45-95E6-2F6D969437B2}">
      <text>
        <r>
          <rPr>
            <b/>
            <sz val="9"/>
            <color indexed="81"/>
            <rFont val="Tahoma"/>
            <family val="2"/>
          </rPr>
          <t>Atributo requerido para expresar el monto del saldo insoluto de la parcialidad anterior. En el caso de que sea la primer parcialidad este atributo debe contener el importe total del documento relacionado.</t>
        </r>
      </text>
    </comment>
    <comment ref="B78" authorId="2" shapeId="0" xr:uid="{94B9FE65-C792-4B53-95C5-EB8A96E4610B}">
      <text>
        <r>
          <rPr>
            <b/>
            <sz val="9"/>
            <color indexed="81"/>
            <rFont val="Tahoma"/>
            <family val="2"/>
          </rPr>
          <t>Atributo requerido para expresar el importe pagado para el documento relacionado.</t>
        </r>
      </text>
    </comment>
    <comment ref="B79" authorId="2" shapeId="0" xr:uid="{853B2469-4E6E-49A1-9A94-8BCE1B17F3F7}">
      <text>
        <r>
          <rPr>
            <b/>
            <sz val="9"/>
            <color indexed="81"/>
            <rFont val="Tahoma"/>
            <family val="2"/>
          </rPr>
          <t>Atributo requerido para expresar la diferencia entre el importe del saldo anterior y el monto del pago.</t>
        </r>
      </text>
    </comment>
    <comment ref="B80" authorId="2" shapeId="0" xr:uid="{97367BB0-0279-4A28-8D0F-E58DF9FA6369}">
      <text>
        <r>
          <rPr>
            <b/>
            <sz val="9"/>
            <color indexed="81"/>
            <rFont val="Tahoma"/>
            <family val="2"/>
          </rPr>
          <t>Atributo requerido para expresar si el pago del documento relacionado es objeto o no de impuesto.</t>
        </r>
      </text>
    </comment>
    <comment ref="B82" authorId="0" shapeId="0" xr:uid="{1DD68DB7-8F7B-4FC0-9B84-41E84367A763}">
      <text>
        <r>
          <rPr>
            <b/>
            <sz val="9"/>
            <color indexed="81"/>
            <rFont val="Tahoma"/>
            <family val="2"/>
          </rPr>
          <t xml:space="preserve">En este nodo se debe expresar la información detallada de una retención de impuestos específico conforme al monto del pago recibido. 
En el caso de que un documento relacionado contenga impuesto retenido por Tasa y Cuota, se debe expresar en diferentes apartados. </t>
        </r>
      </text>
    </comment>
    <comment ref="B89" authorId="0" shapeId="0" xr:uid="{48BABE1B-3BF3-492A-B091-E861FB3B2284}">
      <text>
        <r>
          <rPr>
            <b/>
            <sz val="9"/>
            <color indexed="81"/>
            <rFont val="Tahoma"/>
            <family val="2"/>
          </rPr>
          <t xml:space="preserve">Se debe registrar el importe del impuesto retenido conforme al monto del pago, aplicable al documento relacionado. No se permiten valores negativos. 
El valor de este campo será calculado por el sistema que genera el comprobante, para mayor referencia podrás consultar la documentación técnica publicada en el Portal del SAT. 
Ejemplo: 
ImporteDR = 8000.00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 MM</author>
    <author>user</author>
  </authors>
  <commentList>
    <comment ref="B5" authorId="0" shapeId="0" xr:uid="{07304CCB-AC8E-4271-9D84-816490542610}">
      <text>
        <r>
          <rPr>
            <b/>
            <sz val="9"/>
            <color indexed="81"/>
            <rFont val="Tahoma"/>
            <family val="2"/>
          </rPr>
          <t>Atributo requerido para la expresión de la fecha y hora de expedición del Comprobante Fiscal Digital por Internet. Se expresa en la forma AAAA-MM DDThh:mm:ss y debe corresponder con la hora local donde se expide el comprobante.</t>
        </r>
      </text>
    </comment>
    <comment ref="E5" authorId="0" shapeId="0" xr:uid="{DCAA7C6A-6E13-40DD-96A4-4DFDC4B0B083}">
      <text>
        <r>
          <rPr>
            <b/>
            <sz val="9"/>
            <color indexed="81"/>
            <rFont val="Tahoma"/>
            <family val="2"/>
          </rPr>
          <t>Atributo opcional para precisar la serie para control interno del contribuyente. 
Este atributo acepta una cadena de caracteres.</t>
        </r>
      </text>
    </comment>
    <comment ref="H5" authorId="0" shapeId="0" xr:uid="{ED5D08B2-0B42-4FE8-A15B-EE2703199AED}">
      <text>
        <r>
          <rPr>
            <b/>
            <sz val="9"/>
            <color indexed="81"/>
            <rFont val="Tahoma"/>
            <family val="2"/>
          </rPr>
          <t>Atributo opcional para control interno del contribuyente que expresa el folio del comprobante, acepta una cadena de caracteres.</t>
        </r>
      </text>
    </comment>
    <comment ref="B8" authorId="0" shapeId="0" xr:uid="{FC865D19-6D30-42FC-8802-6E3D4513AD89}">
      <text>
        <r>
          <rPr>
            <b/>
            <sz val="9"/>
            <color indexed="81"/>
            <rFont val="Tahoma"/>
            <family val="2"/>
          </rPr>
          <t>Atributo condicional para precisar la clave del método de pago que aplica para este comprobante fiscal digital por Internet, conforme al Artículo 29-A fracción VII incisos a y b del CFF.</t>
        </r>
      </text>
    </comment>
    <comment ref="E8" authorId="0" shapeId="0" xr:uid="{DAAD531A-8AE5-4A27-8EA0-B1447ECBB926}">
      <text>
        <r>
          <rPr>
            <b/>
            <sz val="9"/>
            <color indexed="81"/>
            <rFont val="Tahoma"/>
            <family val="2"/>
          </rPr>
          <t>Atributo condicional para expresar la clave de la forma de pago de los bienes o servicios amparados por el comprobante.</t>
        </r>
      </text>
    </comment>
    <comment ref="H8" authorId="0" shapeId="0" xr:uid="{0EF6FDB1-2591-410D-8C5B-F00294CC08FD}">
      <text>
        <r>
          <rPr>
            <b/>
            <sz val="9"/>
            <color indexed="81"/>
            <rFont val="Tahoma"/>
            <family val="2"/>
          </rPr>
          <t>Atributo requerido para identificar la clave de la moneda utilizada para 
expresar los montos, cuando se usa moneda nacional se registra MXN. 
Conforme con la especificación ISO 4217</t>
        </r>
      </text>
    </comment>
    <comment ref="K8" authorId="0" shapeId="0" xr:uid="{2FDAABA8-9611-428B-BF58-1D4A65B81855}">
      <text>
        <r>
          <rPr>
            <b/>
            <sz val="9"/>
            <color indexed="81"/>
            <rFont val="Tahoma"/>
            <family val="2"/>
          </rPr>
          <t>Atributo condicional para representar el tipo de cambio FIX conforme con la moneda usada. Es requerido cuando la clave de moneda es distinta de MXN y de XXX. El valor debe reflejar el número de pesos mexicanos que equivalen a una unidad de la divisa señalada en el atributo moneda. Si el valor está fuera del porcentaje aplicable a la moneda tomado del catálogo c_Moneda, el emisor debe obtener del PAC que vaya a timbrar el CFDI, de manera no automática, una clave de confirmación para ratificar que el valor es correcto e integrar dicha clave en el atributo Confirmacion.</t>
        </r>
      </text>
    </comment>
    <comment ref="B10" authorId="0" shapeId="0" xr:uid="{9CBB3CB7-B798-49C0-8BCA-1DFF13312A71}">
      <text>
        <r>
          <rPr>
            <b/>
            <sz val="9"/>
            <color indexed="81"/>
            <rFont val="Tahoma"/>
            <family val="2"/>
          </rPr>
          <t>Atributo condicional para expresar las condiciones comerciales aplicables para el pago del comprobante fiscal digital por Internet. Este atributo puede ser condicionado mediante atributos o complementos.</t>
        </r>
      </text>
    </comment>
    <comment ref="E10" authorId="0" shapeId="0" xr:uid="{1A4D69B1-EC3F-4476-987F-CEE00BB71141}">
      <text>
        <r>
          <rPr>
            <b/>
            <sz val="9"/>
            <color indexed="81"/>
            <rFont val="Tahoma"/>
            <family val="2"/>
          </rPr>
          <t>Atributo requerido para incorporar el código postal del lugar de expedición del comprobante (domicilio de la matriz o de la sucursal).</t>
        </r>
      </text>
    </comment>
    <comment ref="H10" authorId="0" shapeId="0" xr:uid="{960701DA-508C-461C-BE21-8E889387C501}">
      <text>
        <r>
          <rPr>
            <b/>
            <sz val="9"/>
            <color indexed="81"/>
            <rFont val="Tahoma"/>
            <family val="2"/>
          </rPr>
          <t>Atributo requerido para expresar la clave del efecto del comprobante fiscal para el contribuyente emisor.</t>
        </r>
      </text>
    </comment>
    <comment ref="K10" authorId="0" shapeId="0" xr:uid="{490364FC-CE1C-4BC6-AA4B-62137444DDC1}">
      <text/>
    </comment>
    <comment ref="B12" authorId="0" shapeId="0" xr:uid="{7C26599E-A54A-41C2-8F0A-5CDAB05BB5C1}">
      <text>
        <r>
          <rPr>
            <b/>
            <sz val="9"/>
            <color indexed="81"/>
            <rFont val="Tahoma"/>
            <family val="2"/>
          </rPr>
          <t xml:space="preserve">Atributo condicional para registrar la clave de confirmación que entregue el PAC para expedir el comprobante con importes grandes, con un tipo de cambio fuera del rango establecido o con ambos casos. Es requerido cuando se registra un tipo de cambio o un total fuera del rango establecido.
</t>
        </r>
      </text>
    </comment>
    <comment ref="B14" authorId="0" shapeId="0" xr:uid="{83FAE01A-A852-43C9-949B-E6004F71EF63}">
      <text>
        <r>
          <rPr>
            <b/>
            <sz val="9"/>
            <color indexed="81"/>
            <rFont val="Tahoma"/>
            <family val="2"/>
          </rPr>
          <t>Nodo requerido para expresar la información del contribuyente emisor del comprobante</t>
        </r>
      </text>
    </comment>
    <comment ref="B16" authorId="0" shapeId="0" xr:uid="{E38D8D7E-C980-458C-9F9B-EFA0393C3E17}">
      <text>
        <r>
          <rPr>
            <b/>
            <sz val="9"/>
            <color indexed="81"/>
            <rFont val="Tahoma"/>
            <family val="2"/>
          </rPr>
          <t>Atributo requerido para registrar la Clave del Registro Federal de Contribuyentes correspondiente al contribuyente emisor del comprobante.</t>
        </r>
      </text>
    </comment>
    <comment ref="E16" authorId="0" shapeId="0" xr:uid="{932B8DDB-433C-4787-9F19-CBE13C1B3571}">
      <text>
        <r>
          <rPr>
            <b/>
            <sz val="9"/>
            <color indexed="81"/>
            <rFont val="Tahoma"/>
            <family val="2"/>
          </rPr>
          <t>Atributo requerido para registrar el nombre, denominación o razón social del contribuyente inscrito en el RFC, del emisor del comprobante</t>
        </r>
      </text>
    </comment>
    <comment ref="H16" authorId="0" shapeId="0" xr:uid="{F1953C6B-B51B-4047-A12F-8FA48E82A3AC}">
      <text>
        <r>
          <rPr>
            <b/>
            <sz val="9"/>
            <color indexed="81"/>
            <rFont val="Tahoma"/>
            <family val="2"/>
          </rPr>
          <t>Atributo requerido para incorporar la clave del régimen del contribuyente emisor al que aplicará el efecto fiscal de este comprobante.</t>
        </r>
      </text>
    </comment>
    <comment ref="K16" authorId="0" shapeId="0" xr:uid="{7ED35503-B9F5-4132-B6C0-D9E022D192B8}">
      <text>
        <r>
          <rPr>
            <b/>
            <sz val="9"/>
            <color indexed="81"/>
            <rFont val="Tahoma"/>
            <family val="2"/>
          </rPr>
          <t>Atributo condicional para expresar el número de operación proporcionado por el SAT cuando se trate de un comprobante a través de un PCECFDI o un PCGCFDISP.</t>
        </r>
      </text>
    </comment>
    <comment ref="B18" authorId="0" shapeId="0" xr:uid="{6B14BA80-D24B-48E8-8EEF-775F6AB9D717}">
      <text>
        <r>
          <rPr>
            <b/>
            <sz val="9"/>
            <color indexed="81"/>
            <rFont val="Tahoma"/>
            <family val="2"/>
          </rPr>
          <t>Nodo requerido para precisar la información del contribuyente receptor del comprobante.</t>
        </r>
      </text>
    </comment>
    <comment ref="B20" authorId="0" shapeId="0" xr:uid="{98A22573-2D66-43F1-B009-2DC118872F4B}">
      <text>
        <r>
          <rPr>
            <b/>
            <sz val="9"/>
            <color indexed="81"/>
            <rFont val="Tahoma"/>
            <family val="2"/>
          </rPr>
          <t>Atributo requerido para registrar la Clave del Registro Federal de Contribuyentes correspondiente al contribuyente receptor del comprobante.</t>
        </r>
      </text>
    </comment>
    <comment ref="E20" authorId="0" shapeId="0" xr:uid="{B2B2BB95-3484-4C35-B12F-C53C0A945844}">
      <text>
        <r>
          <rPr>
            <b/>
            <sz val="9"/>
            <color indexed="81"/>
            <rFont val="Tahoma"/>
            <family val="2"/>
          </rPr>
          <t>Atributo requerido para registrar el nombre(s), primer apellido, segundo apellido, según corresponda, denominación o razón social del contribuyente, inscrito en el RFC, del receptor del comprobante.</t>
        </r>
      </text>
    </comment>
    <comment ref="H20" authorId="0" shapeId="0" xr:uid="{AAA385A8-7CE8-4CAE-9A65-FE87E646761D}">
      <text>
        <r>
          <rPr>
            <b/>
            <sz val="9"/>
            <color indexed="81"/>
            <rFont val="Tahoma"/>
            <family val="2"/>
          </rPr>
          <t>Atributo requerido para incorporar la clave del régimen fiscal del contribuyente receptor al que aplicará el efecto fiscal de este comprobante.</t>
        </r>
      </text>
    </comment>
    <comment ref="K20" authorId="0" shapeId="0" xr:uid="{E6649578-0FD6-4BB2-A4C1-2EC4FD912DEC}">
      <text>
        <r>
          <rPr>
            <b/>
            <sz val="9"/>
            <color indexed="81"/>
            <rFont val="Tahoma"/>
            <family val="2"/>
          </rPr>
          <t>Atributo requerido para registrar el código postal del domicilio fiscal del receptor del comprobante.</t>
        </r>
      </text>
    </comment>
    <comment ref="B22" authorId="0" shapeId="0" xr:uid="{7CE416D7-2B50-4CFD-A2E5-AF9ABC2FB6D5}">
      <text>
        <r>
          <rPr>
            <b/>
            <sz val="9"/>
            <color indexed="81"/>
            <rFont val="Tahoma"/>
            <family val="2"/>
          </rPr>
          <t>Atributo condicional para registrar la clave del país de residencia para efectos fiscales del receptor del comprobante, cuando se trate de un extranjero, y que es conforme con la especificación ISO 3166-1 alpha-3. Es requerido cuando se incluya el complemento de comercio exterior o se registre el atributo NumRegIdTrib.</t>
        </r>
      </text>
    </comment>
    <comment ref="E22" authorId="0" shapeId="0" xr:uid="{82C4991C-3FD3-4123-B9BE-F2A4D73C417B}">
      <text>
        <r>
          <rPr>
            <b/>
            <sz val="9"/>
            <color indexed="81"/>
            <rFont val="Tahoma"/>
            <family val="2"/>
          </rPr>
          <t>Atributo condicional para expresar el número de registro de identidad fiscal del receptor cuando sea residente en el extranjero. Es requerido cuando se incluya el complemento de comercio exterior.</t>
        </r>
      </text>
    </comment>
    <comment ref="H22" authorId="0" shapeId="0" xr:uid="{A6C69948-0311-4251-A94E-F9A02D7542CF}">
      <text>
        <r>
          <rPr>
            <b/>
            <sz val="9"/>
            <color indexed="81"/>
            <rFont val="Tahoma"/>
            <family val="2"/>
          </rPr>
          <t>Atributo requerido para expresar la clave del uso que dará a esta factura el receptor del CFDI.</t>
        </r>
      </text>
    </comment>
    <comment ref="B26" authorId="0" shapeId="0" xr:uid="{A7FEC9F7-1339-4F5B-8D8F-85A2350C56E5}">
      <text>
        <r>
          <rPr>
            <b/>
            <sz val="9"/>
            <color indexed="81"/>
            <rFont val="Tahoma"/>
            <family val="2"/>
          </rPr>
          <t>Atributo requerido para expresar la clave del producto o del servicio amparado por el presente concepto. Es requerido y deben utilizar las claves del catálogo de productos y servicios, cuando los conceptos que registren por sus actividades correspondan con dichos conceptos.</t>
        </r>
      </text>
    </comment>
    <comment ref="E26" authorId="0" shapeId="0" xr:uid="{522AA75F-1027-4125-8622-EEEEFDC0D41F}">
      <text>
        <r>
          <rPr>
            <b/>
            <sz val="9"/>
            <color indexed="81"/>
            <rFont val="Tahoma"/>
            <family val="2"/>
          </rPr>
          <t>Atributo opcional para expresar el número de parte, identificador del producto o del servicio, la clave de producto o servicio, SKU o equivalente, propia de la operación del emisor, amparado por el presente concepto. Opcionalmente se puede utilizar claves del estándar GTIN.</t>
        </r>
      </text>
    </comment>
    <comment ref="H26" authorId="0" shapeId="0" xr:uid="{9229FB4F-1143-4A36-8ED5-8371F6FAB314}">
      <text>
        <r>
          <rPr>
            <b/>
            <sz val="9"/>
            <color indexed="81"/>
            <rFont val="Tahoma"/>
            <family val="2"/>
          </rPr>
          <t>Atributo requerido para precisar la cantidad de bienes o servicios del tipo particular definido por el presente concepto.</t>
        </r>
      </text>
    </comment>
    <comment ref="K26" authorId="0" shapeId="0" xr:uid="{C17C79F0-A4CD-4044-8B4B-EEFDD5972859}">
      <text>
        <r>
          <rPr>
            <b/>
            <sz val="9"/>
            <color indexed="81"/>
            <rFont val="Tahoma"/>
            <family val="2"/>
          </rPr>
          <t>Atributo requerido para precisar la clave de unidad de medida estandarizada aplicable para la cantidad expresada en el concepto. La unidad debe corresponder con la descripción del concepto.</t>
        </r>
      </text>
    </comment>
    <comment ref="B28" authorId="0" shapeId="0" xr:uid="{83018AB8-461B-44BE-ADB5-012EC5CC9BA6}">
      <text>
        <r>
          <rPr>
            <b/>
            <sz val="9"/>
            <color indexed="81"/>
            <rFont val="Tahoma"/>
            <family val="2"/>
          </rPr>
          <t>Atributo opcional para precisar la unidad de medida propia de la operación del emisor, aplicable para la cantidad expresada en el concepto. La unidad debe corresponder con la descripción del concepto.</t>
        </r>
      </text>
    </comment>
    <comment ref="E28" authorId="0" shapeId="0" xr:uid="{F994683A-317B-49BF-9440-3F9C40936E21}">
      <text>
        <r>
          <rPr>
            <b/>
            <sz val="9"/>
            <color indexed="81"/>
            <rFont val="Tahoma"/>
            <family val="2"/>
          </rPr>
          <t>Artículo 29-A CFF. Los comprobantes fiscales digitales a que se refiere el artículo 29 de este Código, deberán contener los siguientes requisitos:
V.  La cantidad, unidad de medida y clase de los bienes o mercancías o descripción del servicio o del uso o goce que amparen, estos datos se asentarán en los comprobantes fiscales digitales por Internet usando los catálogos incluidos en las especificaciones tecnológicas a que se refiere la fracción VI del artículo 29 de este Código.
 Cuando exista discrepancia entre la descripción de los bienes, mercancías, servicio o del uso o goce señalados en el comprobante fiscal digital por Internet y la actividad económica registrada por el contribuyente en términos de lo previsto en el artículo 27, apartado B, fracción II de este Código, la autoridad fiscal actualizará las actividades económicas y obligaciones de dicho contribuyente al régimen fiscal que le corresponda. Los contribuyentes que estuvieran inconformes con dicha actualización, podrán llevar a cabo el procedimiento de aclaración que el Servicio de Administración Tributaria determine mediante reglas de carácter general.</t>
        </r>
      </text>
    </comment>
    <comment ref="H28" authorId="0" shapeId="0" xr:uid="{4B73347B-6094-424F-A319-3532DDDE345D}">
      <text>
        <r>
          <rPr>
            <b/>
            <sz val="9"/>
            <color indexed="81"/>
            <rFont val="Tahoma"/>
            <family val="2"/>
          </rPr>
          <t>Atributo requerido para precisar el valor o precio unitario del bien o servicio cubierto por el presente concepto.</t>
        </r>
      </text>
    </comment>
    <comment ref="K28" authorId="0" shapeId="0" xr:uid="{E25358DC-DDE0-4F19-A89F-F1B00EEE0EB9}">
      <text>
        <r>
          <rPr>
            <b/>
            <sz val="9"/>
            <color indexed="81"/>
            <rFont val="Tahoma"/>
            <family val="2"/>
          </rPr>
          <t>Atributo requerido para precisar el importe total de los bienes o servicios del presente concepto. Debe ser equivalente al resultado de multiplicar la cantidad por el valor unitario expresado en el concepto. No se permiten valores negativos.</t>
        </r>
      </text>
    </comment>
    <comment ref="B30" authorId="0" shapeId="0" xr:uid="{83B71498-1354-4D02-B5C2-00ABFBE53BAB}">
      <text>
        <r>
          <rPr>
            <b/>
            <sz val="9"/>
            <color indexed="81"/>
            <rFont val="Tahoma"/>
            <family val="2"/>
          </rPr>
          <t>Atributo opcional para representar el importe de los descuentos aplicables al concepto. No se permiten valores negativos.</t>
        </r>
      </text>
    </comment>
    <comment ref="E30" authorId="0" shapeId="0" xr:uid="{F72F6356-BCB0-4CB6-AE73-35304711C991}">
      <text>
        <r>
          <rPr>
            <b/>
            <sz val="9"/>
            <color indexed="81"/>
            <rFont val="Tahoma"/>
            <family val="2"/>
          </rPr>
          <t>Atributo requerido para expresar si la operación comercial es objeto o no de impuesto.</t>
        </r>
      </text>
    </comment>
    <comment ref="B34" authorId="1" shapeId="0" xr:uid="{54BCAEB7-B74E-4AF8-9EFD-B390100D5947}">
      <text>
        <r>
          <rPr>
            <b/>
            <sz val="9"/>
            <color indexed="81"/>
            <rFont val="Tahoma"/>
            <family val="2"/>
          </rPr>
          <t>Atributo requerido para expresar la fecha y hora en la que el beneficiario recibe el pago. Se expresa en la forma aaaa-mm-ddThh:mm:ss, de acuerdo con la especificación ISO 8601. En caso de no contar con la hora se debe registrar 12:00:00</t>
        </r>
      </text>
    </comment>
    <comment ref="E34" authorId="1" shapeId="0" xr:uid="{AB6577A9-4FAF-4870-8596-E35AA1C23A81}">
      <text>
        <r>
          <rPr>
            <b/>
            <sz val="9"/>
            <color indexed="81"/>
            <rFont val="Tahoma"/>
            <family val="2"/>
          </rPr>
          <t>Atributo requerido para expresar la clave de la forma en que se realiza el pago.</t>
        </r>
      </text>
    </comment>
    <comment ref="H34" authorId="1" shapeId="0" xr:uid="{D9AC83A4-568A-44FC-AB3C-221B900F638D}">
      <text>
        <r>
          <rPr>
            <b/>
            <sz val="9"/>
            <color indexed="81"/>
            <rFont val="Tahoma"/>
            <family val="2"/>
          </rPr>
          <t>Atributo requerido para identificar la clave de la moneda utilizada para realizar el pago conforme a la especificación ISO 4217. Cuando se usa moneda nacional se registra MXN. El atributo Pagos:Pago:Monto debe ser 
expresado en la moneda registrada en este atributo.</t>
        </r>
      </text>
    </comment>
    <comment ref="K34" authorId="1" shapeId="0" xr:uid="{BD7AB58B-05D3-4CA0-9805-C5E5302FDBD3}">
      <text>
        <r>
          <rPr>
            <b/>
            <sz val="9"/>
            <color indexed="81"/>
            <rFont val="Tahoma"/>
            <family val="2"/>
          </rPr>
          <t>Se debe registrar el tipo de cambio de la moneda a la fecha en que se recibió el pago, cuando el campo MonedaP sea diferente a MXN (Peso Mexicano), en este caso el valor de este campo debe reflejar el número de pesos mexicanos que equivalen a una unidad de la divisa señalada en el campo MonedaP.</t>
        </r>
      </text>
    </comment>
    <comment ref="N34" authorId="1" shapeId="0" xr:uid="{2341C67E-8C54-4195-95FA-E061511ECE82}">
      <text>
        <r>
          <rPr>
            <b/>
            <sz val="9"/>
            <color indexed="81"/>
            <rFont val="Tahoma"/>
            <family val="2"/>
          </rPr>
          <t>Se debe registrar el importe del pago, este debe ser mayor a cero “0”. La suma de los valores registrados en el nodo DoctoRelacionado, campo ImpPagado, debe ser menor o igual que el valor de este campo</t>
        </r>
      </text>
    </comment>
    <comment ref="B36" authorId="1" shapeId="0" xr:uid="{5275703B-A408-48CE-BB3A-6E2E0C70AD8B}">
      <text>
        <r>
          <rPr>
            <b/>
            <sz val="9"/>
            <color indexed="81"/>
            <rFont val="Tahoma"/>
            <family val="2"/>
          </rPr>
          <t xml:space="preserve">Se puede registrar el número de cheque, número de autorización, número de referencia, clave de rastreo en caso de ser SPEI, línea de captura o algún número de referencia o identificación análogo que permita identificar la operación correspondiente al pago efectuado.
</t>
        </r>
      </text>
    </comment>
    <comment ref="E36" authorId="1" shapeId="0" xr:uid="{A7BC31BB-C745-4CA6-B69A-E0C4D56B8144}">
      <text>
        <r>
          <rPr>
            <b/>
            <sz val="9"/>
            <color indexed="81"/>
            <rFont val="Tahoma"/>
            <family val="2"/>
          </rPr>
          <t>Se puede registrar la clave del RFC de la entidad emisora de la cuenta origen, es decir, la operadora, el banco, la institución financiera, emisor de monedero electrónico, etc., en caso de ser residente en el extranjero se debe registrar la clave en el RFC genérica XEXX010101000, en caso de que éste no se utilice, la clave en el RFC que se registre debe estar en la lista de claves en el RFC inscritas en el SAT</t>
        </r>
      </text>
    </comment>
    <comment ref="H36" authorId="1" shapeId="0" xr:uid="{6F8F9DB1-AFE6-4B70-BE54-FEA20C2E46FD}">
      <text>
        <r>
          <rPr>
            <b/>
            <sz val="9"/>
            <color indexed="81"/>
            <rFont val="Tahoma"/>
            <family val="2"/>
          </rPr>
          <t xml:space="preserve">Se puede registrar el nombre del banco ordenante, es requerido en caso de ser extranjero, considerar las reglas de obligatoriedad de acuerdo con la columna Nombre del Banco emisor de la cuenta ordenante en caso de extranjero del catálogo c_FormaPago publicado en el Portal del SAT. </t>
        </r>
      </text>
    </comment>
    <comment ref="K36" authorId="1" shapeId="0" xr:uid="{510F916D-2E4D-4EB3-B9F6-A0DDE2602E59}">
      <text>
        <r>
          <rPr>
            <b/>
            <sz val="9"/>
            <color indexed="81"/>
            <rFont val="Tahoma"/>
            <family val="2"/>
          </rPr>
          <t xml:space="preserve">Se puede registrar el número de la cuenta con la que se realizó el pago, considerar las reglas de obligatoriedad de acuerdo con la columna Cuenta Ordenante del catálogo c_FormaPago publicado en el Portal del SAT. </t>
        </r>
      </text>
    </comment>
    <comment ref="B38" authorId="1" shapeId="0" xr:uid="{250E4771-C5D8-4995-8759-F0F6B720C51F}">
      <text>
        <r>
          <rPr>
            <b/>
            <sz val="9"/>
            <color indexed="81"/>
            <rFont val="Tahoma"/>
            <family val="2"/>
          </rPr>
          <t xml:space="preserve">Se puede registrar la clave en el RFC de la entidad operadora de la cuenta destino, es decir, la operadora, el banco, la institución financiera, emisor de monedero electrónico, etc. </t>
        </r>
      </text>
    </comment>
    <comment ref="E38" authorId="1" shapeId="0" xr:uid="{42CF38E8-E18A-41AC-93E0-E2FCA193CAED}">
      <text>
        <r>
          <rPr>
            <b/>
            <sz val="9"/>
            <color indexed="81"/>
            <rFont val="Tahoma"/>
            <family val="2"/>
          </rPr>
          <t>Se puede registrar el número de cuenta en donde se recibió el pago.</t>
        </r>
      </text>
    </comment>
    <comment ref="B40" authorId="1" shapeId="0" xr:uid="{B7E54373-ED66-4ABC-81F9-27DB845538EA}">
      <text>
        <r>
          <rPr>
            <b/>
            <sz val="9"/>
            <color indexed="81"/>
            <rFont val="Tahoma"/>
            <family val="2"/>
          </rPr>
          <t>Se puede registrar la clave del tipo de cadena de pago que genera la entidad receptora del pago.</t>
        </r>
      </text>
    </comment>
    <comment ref="B44" authorId="1" shapeId="0" xr:uid="{94C9776C-06F1-44EE-90C2-76D737136025}">
      <text>
        <r>
          <rPr>
            <b/>
            <sz val="9"/>
            <color indexed="81"/>
            <rFont val="Tahoma"/>
            <family val="2"/>
          </rPr>
          <t xml:space="preserve">Se debe registrar el identificador del documento relacionado con el pago. Este dato debe ser un folio fiscal de Factura Electrónica. </t>
        </r>
      </text>
    </comment>
    <comment ref="K44" authorId="1" shapeId="0" xr:uid="{6AE3D474-C2D4-4597-9342-7E137583BD06}">
      <text>
        <r>
          <rPr>
            <b/>
            <sz val="9"/>
            <color indexed="81"/>
            <rFont val="Tahoma"/>
            <family val="2"/>
          </rPr>
          <t>Atributo requerido para identificar la clave de la moneda utilizada en los importes del documento relacionado, cuando se usa moneda nacional o el documento relacionado no especifica la moneda se registra MXN. Los importes registrados en los atributos “ImpSaldoAnt”, “ImpPagado” e 
“ImpSaldoInsoluto” de éste nodo, deben corresponder a esta moneda. Conforme con la especificación ISO 4217.</t>
        </r>
      </text>
    </comment>
    <comment ref="N44" authorId="1" shapeId="0" xr:uid="{44D31652-BDEE-4577-9618-F5F3DDD7D3AE}">
      <text>
        <r>
          <rPr>
            <b/>
            <sz val="9"/>
            <color indexed="81"/>
            <rFont val="Tahoma"/>
            <family val="2"/>
          </rPr>
          <t>Atributo condicional para expresar el tipo de cambio conforme con la moneda registrada en el documento relacionado. Es requerido cuando la moneda del documento relacionado es distinta de la moneda de pago. Se debe registrar el número de unidades de la moneda señalada en el documento relacionado que equivalen a una unidad de la moneda del pago.
Por ejemplo: El documento relacionado se registra en USD. El pago se realiza por 100 EUR. 
Este atributo se registra como 1.114700 USD/EUR. El importe pagado equivale a 100 EUR * 1.114700 USD/EUR = 111.47 USD.</t>
        </r>
      </text>
    </comment>
    <comment ref="E48" authorId="1" shapeId="0" xr:uid="{10DA57F4-FC0F-48D0-9C3C-39C38032BFF1}">
      <text>
        <r>
          <rPr>
            <b/>
            <sz val="9"/>
            <color indexed="81"/>
            <rFont val="Tahoma"/>
            <family val="2"/>
          </rPr>
          <t>Atributo requerido para expresar el monto del saldo insoluto de la parcialidad anterior. En el caso de que sea la primer parcialidad este atributo debe contener el importe total del documento relacionado.</t>
        </r>
      </text>
    </comment>
    <comment ref="H48" authorId="1" shapeId="0" xr:uid="{1965D12D-399B-4990-89D1-D9D3FDB28A56}">
      <text>
        <r>
          <rPr>
            <b/>
            <sz val="9"/>
            <color indexed="81"/>
            <rFont val="Tahoma"/>
            <family val="2"/>
          </rPr>
          <t>Atributo requerido para expresar el importe pagado para el documento relacionado.</t>
        </r>
      </text>
    </comment>
    <comment ref="K48" authorId="1" shapeId="0" xr:uid="{6BD24B1D-DABC-4410-B919-A8C3EF96E63C}">
      <text>
        <r>
          <rPr>
            <b/>
            <sz val="9"/>
            <color indexed="81"/>
            <rFont val="Tahoma"/>
            <family val="2"/>
          </rPr>
          <t>Atributo requerido para expresar la diferencia entre el importe del saldo anterior y el monto del pago.</t>
        </r>
      </text>
    </comment>
    <comment ref="N48" authorId="1" shapeId="0" xr:uid="{9E337D32-F28C-44B4-9E27-5A8285EAEFE8}">
      <text>
        <r>
          <rPr>
            <b/>
            <sz val="9"/>
            <color indexed="81"/>
            <rFont val="Tahoma"/>
            <family val="2"/>
          </rPr>
          <t>Atributo requerido para expresar si el pago del documento relacionado es objeto o no de impuesto.</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<sst xmlns="http://schemas.openxmlformats.org/spreadsheetml/2006/main" count="1255" uniqueCount="559">
  <si>
    <t>Elemento comprobante del CFDI v. 4.0</t>
  </si>
  <si>
    <t>Comprobante</t>
  </si>
  <si>
    <t>Version</t>
  </si>
  <si>
    <t>Atributo requerido con valor prefijado a 4.0 que indica la versión del estándar bajo el que se encuentra expresado el comprobante</t>
  </si>
  <si>
    <t>Serie</t>
  </si>
  <si>
    <t>Atributo opcional para precisar la serie para el control interno del contribuyente. Este atributo acepta una cadena de caracteres.</t>
  </si>
  <si>
    <t>Folio</t>
  </si>
  <si>
    <t>Atributo opcional para control interno del contribuyente que expresa el folio del comprobante, acepta una cadena de caracteres.</t>
  </si>
  <si>
    <t>Fecha</t>
  </si>
  <si>
    <t>Atributo requerido para la expresión de la fecha y hora de expedición del Comprobante Fiscal Digital por Interés. Se expresa en la forma AAAA-MM-DDThh:mm:ss y debe corresponder con la hora local donde se expide el comprobante</t>
  </si>
  <si>
    <t>Sello</t>
  </si>
  <si>
    <t>Atributo requerido para contener el sello digital del comprobante fiscal, al que hacen referencia las reglas de la resolución miscelánea vigente. El sello debe ser expresado como una cadena de texto en formato Base 64.</t>
  </si>
  <si>
    <t>Forma de pago</t>
  </si>
  <si>
    <t>Atributo condicional para expresar la clave de la forma de pago de los bienes o servicios amparados por el comprobante</t>
  </si>
  <si>
    <t>NoCertificado</t>
  </si>
  <si>
    <t>Atributo requerido para expresar el número de serie del certificado de sello digital que ampara el comprobante, de acuerdo con el acuse correspondiente a 20 posiciones otorgada por el sistema del SAT.</t>
  </si>
  <si>
    <t>Certificado</t>
  </si>
  <si>
    <t>Atributo requerido que sirve para incorporar el certificado de sello digital que ampara al comprobante, como texto en formato base 64.</t>
  </si>
  <si>
    <t>CondicionesDePago</t>
  </si>
  <si>
    <t>Atributo condicional para expresar las condiciones comerciales aplicables para el pago del comprobante fiscal digital por internet. Este atributo puede ser condicionado mediante atributos o complementos.</t>
  </si>
  <si>
    <t>SubTotal</t>
  </si>
  <si>
    <t>Atributo requerido para representar la suma de los importes de los concepto antes de descuentos e impuesto. No se permiten valores negativos.</t>
  </si>
  <si>
    <t>Descuento</t>
  </si>
  <si>
    <t>Atributo condicional para representar el importe total de los descuentos aplicables antes de impuestos. No se permiten valores negativos. Se debe registrar cuando existan conceptos con descuento.</t>
  </si>
  <si>
    <t>Moneda</t>
  </si>
  <si>
    <t>Atributo requerido para identificar al a clave de la moneda utilizada para expresar los montos, cuando se usa moneda nacional se registra MXN. Conforme con la especificación ISO 4217</t>
  </si>
  <si>
    <t>TipoCambio</t>
  </si>
  <si>
    <t>Atributo condicional para representar el tipo de cambio FIX conforme con la moneda usada. Es requerido cuando la clave moneda es distinta de MXN y de XXX. El valor debe reflejar el número de pesos mexicanos que equivalen a una unidad de la divisa señalada en el atributo moneda. Si el valor está fuera del porcentaje aplicable a la moneda tomado del catálogo c_Moneda, el emisor debe obtener del PAC que vaya a timbrar el CFDI, de manera no automática, una calve de confirmación para ratificar que el calor es correcto e integrar dicha clave en el atributo Confirmación.</t>
  </si>
  <si>
    <t>Total</t>
  </si>
  <si>
    <t>Atributo requerido para representar la suma del subtotal, menos los descuentos aplicables, más las contribuciones recibidas (impuestos trasladados, federales y/o locales, derechos, productos, aprovechamientos, aportaciones de seguridad social, contribuciones de mejoras) menos los impuestos retenidos federales y/o locales. Si el valor es superior al límite que establezca el SAT en al Resolución Miscelánea Fiscal vigente, el emisor debe obtener del PAC que vaya a timbrar el CFDI, de manera no automática, una clave de confirmación para ratificar que el valor es correcto e integrar dicha clave en el atributo Confirmación. No se permiten valores negativos.</t>
  </si>
  <si>
    <t>TipoDeComprobante</t>
  </si>
  <si>
    <t>Atributo requerido para expresar la clave del efecto del comprobante fiscal para el contribuyente emisor.</t>
  </si>
  <si>
    <t>Exportacion</t>
  </si>
  <si>
    <t>Atributo requerido para expresar si el comprobante ampara una operación de exportación.</t>
  </si>
  <si>
    <t>MetodoPago</t>
  </si>
  <si>
    <t>Atributo condicional para precisar la clave del método de pago que se aplica para este comprobante fiscal digital por Internet, conforme al Artículo 29-A fracción VII incisos a y b del CFF.</t>
  </si>
  <si>
    <t>LugarExpedicion</t>
  </si>
  <si>
    <t>Atributo requerido para incorporar el código postal del lugar de expedición del comprobante (domicilio de la matriz o de la sucursal).</t>
  </si>
  <si>
    <t>Confirmación</t>
  </si>
  <si>
    <t>Atributo condicional para registrar la clave de confirmación que entregue el PCA para expedir el comprobante con importes grandes, con un tipo de cambio fuera del rango establecido o con ambos casos. Es requerido cuando se registra un tipo de cambio o un total fuera del rango establecido.</t>
  </si>
  <si>
    <t>cfdi:InformacionGlobal</t>
  </si>
  <si>
    <t>Nodo condicional para precisar la información relacionada con el comprobante global.</t>
  </si>
  <si>
    <t>cfdi:CfdiRelacionados</t>
  </si>
  <si>
    <t>Nodo opcional para precisar la información de los comprobantes relacionados</t>
  </si>
  <si>
    <t>cfdi:Emisor</t>
  </si>
  <si>
    <t>Nodo requerido para expresar la información del contribuyente emisor del comprobante</t>
  </si>
  <si>
    <t>cfdi:Conceptos</t>
  </si>
  <si>
    <t>Nodo requerido para listar los conceptos cubiertos por el comprobante</t>
  </si>
  <si>
    <t>cfdi:Impuestos</t>
  </si>
  <si>
    <t>Nodo condicional para expesar el resumen de los impuestos aplicables</t>
  </si>
  <si>
    <t>cfdi:Complemento</t>
  </si>
  <si>
    <t>Nodo opcional donde se incluye el complemento Timbre Fiscal Digital de manera obligatorio y los nodos complementarios determinados por el SAT, de acuerdo con las disposiciones particulares para un sector o actividad especifica.</t>
  </si>
  <si>
    <t>cfdi:Addenda</t>
  </si>
  <si>
    <t>Nodo opcional para recibir las extensiones al presente flormato que sean de utilidad al contribuyente. Para las regls de uso del mismo referirse al formato origen.</t>
  </si>
  <si>
    <t>Nodo comprobante</t>
  </si>
  <si>
    <t>Fecha de expedición (campo obligatorio)</t>
  </si>
  <si>
    <t>Serie (campo opcional)</t>
  </si>
  <si>
    <t>Folio (campo opcional)</t>
  </si>
  <si>
    <t>Forma de pago (campo condicional)</t>
  </si>
  <si>
    <t>No debe de existir</t>
  </si>
  <si>
    <t>Método de pago (campo condicional)</t>
  </si>
  <si>
    <t>Condiciones de pago (campo condicional)</t>
  </si>
  <si>
    <t>Moneda (campo obligatorio)</t>
  </si>
  <si>
    <t>XXX</t>
  </si>
  <si>
    <t>Tipo de cambio (campo condicional)</t>
  </si>
  <si>
    <t>Tipo de comprobante</t>
  </si>
  <si>
    <t>P</t>
  </si>
  <si>
    <t>Exportación</t>
  </si>
  <si>
    <t>01</t>
  </si>
  <si>
    <t>Lugar de expedición</t>
  </si>
  <si>
    <t xml:space="preserve">En este nodo se puede expresar la información del comprobante con Tipo de comprobante “P” relacionado que sustituya con los datos correctos al CFDI con complemento para recepción de pagos emitido anteriormente cuando existan errores. </t>
  </si>
  <si>
    <t>Nodo CFDI relacionados</t>
  </si>
  <si>
    <t>Tipo de relación</t>
  </si>
  <si>
    <t>UUID</t>
  </si>
  <si>
    <t>Nodo emisor</t>
  </si>
  <si>
    <t>RFC</t>
  </si>
  <si>
    <t>Nombre</t>
  </si>
  <si>
    <t>Régimen fiscal</t>
  </si>
  <si>
    <t>FacAtrAdquirente</t>
  </si>
  <si>
    <t>Nodo receptor</t>
  </si>
  <si>
    <t>Domicilio fiscal del receptor</t>
  </si>
  <si>
    <t>Residencia fiscal</t>
  </si>
  <si>
    <t>No. de registro tributario</t>
  </si>
  <si>
    <t>Uso del CFDI</t>
  </si>
  <si>
    <t>Nodo conceptos</t>
  </si>
  <si>
    <t>Clave producto/ servicio</t>
  </si>
  <si>
    <t>No. de identificación</t>
  </si>
  <si>
    <t>Cantidad</t>
  </si>
  <si>
    <t>Clave de unidad</t>
  </si>
  <si>
    <t>ACT</t>
  </si>
  <si>
    <t>Unidad</t>
  </si>
  <si>
    <t>Descripción</t>
  </si>
  <si>
    <t>Pago</t>
  </si>
  <si>
    <t>Valor unitario</t>
  </si>
  <si>
    <t>Importe</t>
  </si>
  <si>
    <t>Objeto de impuesto</t>
  </si>
  <si>
    <t>Pedimento</t>
  </si>
  <si>
    <t>Número</t>
  </si>
  <si>
    <t>Complemento de pagos</t>
  </si>
  <si>
    <t>Fecha de pago</t>
  </si>
  <si>
    <t>Tipo de cambio</t>
  </si>
  <si>
    <t>Monto</t>
  </si>
  <si>
    <t>No. de operación</t>
  </si>
  <si>
    <t>RFC beneficiario cuenta ordenante</t>
  </si>
  <si>
    <t>Nombre ordenante banco extranjero</t>
  </si>
  <si>
    <t>Cuenta ordenante</t>
  </si>
  <si>
    <t>RFC cuenta beneficiario</t>
  </si>
  <si>
    <t>Cuenta beneficiario</t>
  </si>
  <si>
    <t>Tipo de cadena de pago</t>
  </si>
  <si>
    <t>Certificado de pago</t>
  </si>
  <si>
    <t>Cadena de pago</t>
  </si>
  <si>
    <t>Sello de pago</t>
  </si>
  <si>
    <t>Nodo documentos relacionados</t>
  </si>
  <si>
    <t>Id Documento</t>
  </si>
  <si>
    <t>Serie Dr</t>
  </si>
  <si>
    <t>Folio Dr</t>
  </si>
  <si>
    <t>Moneda Dr</t>
  </si>
  <si>
    <t>Equivalencia Dr</t>
  </si>
  <si>
    <t>No. de parcialidad</t>
  </si>
  <si>
    <t>Importe saldo anterior</t>
  </si>
  <si>
    <t>Importe pagado</t>
  </si>
  <si>
    <t>Importe saldo insoluto</t>
  </si>
  <si>
    <t>Objeto impuesto Dr</t>
  </si>
  <si>
    <t>Nodo impuestos retenidos</t>
  </si>
  <si>
    <t>Base</t>
  </si>
  <si>
    <t>Impuesto</t>
  </si>
  <si>
    <t>Tipo factor</t>
  </si>
  <si>
    <t>Tasa o cuota</t>
  </si>
  <si>
    <t>Nodo impuestos trasladados</t>
  </si>
  <si>
    <t>Régimen fiscal del emisor</t>
  </si>
  <si>
    <t>Lugas de expedición</t>
  </si>
  <si>
    <t>Fecha de emisión</t>
  </si>
  <si>
    <t>Tipo de factura</t>
  </si>
  <si>
    <t>I</t>
  </si>
  <si>
    <t>Método de pago</t>
  </si>
  <si>
    <t>PUE</t>
  </si>
  <si>
    <t>Datos generales</t>
  </si>
  <si>
    <t>Datos del cliente</t>
  </si>
  <si>
    <t>RFC del cliente</t>
  </si>
  <si>
    <t>Nombre o razon social</t>
  </si>
  <si>
    <t>G03 Gastos en general.</t>
  </si>
  <si>
    <t>Código postal del domicilio fiscal</t>
  </si>
  <si>
    <t>601 General de Ley Personas Morales</t>
  </si>
  <si>
    <t>Producto y servicio</t>
  </si>
  <si>
    <t>Clave producto o servicio</t>
  </si>
  <si>
    <t>Unidad de medida</t>
  </si>
  <si>
    <t>Objeto impuesto</t>
  </si>
  <si>
    <t>Número de Identificación</t>
  </si>
  <si>
    <t>Número de pedimento</t>
  </si>
  <si>
    <t>Cuenta predial</t>
  </si>
  <si>
    <t>Impuestos</t>
  </si>
  <si>
    <t>Nodo de impuestos trasladados **</t>
  </si>
  <si>
    <t xml:space="preserve">Tipo factor </t>
  </si>
  <si>
    <t xml:space="preserve">Tasa o cuota </t>
  </si>
  <si>
    <t>Nodo de impuestos retenidos **</t>
  </si>
  <si>
    <t xml:space="preserve">Subtotal </t>
  </si>
  <si>
    <t>(-) Descuento</t>
  </si>
  <si>
    <t>(+) Impuestos trasladados</t>
  </si>
  <si>
    <t>(-) Impuestos retenidos</t>
  </si>
  <si>
    <t xml:space="preserve">(=) Total </t>
  </si>
  <si>
    <t>Datos del receptor</t>
  </si>
  <si>
    <t>Datos producto y servicio</t>
  </si>
  <si>
    <t>Campo</t>
  </si>
  <si>
    <t>Ayuda</t>
  </si>
  <si>
    <t>Fundamento</t>
  </si>
  <si>
    <t>Guía de llenado de los comprobantes fiscales digitales por Internet
Página 15</t>
  </si>
  <si>
    <t>Guía de llenado de los comprobantes fiscales digitales por Internet
Página 12</t>
  </si>
  <si>
    <t>Guía de llenado de los comprobantes fiscales digitales por Internet
Página 5</t>
  </si>
  <si>
    <t>Guía de llenado de los comprobantes fiscales digitales por Internet
Página 10</t>
  </si>
  <si>
    <t>Se debe registrar la clave de la forma de pago de los bienes, la prestación de los servicios, el otorgamiento del uso o goce, o la forma en que se recibe el donativo contenidos en el comprobante. 
 En el caso de que se haya recibido el pago de la contraprestación al momento de la emisión del comprobante fiscal, los contribuyentes deberán consignar en éste la clave vigente correspondiente a la forma en que se recibió el pago de conformidad con el catálogo c_FormaPago publicado en el Portal del SAT. 
En este supuesto no se debe emitir adicionalmente un CFDI al que se le incorpore el “Complemento para recepción de pagos”, porque el comprobante ya está pagado. 
 En el caso de aplicar más de una forma de pago en una transacción, los contribuyentes deben incluir en este campo la clave vigente del catálogo c_FormaPago de la forma de pago con la que se liquida la mayor cantidad del pago. En caso de que se reciban distintas formas de pago con el mismo importe, el contribuyente debe registrar a su consideración una de las formas de pago con las que se recibió el pago de la contraprestación. 
 En el caso de que no se reciba el pago de la contraprestación al momento de la emisión del comprobante fiscal (pago en parcialidades o diferido), los contribuyentes deberán seleccionar la clave “99” (Por definir) del catálogo c_FormaPago publicado en el Portal del SAT. 
En este supuesto la clave del método de pago debe ser “PPD” (Pago en parcialidades o diferido) y cuando se reciba el pago total o parcial se debe emitir adicionalmente un CFDI al que se le incorpore el “Complemento para recepción de pagos” por cada pago que se reciba.</t>
  </si>
  <si>
    <t>Guía de llenado de los comprobantes fiscales digitales por Internet
Página 6</t>
  </si>
  <si>
    <t>Guía de llenado de los comprobantes fiscales digitales por Internet
Página 11 y 12</t>
  </si>
  <si>
    <t xml:space="preserve">Es el número de serie que utiliza el contribuyente para control interno de su información. Este campo acepta de uno hasta 25 caracteres alfanuméricos. </t>
  </si>
  <si>
    <t xml:space="preserve">Es el folio de control interno que asigna el contribuyente al comprobante, puede conformarse desde uno hasta 40 caracteres alfanuméricos. </t>
  </si>
  <si>
    <t>Guía de llenado de los comprobantes fiscales digitales por Internet
Página 11</t>
  </si>
  <si>
    <t>A1 - IMPORTACIÓN O EXPORTACIÓN DEFINITIVA (RGCE)</t>
  </si>
  <si>
    <t>● Entrada de mercancías de procedencia extranjera para permanecer en territorio nacional por tiempo ilimitado.
● Salida de mercancías del territorio nacional para permanecer en el extranjero por tiempo ilimitado.
● Importación definitiva de vehículos por misiones diplomáticas, consulares y oficinas de organismos internacionales, y su personal extranjero, conforme al “Acuerdo por el que se establecen las disposiciones de carácter general para la importación de vehículos en
franquicia”, publicado en el DOF el 29 de agosto de 2007.
● Importación definitiva de vehículos nuevos y usados.
● Retorno de envases y empaques, etiquetas y folletos importados temporalmente al amparo de un Programa IMMEX, que se utilicen en la exportación de mercancía nacional.
● Importación definitiva de mercancías que se retiren de recinto fiscalizado estratégico, colindante con la aduana.
● Exportación definitiva de mercancías que se retiren de recinto fiscalizado estratégico colindante o no colindante con la aduana.</t>
  </si>
  <si>
    <t>Se debe registrar la clave de la moneda utilizada para expresar los montos, cuando se usa moneda nacional se registra “MXN”, conforme con la especificación ISO 4217. 
Las distintas claves de moneda se encuentran incluidas en el catálogo c_Moneda. 
Ejemplo: 
Moneda= MXN</t>
  </si>
  <si>
    <t>Guía de llenado de los comprobantes fiscales digitales por Internet
Página 9</t>
  </si>
  <si>
    <t xml:space="preserve">Se puede registrar el tipo de cambio FIX conforme a la moneda registrada en el comprobante. 
Este campo es requerido cuando la clave de moneda es distinta de “MXN” (Peso Mexicano) y a la clave “XXX” (Los códigos asignados para las transacciones en que intervenga ninguna moneda).  
Si el valor está fuera del porcentaje aplicable a la moneda tomado del catálogo c_Moneda, el emisor debe obtener del 
proveedor de certificación de CFDI que vaya a timbrar el CFDI de manera no automática, una clave de confirmación para 
ratificar que el valor es correcto e integrar dicha clave en el campo Confirmacion. 
El límite superior se obtiene al multiplicar el valor publicado del tipo de cambio FIX por la suma de uno más el porcentaje 
aplicable a la moneda tomado del catálogo c_Moneda. 
El límite inferior se obtiene al multiplicar el valor publicado del tipo de cambio FIX por la suma de uno menos el porcentaje 
aplicable a la moneda tomado del catálogo c_Moneda. Si este límite fuera negativo se toma cero. </t>
  </si>
  <si>
    <t>NIF B-15 Conversión en moneda extranjera</t>
  </si>
  <si>
    <t>Datos del receptor del CFDI</t>
  </si>
  <si>
    <t xml:space="preserve">Se debe registrar la clave del Registro Federal de Contribuyentes del receptor del comprobante. 
 El RFC debe estar contenido en la lista de RFC (l_RFC) inscritos no cancelados en el SAT en caso de que sea diferente del RFC genérico. </t>
  </si>
  <si>
    <t>Guía de llenado de los comprobantes fiscales digitales por Internet
Página 16</t>
  </si>
  <si>
    <t xml:space="preserve">Se debe registrar el(los) nombre(s), primer apellido, segundo apellido, según corresponda denominación o razón social 
registrados en el RFC del contribuyente receptor del comprobante. 
El Nombre debe corresponder a la clave de RFC registrado en el campo Rfc de este Nodo. 
Ejemplo: 
En el caso de una persona física se debe registrar:  
Nombre = RAFAELI CAMPOSORIO RUÍZO 
En el caso de una persona moral se debe registrar:  
Nombre= LA VILLA ESP0  </t>
  </si>
  <si>
    <t>Guía de llenado de los comprobantes fiscales digitales por Internet
Página 17</t>
  </si>
  <si>
    <t>Domicilio fiscal</t>
  </si>
  <si>
    <t xml:space="preserve">Se debe registrar el código postal del domicilio fiscal del receptor del comprobante. 
 El código postal, en caso de que sea diferente de los RFC genéricos, debe estar asociado a la clave de RFC registrado en el campo Rfc de este Nodo. </t>
  </si>
  <si>
    <t xml:space="preserve">Cuando el receptor del comprobante sea un residente en el extranjero, se debe registrar la clave del país de residencia para efectos fiscales del receptor del comprobante. 
Este campo es obligatorio cuando el RFC del receptor es un RFC genérico extranjero, y se incluya el complemento de comercio exterior o se registre el campo NumRegIdTrib. </t>
  </si>
  <si>
    <t>Se captura el número de registro de identidad fiscal del receptor del comprobante fiscal cuando este sea residente en 
el extranjero.  
 Este campo es obligatorio cuando se incluya el complemento de comercio exterior. 
 Puede conformarse desde uno hasta 40 caracteres. 
 Si no existe el campo ResidenciaFiscal, este campo puede no existir. 
 La residencia fiscal debe corresponder con el valor especificado en la columna Formato de Registro de Identidad Tributaria del catálogo c_Pais.</t>
  </si>
  <si>
    <t>Guía de llenado de los comprobantes fiscales digitales por Internet
Página 18</t>
  </si>
  <si>
    <t xml:space="preserve">Se debe registrar la clave vigente del régimen fiscal del contribuyente receptor. 
 Las claves de los diversos regímenes se encuentran incluidas en el catálogo c_RegimenFiscal publicado en el 
Portal del SAT. 
 Cuando se trate de operaciones con residentes en el extranjero y se registre el valor “XEXX010101000” en este 
campo se debe registrar la clave “616” Sin obligaciones fiscales.  </t>
  </si>
  <si>
    <t xml:space="preserve">Se debe registrar la clave que corresponda al uso que le dará al comprobante fiscal el receptor. 
La clave que solicite el receptor (física o moral) se registre en este campo, debe corresponder con los valores indicados en el catálogo c_UsoCFDI y el valor registrado en el campo RegimenFiscalReceptor, debe corresponder a un valor de la 
columna Régimen Fiscal Receptor de dicho catálogo. </t>
  </si>
  <si>
    <t>Guía de llenado de los comprobantes fiscales digitales por Internet
Página 19</t>
  </si>
  <si>
    <t>Datos de producto y servicios</t>
  </si>
  <si>
    <t xml:space="preserve">En este campo se debe registrar la descripción del bien o servicio propio de la empresa por cada concepto. 
Si se trata de la enajenación de tabacos labrados, en este campo se debe especificar el peso total de tabaco contenido en los tabacos labrados enajenados o, en su caso, la cantidad de cigarros enajenados. 
Si se trata de ventas de primera mano, en este campo se debe registrar la fecha del documento aduanero, la cual puede ser con un formato libre, ya sea antes o después de la descripción del producto. 
Si se trata de importaciones efectuadas a favor de un tercero, en este campo se debe registrar el número y fecha del 
documento aduanero, los conceptos y montos pagados por el contribuyente directamente al proveedor extranjero y los 
importes de las contribuciones pagadas con motivo de la importación. </t>
  </si>
  <si>
    <t>Guía de llenado de los comprobantes fiscales digitales por Internet
Página 22</t>
  </si>
  <si>
    <t>Guía de llenado de los comprobantes fiscales digitales por Internet
Página 20</t>
  </si>
  <si>
    <t>Guía de llenado de los comprobantes fiscales digitales por Internet
Página 21</t>
  </si>
  <si>
    <t>Guía de llenado de los comprobantes fiscales digitales por Internet
Página 22 y 23</t>
  </si>
  <si>
    <t xml:space="preserve">Se debe registrar el importe total de los bienes o servicios de cada concepto. Debe ser equivalente al resultado de multiplicar la cantidad por el valor unitario expresado en el concepto, el cual debe ser calculado por el sistema que genera el comprobante y considerará los redondeos que tenga registrado este campo en el estándar técnico del Anexo 20. No se permiten valores negativos. 
Este campo puede contener de cero hasta seis decimales. </t>
  </si>
  <si>
    <t>Guía de llenado de los comprobantes fiscales digitales por Internet
Página 23</t>
  </si>
  <si>
    <t>Se puede registrar el importe de los descuentos aplicables a cada concepto, debe tener hasta la cantidad de decimales que tenga registrado en el campo importe del concepto y debe ser menor o igual al campo Importe. No se permiten valores negativos.</t>
  </si>
  <si>
    <t xml:space="preserve">Se debe registrar la clave correspondiente para indicar si la operación comercial es objeto o no de impuesto. 
 Las claves vigentes se encuentran incluidas en el catálogo c_ObjetoImp. 
 Si el valor registrado en este campo es “02” (Sí objeto de impuesto), se deben desglosar los Impuestos a nivel de 
Concepto. 
 Si el valor registrado en este campo es “01” (No objeto de impuesto) o “03” (Sí objeto del impuesto y no obligado al 
desglose) no se desglosan impuestos a nivel Concepto. </t>
  </si>
  <si>
    <t>Guía de llenado de los comprobantes fiscales digitales por Internet
Página 24</t>
  </si>
  <si>
    <t xml:space="preserve">En este campo se puede registrar el número de parte, identificador del producto o del servicio, la clave de producto o 
servicio, SKU (número de referencia) o equivalente, propia de la operación del contribuyente emisor del comprobante fiscal 
descrito en el presente concepto. 
 Opcionalmente se pueden utilizar claves del estándar GTIN (número global de artículo comercial). 
 Puede conformarse desde uno hasta 100 caracteres alfanuméricos. </t>
  </si>
  <si>
    <t>Se debe registrar el número del pedimento correspondiente a la importación del bien, el cual se integra de izquierda a derecha de la siguiente manera: 
Últimos dos dígitos del año de validación seguidos por dos espacios, dos dígitos de la aduana de despacho seguidos por 
dos espacios, cuatro dígitos del número de la patente seguidos por dos espacios, un dígito que corresponde al último dígito del año en curso, salvo que se trate de un pedimento consolidado, iniciado en el año inmediato anterior o del pedimento original de una rectificación, seguido de seis dígitos de la numeración 
progresiva por aduana. 
 Se debe registrar la información en este campo cuando el CFDI no contenga el complemento de comercio 
exterior (es una venta de primera mano nacional). 
 Para validar la estructura de este campo puede consultar la documentación técnica publicada en el Portal del SAT.</t>
  </si>
  <si>
    <t>Guía de llenado de los comprobantes fiscales digitales por Internet
Página 30</t>
  </si>
  <si>
    <t>Guía de llenado de los comprobantes fiscales digitales por Internet
Página 31</t>
  </si>
  <si>
    <t>c_ObjetoImp</t>
  </si>
  <si>
    <t>Fecha inicio de vigencia</t>
  </si>
  <si>
    <t>Fecha fin de vigencia</t>
  </si>
  <si>
    <t>①</t>
  </si>
  <si>
    <t>No objeto de impuesto.</t>
  </si>
  <si>
    <t>②</t>
  </si>
  <si>
    <t>02</t>
  </si>
  <si>
    <t>Sí objeto de impuesto.</t>
  </si>
  <si>
    <t>③</t>
  </si>
  <si>
    <t>03</t>
  </si>
  <si>
    <t>Sí objeto del impuesto y no obligado al desglose.</t>
  </si>
  <si>
    <t>④</t>
  </si>
  <si>
    <t>04</t>
  </si>
  <si>
    <t>Sí objeto del impuesto y no causa impuesto.</t>
  </si>
  <si>
    <t>⑤</t>
  </si>
  <si>
    <t>05</t>
  </si>
  <si>
    <t>Sí objeto del impuesto, IVA crédito PODEBI.</t>
  </si>
  <si>
    <t>⑥</t>
  </si>
  <si>
    <t>06</t>
  </si>
  <si>
    <t>Sí objeto del IVA, No traslado IVA.</t>
  </si>
  <si>
    <t>⑦</t>
  </si>
  <si>
    <t>07</t>
  </si>
  <si>
    <t>No traslado del IVA, Sí desglose IEPS.</t>
  </si>
  <si>
    <t>08</t>
  </si>
  <si>
    <t>No traslado del IVA, No desglose IEPS.</t>
  </si>
  <si>
    <t>Obligados al pago del impuesto al valor agregado</t>
  </si>
  <si>
    <t>Tasa general</t>
  </si>
  <si>
    <t>Tasa del 0%</t>
  </si>
  <si>
    <t>Exentos</t>
  </si>
  <si>
    <t>Personas física y morales que en territorio nacional</t>
  </si>
  <si>
    <t>Enajenación de bienes</t>
  </si>
  <si>
    <t>Artículo 1° LIVA</t>
  </si>
  <si>
    <t>Artículo 2-A LIVA</t>
  </si>
  <si>
    <t>Artículo 9 LIVA</t>
  </si>
  <si>
    <t>Prestación de servicios</t>
  </si>
  <si>
    <t>Artículo 15 LIVA</t>
  </si>
  <si>
    <t>Uso o goce temporal de bienes</t>
  </si>
  <si>
    <t>Artículo 20 LIVA</t>
  </si>
  <si>
    <t>Importación de bienes</t>
  </si>
  <si>
    <t>Artículo 25 LIVA</t>
  </si>
  <si>
    <t>Exportación de bienes</t>
  </si>
  <si>
    <t>Artículo 2-A y 29 LIVA</t>
  </si>
  <si>
    <t>Se recibe un anticipo por la cantidad de</t>
  </si>
  <si>
    <t>con transferencia</t>
  </si>
  <si>
    <t>RFC del emisor</t>
  </si>
  <si>
    <t>JBE951214FR00</t>
  </si>
  <si>
    <t>MXN</t>
  </si>
  <si>
    <t>MEM77050901LO9</t>
  </si>
  <si>
    <t>MEM</t>
  </si>
  <si>
    <t>G01 Adquisición de mercancías.</t>
  </si>
  <si>
    <t>Anticipo del bien o servicio</t>
  </si>
  <si>
    <t>Tasa</t>
  </si>
  <si>
    <t>Factura de la venta total del producto</t>
  </si>
  <si>
    <t>CFDI relacionados</t>
  </si>
  <si>
    <t>Folio fiscal del CFDI del anticipo</t>
  </si>
  <si>
    <t>Queso natural</t>
  </si>
  <si>
    <t>XBX</t>
  </si>
  <si>
    <t>25  43  3299 5123456</t>
  </si>
  <si>
    <t>Aplicación del anticipo con nota de crédito</t>
  </si>
  <si>
    <t>E</t>
  </si>
  <si>
    <t>Folio fiscal del CFDI de la venta</t>
  </si>
  <si>
    <t>Aplicación de anticipo</t>
  </si>
  <si>
    <t>IVA</t>
  </si>
  <si>
    <t>Se recibe una devolución por 5 cajas de papel para impresión:</t>
  </si>
  <si>
    <r>
      <rPr>
        <b/>
        <sz val="11"/>
        <color theme="1"/>
        <rFont val="Aptos Narrow"/>
        <family val="2"/>
        <scheme val="minor"/>
      </rPr>
      <t>Nota</t>
    </r>
    <r>
      <rPr>
        <sz val="11"/>
        <color theme="1"/>
        <rFont val="Aptos Narrow"/>
        <family val="2"/>
        <scheme val="minor"/>
      </rPr>
      <t>: Se le devuelve el dinero al clientes</t>
    </r>
  </si>
  <si>
    <t>Fecha de expedición *</t>
  </si>
  <si>
    <t>RFC *</t>
  </si>
  <si>
    <t>MEM891004KI8</t>
  </si>
  <si>
    <t>JBE870203HY6</t>
  </si>
  <si>
    <t>Serie **</t>
  </si>
  <si>
    <t>Nombre *</t>
  </si>
  <si>
    <t>JBE</t>
  </si>
  <si>
    <t>Folio **</t>
  </si>
  <si>
    <t>Régimen fiscal *</t>
  </si>
  <si>
    <t>Domicilio fiscal del receptor *</t>
  </si>
  <si>
    <t>FacAtrAdquirente ***</t>
  </si>
  <si>
    <t>Residencia fiscal ***</t>
  </si>
  <si>
    <t>No. de registro tributario ***</t>
  </si>
  <si>
    <t>Forma de pago ***</t>
  </si>
  <si>
    <t>Transferencia electrónica de fondos (Bancarizado)</t>
  </si>
  <si>
    <t>Método de pago ***</t>
  </si>
  <si>
    <t>Pago en una sola exhibición</t>
  </si>
  <si>
    <t>Uso del CFDI *</t>
  </si>
  <si>
    <t>G01</t>
  </si>
  <si>
    <t>Moneda *</t>
  </si>
  <si>
    <t>Tipo de cambio ***</t>
  </si>
  <si>
    <t>Tipo de comprobante *</t>
  </si>
  <si>
    <t>Egreso</t>
  </si>
  <si>
    <t>Exportación *</t>
  </si>
  <si>
    <t>No aplica</t>
  </si>
  <si>
    <t>Lugar de expedición *</t>
  </si>
  <si>
    <t>Confirmación ***</t>
  </si>
  <si>
    <t>CFDI relacionados **</t>
  </si>
  <si>
    <t>Del cfdi de la venta total</t>
  </si>
  <si>
    <t>Clave producto/ servicio *</t>
  </si>
  <si>
    <t>No. de identificación **</t>
  </si>
  <si>
    <t>K5478</t>
  </si>
  <si>
    <t>Cantidad *</t>
  </si>
  <si>
    <t>Clave de unidad *</t>
  </si>
  <si>
    <t>Unidad **</t>
  </si>
  <si>
    <t>Descripción *</t>
  </si>
  <si>
    <t>Aplicatión de anticipo</t>
  </si>
  <si>
    <t>Valor unitario *</t>
  </si>
  <si>
    <t>Importe *</t>
  </si>
  <si>
    <t>Descuento **</t>
  </si>
  <si>
    <t>Objeto de impuesto *</t>
  </si>
  <si>
    <t>Pedimento ***</t>
  </si>
  <si>
    <t>Número ***</t>
  </si>
  <si>
    <t>Base *</t>
  </si>
  <si>
    <t>Impuesto *</t>
  </si>
  <si>
    <t>002</t>
  </si>
  <si>
    <t>Tipo factor *</t>
  </si>
  <si>
    <t>Tasa o cuota **</t>
  </si>
  <si>
    <t>Importe **</t>
  </si>
  <si>
    <t>Subtotal *</t>
  </si>
  <si>
    <t>(-) Descuento **</t>
  </si>
  <si>
    <t>(+) Impuestos trasladados **</t>
  </si>
  <si>
    <t>(-) Impuestos retenidos **</t>
  </si>
  <si>
    <t>(=) Total *</t>
  </si>
  <si>
    <t>* Campo obligatorio</t>
  </si>
  <si>
    <t>** Campo opcional</t>
  </si>
  <si>
    <t>*** Campo condicional</t>
  </si>
  <si>
    <t>Registro contable de la nota de crédito</t>
  </si>
  <si>
    <t>Devoluciones, descuentos y bonificaciones sobre ventas</t>
  </si>
  <si>
    <t>IVA trasladado restituido</t>
  </si>
  <si>
    <t>Bancos</t>
  </si>
  <si>
    <t>El día 31/01/2025 se realiza una venta al clientes Alberto Monroy S. pero no proporciona RFC</t>
  </si>
  <si>
    <t>XAXX010101000</t>
  </si>
  <si>
    <t>Alberto Monroy S.</t>
  </si>
  <si>
    <t>Tarjeta de crédito (Bancarizado)</t>
  </si>
  <si>
    <t>S01</t>
  </si>
  <si>
    <t>Ingreso</t>
  </si>
  <si>
    <t>Caja</t>
  </si>
  <si>
    <t>Cajas de papel bond de 90gr.</t>
  </si>
  <si>
    <t>Registro contable de la venta</t>
  </si>
  <si>
    <t>Clientes</t>
  </si>
  <si>
    <t>IVA trasladado pendiente de cobro</t>
  </si>
  <si>
    <t>Ventas IVA al 16%</t>
  </si>
  <si>
    <t>Registro contable del cobro</t>
  </si>
  <si>
    <t>IVA trasladado cobrado</t>
  </si>
  <si>
    <t>Ventas del mes</t>
  </si>
  <si>
    <t>IEPS</t>
  </si>
  <si>
    <t xml:space="preserve">Total </t>
  </si>
  <si>
    <t xml:space="preserve">Producto </t>
  </si>
  <si>
    <t>Cajas de chocolate</t>
  </si>
  <si>
    <t>Limpiador de pisos</t>
  </si>
  <si>
    <t>Plaguicida categoría 3</t>
  </si>
  <si>
    <t>Exento</t>
  </si>
  <si>
    <t>Libro</t>
  </si>
  <si>
    <t>Nodo factura global **</t>
  </si>
  <si>
    <t>Periodicidad *</t>
  </si>
  <si>
    <t>Meses *</t>
  </si>
  <si>
    <t>Año *</t>
  </si>
  <si>
    <t>Mensual</t>
  </si>
  <si>
    <t>Agosto</t>
  </si>
  <si>
    <t>01010101</t>
  </si>
  <si>
    <t>Venta</t>
  </si>
  <si>
    <t>003</t>
  </si>
  <si>
    <t>Registro contable</t>
  </si>
  <si>
    <t>IEPS trasladado pendiente de cobro</t>
  </si>
  <si>
    <t>Ventas IEPS 8% IVA 0%</t>
  </si>
  <si>
    <t>Ventas IEPS 7% IVA 16%</t>
  </si>
  <si>
    <t>Ventas IVA exento</t>
  </si>
  <si>
    <t>Ventas IVA 16%</t>
  </si>
  <si>
    <t>Condiciones de pago</t>
  </si>
  <si>
    <t>P = Pago</t>
  </si>
  <si>
    <t>01 = No aplica</t>
  </si>
  <si>
    <t>EMISOR</t>
  </si>
  <si>
    <t>RECEPTOR</t>
  </si>
  <si>
    <t>DomicilioFiscalReceptor</t>
  </si>
  <si>
    <t>07000</t>
  </si>
  <si>
    <t>ResidenciaFiscal</t>
  </si>
  <si>
    <t>NumRegIdTrib</t>
  </si>
  <si>
    <t>Uso CFDI</t>
  </si>
  <si>
    <t>CP01</t>
  </si>
  <si>
    <t>NODO CONCEPTOS</t>
  </si>
  <si>
    <t>ClaveProdServ</t>
  </si>
  <si>
    <t>NoIdentificacion</t>
  </si>
  <si>
    <t>ClaveUnidad</t>
  </si>
  <si>
    <t>Descripcion</t>
  </si>
  <si>
    <t xml:space="preserve">Pago </t>
  </si>
  <si>
    <t>ValorUnitario</t>
  </si>
  <si>
    <t>ObjetoImp</t>
  </si>
  <si>
    <t>Complemento de recepción de pagos</t>
  </si>
  <si>
    <t>En este nodo se debe expresar el listado de los documentos relacionados con los pagos de la operación inicial. Por cada documento que se relacione se debe generar un nodo DoctoRelacionado.</t>
  </si>
  <si>
    <t>Folio fiscal del CFDI que se cobra</t>
  </si>
  <si>
    <t>Nota: En el caso de capturar 1 en el campo importe saldo anterior debe de ir el importe total del comprobante.</t>
  </si>
  <si>
    <t>02=Sí objeto de impuesto.</t>
  </si>
  <si>
    <t>Nodo de impuestos trasladados</t>
  </si>
  <si>
    <t>c_RegimenFiscal</t>
  </si>
  <si>
    <t>General de Ley Personas Morales</t>
  </si>
  <si>
    <t>Personas Morales con Fines no Lucrativos</t>
  </si>
  <si>
    <t>Sueldos y Salarios e Ingresos Asimilados a Salarios</t>
  </si>
  <si>
    <t>Arrendamiento</t>
  </si>
  <si>
    <t>Régimen de Enajenación o Adquisición de Bienes</t>
  </si>
  <si>
    <t>Demás ingresos</t>
  </si>
  <si>
    <t>Residentes en el Extranjero sin Establecimiento Permanente en México</t>
  </si>
  <si>
    <t>Ingresos por Dividendos (socios y accionistas)</t>
  </si>
  <si>
    <t>Personas Físicas con Actividades Empresariales y Profesionales</t>
  </si>
  <si>
    <t>Ingresos por intereses</t>
  </si>
  <si>
    <t>Régimen de los ingresos por obtención de premios</t>
  </si>
  <si>
    <t>Sin obligaciones fiscales</t>
  </si>
  <si>
    <t>Sociedades Cooperativas de Producción que optan por diferir sus ingresos</t>
  </si>
  <si>
    <t>Incorporación Fiscal</t>
  </si>
  <si>
    <t>Actividades Agrícolas, Ganaderas, Silvícolas y Pesqueras</t>
  </si>
  <si>
    <t>Opcional para Grupos de Sociedades</t>
  </si>
  <si>
    <t>Coordinados</t>
  </si>
  <si>
    <t>Régimen de las Actividades Empresariales con ingresos a través de Plataformas Tecnológicas</t>
  </si>
  <si>
    <t>Régimen Simplificado de Confianza</t>
  </si>
  <si>
    <t>c_TipoDeComprobante</t>
  </si>
  <si>
    <t>c_FormaPago</t>
  </si>
  <si>
    <t>Bancarizado</t>
  </si>
  <si>
    <t>Efectivo</t>
  </si>
  <si>
    <t>No</t>
  </si>
  <si>
    <t>Cheque nominativo</t>
  </si>
  <si>
    <t>Sí</t>
  </si>
  <si>
    <t>Transferencia electrónica de fondos</t>
  </si>
  <si>
    <t>Tarjeta de crédito</t>
  </si>
  <si>
    <t>Monedero electrónico</t>
  </si>
  <si>
    <t>Dinero electrónico</t>
  </si>
  <si>
    <t>Vales de despensa</t>
  </si>
  <si>
    <t>Dación en pago</t>
  </si>
  <si>
    <t>Pago por subrogación</t>
  </si>
  <si>
    <t>Pago por consignación</t>
  </si>
  <si>
    <t>Condonación</t>
  </si>
  <si>
    <t>Compensación</t>
  </si>
  <si>
    <t>Novación</t>
  </si>
  <si>
    <t>Confusión</t>
  </si>
  <si>
    <t>Remisión de deuda</t>
  </si>
  <si>
    <t>Prescripción o caducidad</t>
  </si>
  <si>
    <t>A satisfacción del acreedor</t>
  </si>
  <si>
    <t>Tarjeta de débito</t>
  </si>
  <si>
    <t>Tarjeta de servicios</t>
  </si>
  <si>
    <t>Aplicación de anticipos</t>
  </si>
  <si>
    <t>Intermediario pagos</t>
  </si>
  <si>
    <t>Por definir</t>
  </si>
  <si>
    <t>Opcional</t>
  </si>
  <si>
    <t>c_UsoCFDI</t>
  </si>
  <si>
    <t>Adquisición de mercancías.</t>
  </si>
  <si>
    <t>G02</t>
  </si>
  <si>
    <t>Devoluciones, descuentos o bonificaciones.</t>
  </si>
  <si>
    <t>G03</t>
  </si>
  <si>
    <t>Gastos en general.</t>
  </si>
  <si>
    <t>I01</t>
  </si>
  <si>
    <t>Construcciones.</t>
  </si>
  <si>
    <t>I02</t>
  </si>
  <si>
    <t>Mobiliario y equipo de oficina por inversiones.</t>
  </si>
  <si>
    <t>I03</t>
  </si>
  <si>
    <t>Equipo de transporte.</t>
  </si>
  <si>
    <t>I04</t>
  </si>
  <si>
    <t>Equipo de computo y accesorios.</t>
  </si>
  <si>
    <t>I05</t>
  </si>
  <si>
    <t>Dados, troqueles, moldes, matrices y herramental.</t>
  </si>
  <si>
    <t>I06</t>
  </si>
  <si>
    <t>Comunicaciones telefónicas.</t>
  </si>
  <si>
    <t>I07</t>
  </si>
  <si>
    <t>Comunicaciones satelitales.</t>
  </si>
  <si>
    <t>I08</t>
  </si>
  <si>
    <t>Otra maquinaria y equipo.</t>
  </si>
  <si>
    <t>D01</t>
  </si>
  <si>
    <t>Honorarios médicos, dentales y gastos hospitalarios.</t>
  </si>
  <si>
    <t>D02</t>
  </si>
  <si>
    <t>Gastos médicos por incapacidad o discapacidad.</t>
  </si>
  <si>
    <t>D03</t>
  </si>
  <si>
    <t>Gastos funerales.</t>
  </si>
  <si>
    <t>D04</t>
  </si>
  <si>
    <t>Donativos.</t>
  </si>
  <si>
    <t>D05</t>
  </si>
  <si>
    <t>Intereses reales efectivamente pagados por créditos hipotecarios (casa habitación).</t>
  </si>
  <si>
    <t>D06</t>
  </si>
  <si>
    <t>Aportaciones voluntarias al SAR.</t>
  </si>
  <si>
    <t>D07</t>
  </si>
  <si>
    <t>Primas por seguros de gastos médicos.</t>
  </si>
  <si>
    <t>D08</t>
  </si>
  <si>
    <t>Gastos de transportación escolar obligatoria.</t>
  </si>
  <si>
    <t>D09</t>
  </si>
  <si>
    <t>Depósitos en cuentas para el ahorro, primas que tengan como base planes de pensiones.</t>
  </si>
  <si>
    <t>D10</t>
  </si>
  <si>
    <t>Pagos por servicios educativos (colegiaturas).</t>
  </si>
  <si>
    <t xml:space="preserve">Sin efectos fiscales.  </t>
  </si>
  <si>
    <t>Pagos</t>
  </si>
  <si>
    <t>CN01</t>
  </si>
  <si>
    <t>Nómina</t>
  </si>
  <si>
    <t>c_Impuesto</t>
  </si>
  <si>
    <t>ISR</t>
  </si>
  <si>
    <t>c_TipoFactor</t>
  </si>
  <si>
    <t>Cuota</t>
  </si>
  <si>
    <t>c_TipoRelacion</t>
  </si>
  <si>
    <t>Nota de crédito de los documentos relacionados</t>
  </si>
  <si>
    <t>Nota de débito de los documentos relacionados</t>
  </si>
  <si>
    <t>Devolución de mercancía sobre facturas o traslados previos</t>
  </si>
  <si>
    <t>Sustitución de los CFDI previos</t>
  </si>
  <si>
    <t>Traslados de mercancías facturados previamente</t>
  </si>
  <si>
    <t>Factura generada por los traslados previos</t>
  </si>
  <si>
    <t>CFDI por aplicación de anticipo</t>
  </si>
  <si>
    <t>c_Exportacion</t>
  </si>
  <si>
    <t>Definitiva con clave A1</t>
  </si>
  <si>
    <t>Temporal</t>
  </si>
  <si>
    <t>Definitiva con clave distinta a A1 o cuando no existe enajenación en términos del CFF</t>
  </si>
  <si>
    <t>COFIDE</t>
  </si>
  <si>
    <t>Clave</t>
  </si>
  <si>
    <t>Clave de acceso</t>
  </si>
  <si>
    <r>
      <t xml:space="preserve">Se debe especificar la clave vigente del régimen fiscal del contribuyente emisor bajo el cual se está emitiendo el 
comprobante. 
Las claves de los diversos regímenes se encuentran incluidas en el catálogo c_RegimenFiscal publicado en el Portal del SAT. 
</t>
    </r>
    <r>
      <rPr>
        <b/>
        <sz val="11"/>
        <color theme="0"/>
        <rFont val="Aptos Narrow"/>
        <family val="2"/>
        <scheme val="minor"/>
      </rPr>
      <t xml:space="preserve">Ejemplo: </t>
    </r>
    <r>
      <rPr>
        <sz val="11"/>
        <color theme="0"/>
        <rFont val="Aptos Narrow"/>
        <family val="2"/>
        <scheme val="minor"/>
      </rPr>
      <t>En el caso de que el emisor sea una persona moral inscrita en el Régimen General de Ley de Personas Morales, debe registrar lo siguiente: 
RegimenFiscal= 601</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</si>
  <si>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I. La clave del Registro Federal de Contribuyentes, nombre o razón social de quien los expida y el régimen fiscal en que tributen conforme a la Ley del Impuesto sobre la Renta. Tratándose de contribuyentes que tengan más de un local o establecimiento, se deberá señalar el domicilio del local o establecimiento en el que se expidan los comprobantes fiscales.</t>
    </r>
  </si>
  <si>
    <r>
      <rPr>
        <b/>
        <sz val="11"/>
        <color theme="0"/>
        <rFont val="Aptos Narrow"/>
        <family val="2"/>
        <scheme val="minor"/>
      </rPr>
      <t>Requisitos en la expedición de CFDI
2.7.1.29.</t>
    </r>
    <r>
      <rPr>
        <sz val="11"/>
        <color theme="0"/>
        <rFont val="Aptos Narrow"/>
        <family val="2"/>
        <scheme val="minor"/>
      </rPr>
      <t xml:space="preserve">	Para los efectos del artículo 29-A, fracciones I, III, IV y VII, inciso c) del CFF, los contribuyentes incorporarán en los CFDI que expidan, los requisitos correspondientes conforme a lo siguiente:
I.	El lugar de expedición, se cumplirá señalando el código postal del domicilio fiscal o domicilio del local o establecimiento conforme al catálogo de códigos postales que señala el Anexo 20.
..........................................</t>
    </r>
  </si>
  <si>
    <r>
      <t xml:space="preserve">Se debe registrar el código postal del lugar de expedición del comprobante (domicilio de la matriz o de la sucursal), debe 
corresponder a una clave de código postal vigente incluida en el catálogo c_CodigoPostal. 
Al ingresar el código postal en este campo se cumple con el requisito de señalar el domicilio y lugar de expedición del comprobante a que se refieren las fracciones I y III del primer párrafo del artículo 29-A del CFF, en los términos de la regla 
2.7.1.29., fracción I de la Resolución Miscelánea Fiscal vigente. 
En el caso de que se emita un comprobante fiscal en una sucursal, en dicho comprobante se debe registrar el código 
postal de ésta, independientemente de que los sistemas de facturación de la empresa se encuentren en un domicilio 
distinto al de la sucursal.  
Los distintos códigos postales se encuentran incluidos en el catálogo c_CodigoPostal. 
</t>
    </r>
    <r>
      <rPr>
        <b/>
        <sz val="11"/>
        <color theme="0"/>
        <rFont val="Aptos Narrow"/>
        <family val="2"/>
        <scheme val="minor"/>
      </rPr>
      <t xml:space="preserve"> Ejemplo:</t>
    </r>
    <r>
      <rPr>
        <sz val="11"/>
        <color theme="0"/>
        <rFont val="Aptos Narrow"/>
        <family val="2"/>
        <scheme val="minor"/>
      </rPr>
      <t xml:space="preserve">  
LugarExpedicion= 01000 </t>
    </r>
  </si>
  <si>
    <r>
      <t xml:space="preserve">Es la fecha y hora de expedición del comprobante fiscal. Se expresa en la forma AAAA-MM-DDThh:mm:ss y debe corresponder con la hora local donde se expide el comprobante.  
Este dato lo integra el sistema que utiliza el contribuyente para la emisión del comprobante fiscal. 
 </t>
    </r>
    <r>
      <rPr>
        <b/>
        <sz val="11"/>
        <color theme="0"/>
        <rFont val="Aptos Narrow"/>
        <family val="2"/>
        <scheme val="minor"/>
      </rPr>
      <t>Ejemplo: 
Fecha</t>
    </r>
    <r>
      <rPr>
        <sz val="11"/>
        <color theme="0"/>
        <rFont val="Aptos Narrow"/>
        <family val="2"/>
        <scheme val="minor"/>
      </rPr>
      <t>= 2022-01-27T11:49:48</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</si>
  <si>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III.	El lugar y fecha de expedición.</t>
    </r>
  </si>
  <si>
    <r>
      <rPr>
        <b/>
        <sz val="11"/>
        <color theme="0"/>
        <rFont val="Aptos Narrow"/>
        <family val="2"/>
        <scheme val="minor"/>
      </rPr>
      <t>Artículo 39 RCFF</t>
    </r>
    <r>
      <rPr>
        <sz val="11"/>
        <color theme="0"/>
        <rFont val="Aptos Narrow"/>
        <family val="2"/>
        <scheme val="minor"/>
      </rPr>
      <t>.- Para los efectos del artículo 29, segundo párrafo, fracción IV del Código, los contribuyentes deberán remitir al Servicio de Administración Tributaria o al proveedor de certificación de comprobantes fiscales digitales por Internet autorizados por dicho órgano desconcentrado, según sea el caso, el comprobante fiscal digital por Internet, a más tardar dentro de las veinticuatro horas siguientes a que haya tenido lugar la operación, acto o actividad de la que derivó la obligación de expedirlo.</t>
    </r>
  </si>
  <si>
    <r>
      <rPr>
        <b/>
        <sz val="11"/>
        <color theme="0"/>
        <rFont val="Aptos Narrow"/>
        <family val="2"/>
        <scheme val="minor"/>
      </rPr>
      <t>Obligaciones de los proveedores en el proceso de certificación de CFDI
2.7.2.9.</t>
    </r>
    <r>
      <rPr>
        <sz val="11"/>
        <color theme="0"/>
        <rFont val="Aptos Narrow"/>
        <family val="2"/>
        <scheme val="minor"/>
      </rPr>
      <t xml:space="preserve">	Para los efectos de los artículos 29, segundo párrafo, fracción IV y 29 Bis del CFF, los proveedores de certificación de CFDI recibirán los comprobantes que envíen los contribuyentes, en los términos y mediante los procedimientos tecnológicos establecidos en el Anexo 20 que se publiquen en el Portal del SAT en la sección de “Factura Electrónica”.
Para que un comprobante sea certificado y se le asigne un folio, adicionalmente a lo que establece el artículo 29, segundo párrafo, fracción IV, inciso a) del CFF, los proveedores de certificación de CFDI validarán que el documento cumpla con lo siguiente:
I. </t>
    </r>
    <r>
      <rPr>
        <b/>
        <sz val="11"/>
        <color theme="0"/>
        <rFont val="Aptos Narrow"/>
        <family val="2"/>
        <scheme val="minor"/>
      </rPr>
      <t>Que el periodo entre la fecha de generación del documento y la fecha en la que se pretende certificar no exceda de 72 horas, o que dicho periodo sea menor a cero horas, esto lo validarán haciendo uso del huso horario correspondiente al Código Postal registrado en el campo LugarExpedicion, conforme al catálogo “CodigoPostal” del Anexo 20.</t>
    </r>
    <r>
      <rPr>
        <sz val="11"/>
        <color theme="0"/>
        <rFont val="Aptos Narrow"/>
        <family val="2"/>
        <scheme val="minor"/>
      </rPr>
      <t xml:space="preserve">
....................................</t>
    </r>
  </si>
  <si>
    <r>
      <t xml:space="preserve">Se debe registrar la clave con la que se identifica el tipo de comprobante fiscal para el contribuyente emisor. 
</t>
    </r>
    <r>
      <rPr>
        <b/>
        <sz val="11"/>
        <color theme="0"/>
        <rFont val="Aptos Narrow"/>
        <family val="2"/>
        <scheme val="minor"/>
      </rPr>
      <t xml:space="preserve">Ejemplo: </t>
    </r>
    <r>
      <rPr>
        <sz val="11"/>
        <color theme="0"/>
        <rFont val="Aptos Narrow"/>
        <family val="2"/>
        <scheme val="minor"/>
      </rPr>
      <t xml:space="preserve">
TipoDeComprobante= I </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</si>
  <si>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IX.  Los contenidos en las disposiciones fiscales, que sean requeridos y dé a conocer el Servicio de Administración Tributaria, mediante reglas de carácter general.</t>
    </r>
  </si>
  <si>
    <r>
      <rPr>
        <b/>
        <sz val="11"/>
        <color theme="0"/>
        <rFont val="Aptos Narrow"/>
        <family val="2"/>
        <scheme val="minor"/>
      </rPr>
      <t xml:space="preserve">Apéndice 2 Clasificación de los tipos de CFDI 
Tipos de comprobantes: </t>
    </r>
    <r>
      <rPr>
        <sz val="11"/>
        <color theme="0"/>
        <rFont val="Aptos Narrow"/>
        <family val="2"/>
        <scheme val="minor"/>
      </rPr>
      <t xml:space="preserve">
</t>
    </r>
    <r>
      <rPr>
        <b/>
        <sz val="11"/>
        <color theme="0"/>
        <rFont val="Aptos Narrow"/>
        <family val="2"/>
        <scheme val="minor"/>
      </rPr>
      <t>1. Comprobante de Ingreso</t>
    </r>
    <r>
      <rPr>
        <sz val="11"/>
        <color theme="0"/>
        <rFont val="Aptos Narrow"/>
        <family val="2"/>
        <scheme val="minor"/>
      </rPr>
      <t xml:space="preserve">. - Se emiten por los ingresos que obtienen los contribuyentes, ejemplo: prestación de servicios, arrendamiento, honorarios, donativos recibidos, enajenación de bienes y mercancías, incluyendo la enajenación que se realiza en operaciones de comercio exterior, etc. 
</t>
    </r>
    <r>
      <rPr>
        <b/>
        <sz val="11"/>
        <color theme="0"/>
        <rFont val="Aptos Narrow"/>
        <family val="2"/>
        <scheme val="minor"/>
      </rPr>
      <t>2. Comprobante de Egreso</t>
    </r>
    <r>
      <rPr>
        <sz val="11"/>
        <color theme="0"/>
        <rFont val="Aptos Narrow"/>
        <family val="2"/>
        <scheme val="minor"/>
      </rPr>
      <t xml:space="preserve">. - Amparan devoluciones, descuentos y  bonificaciones para efectos de deducibilidad y también puede utilizarse para corregir o restar un comprobante de ingresos en cuanto a los montos que documenta, como la aplicación de anticipos. Este comprobante es conocido como nota de crédito. 
</t>
    </r>
    <r>
      <rPr>
        <b/>
        <sz val="11"/>
        <color theme="0"/>
        <rFont val="Aptos Narrow"/>
        <family val="2"/>
        <scheme val="minor"/>
      </rPr>
      <t>3.  Comprobante de Traslado</t>
    </r>
    <r>
      <rPr>
        <sz val="11"/>
        <color theme="0"/>
        <rFont val="Aptos Narrow"/>
        <family val="2"/>
        <scheme val="minor"/>
      </rPr>
      <t xml:space="preserve">. - Sirve para amparar el transporte, la legal tenencia y estancia de las mercancías objeto del transporte durante su trayecto en territorio nacional. También puede usarse para documentar operaciones de transporte de mercancías al extranjero. 
</t>
    </r>
    <r>
      <rPr>
        <b/>
        <sz val="11"/>
        <color theme="0"/>
        <rFont val="Aptos Narrow"/>
        <family val="2"/>
        <scheme val="minor"/>
      </rPr>
      <t>4. Comprobante de Recepción de pagos.</t>
    </r>
    <r>
      <rPr>
        <sz val="11"/>
        <color theme="0"/>
        <rFont val="Aptos Narrow"/>
        <family val="2"/>
        <scheme val="minor"/>
      </rPr>
      <t xml:space="preserve"> – Es un CFDI que incorpora un Complemento para recepción de Pagos, el cual debe emitirse en los casos de operaciones con pago en parcialidades o cuando al momento de expedir el CFDI no se reciba el pago de la contraprestación y facilita la conciliación de las facturas contra pagos.  
</t>
    </r>
    <r>
      <rPr>
        <b/>
        <sz val="11"/>
        <color theme="0"/>
        <rFont val="Aptos Narrow"/>
        <family val="2"/>
        <scheme val="minor"/>
      </rPr>
      <t xml:space="preserve">5. Comprobante de Nómina. </t>
    </r>
    <r>
      <rPr>
        <sz val="11"/>
        <color theme="0"/>
        <rFont val="Aptos Narrow"/>
        <family val="2"/>
        <scheme val="minor"/>
      </rPr>
      <t xml:space="preserve">- Es un CFDI al que se incorpora el complemento recibo de pago de nómina, el cual debe emitirse por los pagos realizados por concepto de remuneraciones de sueldos, salarios y asimilados a estos, es una especie de una factura de egresos. 
</t>
    </r>
    <r>
      <rPr>
        <b/>
        <sz val="11"/>
        <color theme="0"/>
        <rFont val="Aptos Narrow"/>
        <family val="2"/>
        <scheme val="minor"/>
      </rPr>
      <t>6. Comprobante de Retenciones e información de pagos</t>
    </r>
    <r>
      <rPr>
        <sz val="11"/>
        <color theme="0"/>
        <rFont val="Aptos Narrow"/>
        <family val="2"/>
        <scheme val="minor"/>
      </rPr>
      <t>. - Se expiden en las operaciones en las cuales se informa de la realización de retenciones de impuestos, incluyendo el caso de pagos realizados a residentes en el extranjero para efectos fiscales y las retenciones que se les realicen; este tipo de comprobante no forma parte del Catálogo tipo de comprobante porque éste se genera con el estándar contenido en el rubro II. del Anexo 20.</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</si>
  <si>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VII.	El importe total consignado en número o letra, conforme a lo siguiente:
c) 	Señalar la forma en que se realizó el pago, ya sea en efectivo, transferencias electrónicas de fondos, cheques nominativos o tarjetas de débito, de crédito, de servicio o las denominadas monederos electrónicos que autorice el Servicio de Administración Tributaria.</t>
    </r>
  </si>
  <si>
    <r>
      <rPr>
        <b/>
        <sz val="11"/>
        <color theme="0"/>
        <rFont val="Aptos Narrow"/>
        <family val="2"/>
        <scheme val="minor"/>
      </rPr>
      <t>Requisitos en la expedición de CFDI
2.7.1.29.</t>
    </r>
    <r>
      <rPr>
        <sz val="11"/>
        <color theme="0"/>
        <rFont val="Aptos Narrow"/>
        <family val="2"/>
        <scheme val="minor"/>
      </rPr>
      <t xml:space="preserve">	Para los efectos del artículo 29-A, fracciones I, III, IV y VII, inciso c) del CFF, los contribuyentes incorporarán en los CFDI que expidan, los requisitos correspondientes conforme a lo siguiente:
II. Forma en que se realizó el pago, se señalará conforme al catálogo “c_FormaPago”, que señala el Anexo 20, con la opción de indicar la clave 99 “Por definir” en el caso de no haberse recibido el pago de la contraprestación, siempre que una vez que se reciba el pago o pagos se emita por cada uno de ellos un CFDI al que se le incorpore el “Complemento para recepción de pagos”, a que se refiere la regla 2.7.1.32.
	Lo señalado en esta fracción no será aplicable en los casos siguientes:
a) En las operaciones a que se refiere la regla 3.3.1.34.
b) Cuando la contraprestación se pague en una sola exhibición en el momento en el que se expida el CFDI o haya sido pagada antes de la expedición del mismo.
..........................................</t>
    </r>
  </si>
  <si>
    <r>
      <t xml:space="preserve">Se debe registrar la clave que corresponda depende si se paga en una sola exhibición o en parcialidades, las distintas claves de método de pago se encuentran incluidas en el catálogo 
c_MetodoPago. 
Ejemplo: Si un contribuyente realiza el pago en una sola exhibición debe registrar en el campo de método de pago lo siguiente: 
</t>
    </r>
    <r>
      <rPr>
        <b/>
        <sz val="11"/>
        <color theme="0"/>
        <rFont val="Aptos Narrow"/>
        <family val="2"/>
        <scheme val="minor"/>
      </rPr>
      <t>MetodoPago</t>
    </r>
    <r>
      <rPr>
        <sz val="11"/>
        <color theme="0"/>
        <rFont val="Aptos Narrow"/>
        <family val="2"/>
        <scheme val="minor"/>
      </rPr>
      <t xml:space="preserve"> = PUE 
Se debe registrar la clave “PUE” (Pago en una sola exhibición), cuando se realice dicho pago al momento de emitir el comprobante. 
Se debe registrar la clave “PPD” (Pago en parcialidades o diferido), cuando se emita el comprobante de la operación y con posterioridad se vaya a liquidar en un solo pago el saldo total o en varias parcialidades. En caso de que al momento de la operación se realice el pago de la primera parcialidad, se debe emitir el comprobante por el monto total de la operación y un segundo comprobante con el Complemento para recepción de Pagos por la parcialidad. </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</si>
  <si>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VII.	El importe total consignado en número o letra, conforme a lo siguiente:
a)  Cuando la contraprestación se pague en una sola exhibición, en el momento en que se expida el comprobante fiscal digital por Internet correspondiente a la operación de que se trate, se señalará expresamente dicha situación, además se indicará el importe total de la operación y, cuando así proceda, el monto de los impuestos trasladados desglosados con cada una de las tasas del impuesto correspondiente y, en su caso, el monto de los impuestos retenidos.
	Los contribuyentes que realicen las operaciones a que se refieren los artículos 2o.-A de la Ley del Impuesto al Valor Agregado; 19, fracción II de la Ley del Impuesto Especial sobre Producción y Servicios, y 11, tercer párrafo de la Ley Federal del Impuesto sobre Automóviles Nuevos, no trasladarán el impuesto en forma expresa y por separado, salvo tratándose de la enajenación de los bienes a que se refiere el artículo 2o., fracción I, incisos A), D), F), G), I) y J) de la Ley del Impuesto Especial sobre Producción y Servicios, cuando el adquirente sea, a su vez, contribuyente de este impuesto por dichos bienes y así lo solicite.
	Tratándose de contribuyentes que presten servicios personales, cada pago que perciban por la prestación de servicios se considerará como una sola exhibición y no como una parcialidad.
b)  Cuando la contraprestación no se pague en una sola exhibición, o pagándose en una sola exhibición, ésta se realice de manera diferida del momento en que se emite el comprobante fiscal digital por Internet que ampara el valor total de la operación, se emitirá un comprobante fiscal digital por Internet por el valor total de la operación en el momento en que ésta se realice y se expedirá un comprobante fiscal digital por Internet por cada uno del resto de los pagos que se reciban, en los términos que establezca el Servicio de Administración Tributaria mediante reglas de carácter general, los cuales deberán señalar el folio del comprobante fiscal digital por Internet emitido por el total de la operación.</t>
    </r>
  </si>
  <si>
    <r>
      <t xml:space="preserve">Se debe registrar la clave con la que se identifica si el comprobante ampara una operación de exportación, las distintas claves vigentes se encuentran incluidas en el catálogo c_Exportacion. 
 Cuando se registre el valor “02”, se debe incluir el “Complemento para Comercio Exterior”. 
</t>
    </r>
    <r>
      <rPr>
        <b/>
        <sz val="11"/>
        <color theme="0"/>
        <rFont val="Aptos Narrow"/>
        <family val="2"/>
        <scheme val="minor"/>
      </rPr>
      <t xml:space="preserve">Ejemplo: </t>
    </r>
    <r>
      <rPr>
        <sz val="11"/>
        <color theme="0"/>
        <rFont val="Aptos Narrow"/>
        <family val="2"/>
        <scheme val="minor"/>
      </rPr>
      <t xml:space="preserve">
Exportacion=01 </t>
    </r>
  </si>
  <si>
    <r>
      <rPr>
        <b/>
        <sz val="11"/>
        <color theme="0"/>
        <rFont val="Aptos Narrow"/>
        <family val="2"/>
        <scheme val="minor"/>
      </rPr>
      <t xml:space="preserve">Complemento de CFDI en exportación definitiva de mercancías
2.7.1.19. </t>
    </r>
    <r>
      <rPr>
        <sz val="11"/>
        <color theme="0"/>
        <rFont val="Aptos Narrow"/>
        <family val="2"/>
        <scheme val="minor"/>
      </rPr>
      <t>Para los efectos del artículo 29, párrafos primero y penúltimo del CFF en relación con lo dispuesto en la regla 3.1.38. de las RGCE, al CFDI que se emita con motivo de operaciones de exportación definitiva de mercancías con clave de pedimento “A1” del Apéndice 2 del Anexo 22 de las RGCE, deberá incorporársele el complemento que al efecto se publique en el Portal del SAT.
 En el citado complemento se deberá incluir el identificador fiscal del país de residencia para efectos fiscales del receptor del CFDI y, en su caso, del destinatario de la mercancía, o el identificador específico para cada país, que al efecto determine el SAT en su Portal.
	CFF 29, RGCE 3.1.38.</t>
    </r>
  </si>
  <si>
    <r>
      <rPr>
        <b/>
        <sz val="11"/>
        <color theme="0"/>
        <rFont val="Aptos Narrow"/>
        <family val="2"/>
        <scheme val="minor"/>
      </rPr>
      <t>41. Transacciones en moneda extranjera</t>
    </r>
    <r>
      <rPr>
        <sz val="11"/>
        <color theme="0"/>
        <rFont val="Aptos Narrow"/>
        <family val="2"/>
        <scheme val="minor"/>
      </rPr>
      <t xml:space="preserve">
</t>
    </r>
    <r>
      <rPr>
        <b/>
        <sz val="11"/>
        <color theme="0"/>
        <rFont val="Aptos Narrow"/>
        <family val="2"/>
        <scheme val="minor"/>
      </rPr>
      <t xml:space="preserve">41.1 </t>
    </r>
    <r>
      <rPr>
        <sz val="11"/>
        <color theme="0"/>
        <rFont val="Aptos Narrow"/>
        <family val="2"/>
        <scheme val="minor"/>
      </rPr>
      <t xml:space="preserve">Entre las transacciones en moneda extranjera se incluyen aquellas en que la entidad:
  a) compra o vende bienes o servicios cuyo precio se denomina en una moneda extranjera;
  b) presta o toma prestados fondos, si los importes correspondientes se establecen a cobrar o pagar en una moneda extranjera;o
  c) adquiere o dispone de activos, o bien, incurre, transfiere o liquida pasivos, siempre que estas transacciones se hayan denominado en moneda extranjera.
</t>
    </r>
    <r>
      <rPr>
        <b/>
        <sz val="11"/>
        <color theme="0"/>
        <rFont val="Aptos Narrow"/>
        <family val="2"/>
        <scheme val="minor"/>
      </rPr>
      <t>Valuación inicial</t>
    </r>
    <r>
      <rPr>
        <sz val="11"/>
        <color theme="0"/>
        <rFont val="Aptos Narrow"/>
        <family val="2"/>
        <scheme val="minor"/>
      </rPr>
      <t xml:space="preserve">
</t>
    </r>
    <r>
      <rPr>
        <b/>
        <sz val="11"/>
        <color theme="0"/>
        <rFont val="Aptos Narrow"/>
        <family val="2"/>
        <scheme val="minor"/>
      </rPr>
      <t>41.2</t>
    </r>
    <r>
      <rPr>
        <sz val="11"/>
        <color theme="0"/>
        <rFont val="Aptos Narrow"/>
        <family val="2"/>
        <scheme val="minor"/>
      </rPr>
      <t xml:space="preserve"> Toda transacción en moneda extranjera debe valuarse inicialmente en la moneda de registro aplicando el tipo de cambio histórico.
</t>
    </r>
    <r>
      <rPr>
        <b/>
        <sz val="11"/>
        <color theme="0"/>
        <rFont val="Aptos Narrow"/>
        <family val="2"/>
        <scheme val="minor"/>
      </rPr>
      <t>41.3</t>
    </r>
    <r>
      <rPr>
        <sz val="11"/>
        <color theme="0"/>
        <rFont val="Aptos Narrow"/>
        <family val="2"/>
        <scheme val="minor"/>
      </rPr>
      <t>. La fecha de una transacción es aquella en la cual dicha operación se devenga y cumple las condiciones para su reconocimiento de acuerdo con las Normas de Información Financiera.</t>
    </r>
  </si>
  <si>
    <r>
      <rPr>
        <b/>
        <sz val="11"/>
        <color theme="0"/>
        <rFont val="Aptos Narrow"/>
        <family val="2"/>
        <scheme val="minor"/>
      </rPr>
      <t xml:space="preserve">Artículo 20 CFF
Tercer párrafo
</t>
    </r>
    <r>
      <rPr>
        <sz val="11"/>
        <color theme="0"/>
        <rFont val="Aptos Narrow"/>
        <family val="2"/>
        <scheme val="minor"/>
      </rPr>
      <t>Para determinar las contribuciones y sus accesorios se considerará el tipo de cambio a que se haya adquirido la moneda extranjera de que se trate y no habiendo adquisición, se estará al tipo de cambio que el Banco de México publique en el Diario Oficial de la Federación el día anterior a aquél en que se causen las contribuciones. Los días en que el Banco de México no publique dicho tipo de cambio se aplicará el último tipo de cambio publicado con anterioridad al día en que se causen las contribuciones.</t>
    </r>
    <r>
      <rPr>
        <b/>
        <sz val="11"/>
        <color theme="0"/>
        <rFont val="Aptos Narrow"/>
        <family val="2"/>
        <scheme val="minor"/>
      </rPr>
      <t xml:space="preserve">
Sexto párrafo</t>
    </r>
    <r>
      <rPr>
        <sz val="11"/>
        <color theme="0"/>
        <rFont val="Aptos Narrow"/>
        <family val="2"/>
        <scheme val="minor"/>
      </rPr>
      <t xml:space="preserve">
La equivalencia del peso mexicano con monedas extranjeras distintas al dólar de los Estado Unidos de América que regirá para efectos fiscales, se calculará multiplicando el tipo de cambio a que se refiere el párrafo tercero del presente artículo, por el equivalente en dólares de la moneda de que se trate, de acuerdo con la tabla que mensualmente publique el Banco México durante la primera semana del mes inmediato siguiente a aquél al que corresponda.</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</si>
  <si>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IV. La clave del Registro Federal de Contribuyentes, nombre o razón social; así como el código postal del domicilio fiscal de la persona a favor de quien se expida, asimismo, se debe indicar la clave del uso fiscal que el receptor le dará al comprobante fiscal.
	Cuando no se cuente con la clave del registro federal de contribuyentes a que se refiere esta fracción, se señalará la clave genérica que establezca el Servicio de Administración Tributaria mediante reglas de carácter general, considerándose la operación como celebrada con el público en general. El Servicio de Administración Tributaria podrá establecer facilidades o especificaciones mediante reglas de carácter general para la expedición de comprobantes fiscales digitales por Internet por operaciones celebradas con el público en general. Tratándose de comprobantes fiscales digitales por Internet que se utilicen para solicitar la devolución del impuesto al valor agregado a turistas extranjeros o que amparen ventas efectuadas a pasajeros internacionales que salgan del país vía aérea, terrestre o marítima, así como ventas en establecimientos autorizados para la exposición y ventas de mercancías extranjeras o nacionales a pasajeros que arriben al país en puertos aéreos internacionales, conjuntamente con la clave genérica que para tales efectos establezca el Servicio de Administración Tributaria mediante reglas de carácter general, deberán contener los datos de identificación del turista o pasajero y del medio de transporte en que éste salga o arribe al país, según sea el caso, además de cumplir con los requisitos que señale el Servicio de Administración Tributaria mediante reglas de carácter general.</t>
    </r>
  </si>
  <si>
    <r>
      <rPr>
        <b/>
        <sz val="11"/>
        <color theme="0"/>
        <rFont val="Aptos Narrow"/>
        <family val="2"/>
        <scheme val="minor"/>
      </rPr>
      <t xml:space="preserve">Clave en el RFC genérica en CFDI y con residentes en el extranjero
2.7.1.23. </t>
    </r>
    <r>
      <rPr>
        <sz val="11"/>
        <color theme="0"/>
        <rFont val="Aptos Narrow"/>
        <family val="2"/>
        <scheme val="minor"/>
      </rPr>
      <t>Para los efectos del artículo 29-A, fracción IV, segundo párrafo del CFF y 99, fracción III de la Ley del ISR, cuando no se cuente con la clave en el RFC, se consignará la clave genérica en el RFC: XAXX010101000 y cuando se trate de operaciones efectuadas con residentes en el extranjero, que no se encuentren inscritos en el RFC, se señalará la clave genérica en el RFC: XEXX010101000.
En el caso de contribuyentes residentes en México, que presten servicios de subcontratación de servicios especializados o de ejecución de obras especializadas a residentes en el extranjero que no están obligados a solicitar su inscripción en el RFC, en los CFDI de nómina que deben emitir por los pagos que realicen y que a su vez sean ingresos para sus trabajadores en términos del Título IV, Capítulo I de la Ley del ISR, podrán señalar en el campo “RfcLabora” del elemento o sección del complemento de nómina denominado “SubContratacion” la clave en el RFC genérica a que se refiere el párrafo anterior.
CFF 29-A, LISR 99</t>
    </r>
  </si>
  <si>
    <r>
      <t xml:space="preserve">En este campo se debe registrar una clave que permita clasificar los conceptos del comprobante como productos o servicios; se deben utilizar las claves de los diversos productos o servicios de conformidad con el catálogo c_ClaveProdServ 
publicado en el Portal del SAT, cuando los conceptos que se registren por sus actividades correspondan a estos. 
Para una mejor ubicación de los productos y servicios que se facturan, puede consultarse el Apéndice 3 de esta Guía. 
En el caso de que la clave de un producto o servicio no se encuentre en el catálogo se debe registrar la clave “01010101”. 
</t>
    </r>
    <r>
      <rPr>
        <b/>
        <sz val="11"/>
        <color theme="0"/>
        <rFont val="Aptos Narrow"/>
        <family val="2"/>
        <scheme val="minor"/>
      </rPr>
      <t xml:space="preserve">Ejemplo:  </t>
    </r>
    <r>
      <rPr>
        <sz val="11"/>
        <color theme="0"/>
        <rFont val="Aptos Narrow"/>
        <family val="2"/>
        <scheme val="minor"/>
      </rPr>
      <t xml:space="preserve">
ClaveProdServ= 60121001</t>
    </r>
  </si>
  <si>
    <r>
      <t xml:space="preserve">En este campo se debe registrar la clave de unidad de medida estandarizada de conformidad con el catálogo c_ClaveUnidad 
publicado en el Portal del SAT, aplicable para la cantidad expresada en cada concepto. La unidad debe corresponder con 
la descripción del concepto. 
</t>
    </r>
    <r>
      <rPr>
        <b/>
        <sz val="11"/>
        <color theme="0"/>
        <rFont val="Aptos Narrow"/>
        <family val="2"/>
        <scheme val="minor"/>
      </rPr>
      <t xml:space="preserve">Ejemplo: </t>
    </r>
    <r>
      <rPr>
        <sz val="11"/>
        <color theme="0"/>
        <rFont val="Aptos Narrow"/>
        <family val="2"/>
        <scheme val="minor"/>
      </rPr>
      <t xml:space="preserve">
ClaveUnidad= KGM </t>
    </r>
  </si>
  <si>
    <r>
      <t xml:space="preserve">En este campo se debe registrar la cantidad de bienes o servicios que correspondan a cada concepto, puede contener 
de cero hasta seis decimales. 
</t>
    </r>
    <r>
      <rPr>
        <b/>
        <sz val="11"/>
        <color theme="0"/>
        <rFont val="Aptos Narrow"/>
        <family val="2"/>
        <scheme val="minor"/>
      </rPr>
      <t xml:space="preserve">Ejemplo: </t>
    </r>
    <r>
      <rPr>
        <sz val="11"/>
        <color theme="0"/>
        <rFont val="Aptos Narrow"/>
        <family val="2"/>
        <scheme val="minor"/>
      </rPr>
      <t xml:space="preserve">
Cantidad= 5.555555</t>
    </r>
  </si>
  <si>
    <r>
      <t xml:space="preserve">En este campo se debe registrar el valor o precio unitario del bien o servicio por cada concepto, el cual puede contener de 
cero hasta seis decimales. 
Si el tipo de comprobante es de “I” (Ingreso), “E” (Egreso) o “N” (Nómina) este valor debe ser mayor a cero, si es de “T”(Traslado) puede ser mayor o igual a cero y si es de “P” (Pago) debe ser igual a cero. 
</t>
    </r>
    <r>
      <rPr>
        <b/>
        <sz val="11"/>
        <color theme="0"/>
        <rFont val="Aptos Narrow"/>
        <family val="2"/>
        <scheme val="minor"/>
      </rPr>
      <t xml:space="preserve">Ejemplo: </t>
    </r>
    <r>
      <rPr>
        <sz val="11"/>
        <color theme="0"/>
        <rFont val="Aptos Narrow"/>
        <family val="2"/>
        <scheme val="minor"/>
      </rPr>
      <t xml:space="preserve">
ValorUnitario= 1230.00</t>
    </r>
  </si>
  <si>
    <r>
      <t xml:space="preserve">Se debe registrar el número de la cuenta predial del inmueble cubierto por cada concepto o bien, para incorporar los datos de 
identificación del certificado de participación inmobiliaria no amortizable, si se trata de arrendamiento. 
Puede conformarse desde uno hasta 150 dígitos. 
</t>
    </r>
    <r>
      <rPr>
        <b/>
        <sz val="11"/>
        <color theme="0"/>
        <rFont val="Aptos Narrow"/>
        <family val="2"/>
        <scheme val="minor"/>
      </rPr>
      <t xml:space="preserve">Ejemplo:  </t>
    </r>
    <r>
      <rPr>
        <sz val="11"/>
        <color theme="0"/>
        <rFont val="Aptos Narrow"/>
        <family val="2"/>
        <scheme val="minor"/>
      </rPr>
      <t xml:space="preserve">
Numero= 15956011002 </t>
    </r>
  </si>
  <si>
    <r>
      <rPr>
        <b/>
        <sz val="11"/>
        <color theme="0"/>
        <rFont val="Aptos Narrow"/>
        <family val="2"/>
        <scheme val="minor"/>
      </rPr>
      <t>Artículo 29-A CFF</t>
    </r>
    <r>
      <rPr>
        <sz val="11"/>
        <color theme="0"/>
        <rFont val="Aptos Narrow"/>
        <family val="2"/>
        <scheme val="minor"/>
      </rPr>
      <t>. Los comprobantes fiscales digitales a que se refiere el artículo 29 de este Código, deberán contener los siguientes requisitos:
V. 	La cantidad, unidad de medida y clase de los bienes o mercancías o descripción del servicio o del uso o goce que amparen, estos datos se asentarán en los comprobantes fiscales digitales por Internet usando los catálogos incluidos en las especificaciones tecnológicas a que se refiere la fracción VI del artículo 29 de este Código.
	Cuando exista discrepancia entre la descripción de los bienes, mercancías, servicio o del uso o goce señalados en el comprobante fiscal digital por Internet y la actividad económica registrada por el contribuyente en términos de lo previsto en el artículo 27, apartado B, fracción II de este Código, la autoridad fiscal actualizará las actividades económicas y obligaciones de dicho contribuyente al régimen fiscal que le corresponda. Los contribuyentes que estuvieran inconformes con dicha actualización, podrán llevar a cabo el procedimiento de aclaración que el Servicio de Administración Tributaria determine mediante reglas de carácter general.
............................</t>
    </r>
  </si>
  <si>
    <r>
      <rPr>
        <b/>
        <sz val="11"/>
        <color theme="0"/>
        <rFont val="Aptos Narrow"/>
        <family val="2"/>
        <scheme val="minor"/>
      </rPr>
      <t>Anticipo del cliente</t>
    </r>
    <r>
      <rPr>
        <sz val="11"/>
        <color theme="0"/>
        <rFont val="Aptos Narrow"/>
        <family val="2"/>
        <scheme val="minor"/>
      </rPr>
      <t xml:space="preserve">. Representa una obligación de teransferir el control sobre bienes o servicios a un cliente en el futuro, que surge de un cobro por adelantado.
</t>
    </r>
    <r>
      <rPr>
        <b/>
        <sz val="11"/>
        <color theme="0"/>
        <rFont val="Aptos Narrow"/>
        <family val="2"/>
        <scheme val="minor"/>
      </rPr>
      <t>Fuente</t>
    </r>
    <r>
      <rPr>
        <sz val="11"/>
        <color theme="0"/>
        <rFont val="Aptos Narrow"/>
        <family val="2"/>
        <scheme val="minor"/>
      </rPr>
      <t>: Glosario NIF'S 2025</t>
    </r>
  </si>
  <si>
    <r>
      <rPr>
        <b/>
        <sz val="11"/>
        <color theme="0"/>
        <rFont val="Aptos Narrow"/>
        <family val="2"/>
        <scheme val="minor"/>
      </rPr>
      <t>Guía del SAT llenado del CFDI, página 69</t>
    </r>
    <r>
      <rPr>
        <sz val="11"/>
        <color theme="0"/>
        <rFont val="Aptos Narrow"/>
        <family val="2"/>
        <scheme val="minor"/>
      </rPr>
      <t xml:space="preserve">
Solo estaremos ante el caso de una operación en dónde existe el pago de un anticipo, cuando se realice un pago en una operación en dónde: 
a. No se conoce o no se ha determinado el bien o servicio que se va a adquirir o el precio del mismo. 
b. No se conoce o no se ha determinado ni el bien o servicio que se va a adquirir ni el precio del mismo.  </t>
    </r>
  </si>
  <si>
    <r>
      <t xml:space="preserve">Cuando el tipo de comprobante sea “E” (Egreso), se deberá registrar como forma de pago la misma clave vigente que se registró en el CFDI “I” (Ingreso) que dio origen a este comprobante, derivado ya sea de una devolución, descuento o bonificación, conforme al catálogo de formas de pago del  Anexo 20, opcionalmente se podrá registrar la clave vigente de 
forma de pago con la que se está efectuando el descuento, devolución o bonificación en su caso.  
Ejemplo: Un contribuyente realiza la compra de un producto por un valor de $1,000.00, y se le emite un CFDI de tipo “I” (Ingreso). La compra se pagó con forma de pago “01” (Efectivo), 
posteriormente, éste realiza la devolución de dicho producto, por lo que el contribuyente emisor del comprobante debe emitir un CFDI de tipo “E” (Egreso) por dicha devolución, registrar la forma de pago “01” (Efectivo), puesto que esta es la forma de pago registrada en el CFDI tipo “I” (Ingreso) que se generó en la operación de origen. 
FormaPago= 01
</t>
    </r>
    <r>
      <rPr>
        <b/>
        <sz val="11"/>
        <color theme="0"/>
        <rFont val="Aptos Narrow"/>
        <family val="2"/>
        <scheme val="minor"/>
      </rPr>
      <t>Fundamento</t>
    </r>
    <r>
      <rPr>
        <sz val="11"/>
        <color theme="0"/>
        <rFont val="Aptos Narrow"/>
        <family val="2"/>
        <scheme val="minor"/>
      </rPr>
      <t>: Página 7 guía de llenado del CFDI SAT</t>
    </r>
  </si>
  <si>
    <r>
      <rPr>
        <b/>
        <sz val="11"/>
        <color theme="0"/>
        <rFont val="Aptos Narrow"/>
        <family val="2"/>
        <scheme val="minor"/>
      </rPr>
      <t xml:space="preserve">Apéndice 5 Emisión de CFDI de Egresos </t>
    </r>
    <r>
      <rPr>
        <sz val="11"/>
        <color theme="0"/>
        <rFont val="Aptos Narrow"/>
        <family val="2"/>
        <scheme val="minor"/>
      </rPr>
      <t xml:space="preserve">
Los nodos y campos no mencionados en este procedimiento, se deben registrar en el comprobante fiscal conforme a las especificaciones contenidas en el punto I. de esta Guía. I. 
Emisión de CFDI de tipo “E” (Egreso) relacionado a varios comprobantes: Ejemplo: Se tienen tres comprobantes de tipo “I” (Ingreso) con la siguiente información. 
CFDI 1: Con un importe de $100.00 y forma de pago “01” Efectivo. 
CFDI 2: Con un importe de $150.00 y forma de pago “02” Cheque nominativo. 
CFDI 3: Con un importe de $200.00 y forma de pago “03” Transferencia electrónica de fondos. 
Se requiere realizar un descuento, devolución o bonificación de operaciones documentadas en los CFDI anteriores por el 100% del valor de los tres comprobantes. En este supuesto, el CFDI de tipo “E” (egreso) se emite conforme a lo siguiente: 
• Registrar como importe el total de la sumatoria de los comprobantes de tipo “I” (Ingreso) en este ejemplo $450.00 
• Registrar en el Nodo: CfdiRelacionado, cada uno de los CFDI de tipo “I” (Ingreso) (un nodo por cada UUID de los comprobantes 1,2 y 3). 
• Registrar en forma de pago, conforme a las siguientes opciones: 
a) Se registra la forma de pago con la que se está efectuando el descuento, devolución o bonificación en su caso. 
b) Si el o los CFDI de tipo “I” (Ingreso) no han sido aún pagados, puede registrarse como forma de pago la clave “15” (Condonación). 
Nota: Es muy importante considerar que el uso de la forma de pago con clave “15” (Condonación) que se establece en el inciso b) que antecede, es una definición de forma y que ésta se propone ante el hecho de la inexistencia de un pago y la necesidad de tener que llenar este campo para poder emitir el CFDI.
 • Registrar en método de pago la clave “PUE” (Pago en una sola exhibición). 
• Registrar en el campo ClaveProdServ, la clave que corresponda según el caso o la clave “84111506” (Servicios de facturación). 
• Registrar en el campo ClaveUnidad, la clave que corresponda según el caso, o la clave “ACT” (Actividad).</t>
    </r>
  </si>
  <si>
    <t>Nombre de la hoja</t>
  </si>
  <si>
    <t>Diagrama del CFDI</t>
  </si>
  <si>
    <t>DIAGRAMA</t>
  </si>
  <si>
    <t>Formato del CFDI</t>
  </si>
  <si>
    <t>FCFDI</t>
  </si>
  <si>
    <t>Guía de llenado del CFDI</t>
  </si>
  <si>
    <t>GUIA</t>
  </si>
  <si>
    <t>Ejemplo de CFDI</t>
  </si>
  <si>
    <t>EJEMPLO</t>
  </si>
  <si>
    <t>CFDI de tipo egreso</t>
  </si>
  <si>
    <t>EGRESO</t>
  </si>
  <si>
    <t>CFDI público en general</t>
  </si>
  <si>
    <t>PUBLICO</t>
  </si>
  <si>
    <t>Formato CFDI con complemento de pago</t>
  </si>
  <si>
    <t>FPAGO</t>
  </si>
  <si>
    <t>Ejemplo CFDI con complemento de pago</t>
  </si>
  <si>
    <t>COMPLEMENTO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</si>
</sst>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
    <numFmt numFmtId="166" formatCode="000"/>
    <numFmt numFmtId="167" formatCode="0.000000"/>
    <numFmt numFmtId="168" formatCode="dd/mm/yyyy\ hh:mm:ss"/>
    <numFmt numFmtId="169" formatCode="&quot;&quot;"/>
  </numFmts>
  <fonts count="3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1"/>
      <color theme="9" tint="-0.499984740745262"/>
      <name val="Aptos Narrow"/>
      <family val="2"/>
      <scheme val="minor"/>
    </font>
    <font>
      <b/>
      <sz val="11"/>
      <color rgb="FFFFFF00"/>
      <name val="Aptos Narrow"/>
      <family val="2"/>
      <scheme val="minor"/>
    </font>
    <font>
      <b/>
      <sz val="9"/>
      <color indexed="81"/>
      <name val="Tahoma"/>
      <family val="2"/>
    </font>
    <font>
      <b/>
      <sz val="14"/>
      <color theme="1"/>
      <name val="Aptos Narrow"/>
      <family val="2"/>
      <scheme val="minor"/>
    </font>
    <font>
      <sz val="11"/>
      <color rgb="FFFFFF00"/>
      <name val="Aptos Narrow"/>
      <family val="2"/>
      <scheme val="minor"/>
    </font>
    <font>
      <b/>
      <u/>
      <sz val="11"/>
      <color rgb="FF0033CC"/>
      <name val="Aptos Narrow"/>
      <family val="2"/>
      <scheme val="minor"/>
    </font>
    <font>
      <b/>
      <sz val="11"/>
      <color rgb="FF0033CC"/>
      <name val="Aptos Narrow"/>
      <family val="2"/>
      <scheme val="minor"/>
    </font>
    <font>
      <b/>
      <sz val="11"/>
      <color rgb="FFFF0000"/>
      <name val="Aptos Narrow"/>
      <family val="2"/>
      <scheme val="minor"/>
    </font>
    <font>
      <b/>
      <sz val="11"/>
      <color rgb="FFC00000"/>
      <name val="Aptos Narrow"/>
      <family val="2"/>
      <scheme val="minor"/>
    </font>
    <font>
      <sz val="11"/>
      <color indexed="8"/>
      <name val="Aptos Narrow"/>
      <family val="2"/>
      <scheme val="minor"/>
    </font>
    <font>
      <sz val="11"/>
      <color rgb="FF000000"/>
      <name val="Arial"/>
      <family val="2"/>
    </font>
    <font>
      <sz val="11"/>
      <color theme="1"/>
      <name val="Arial"/>
      <family val="2"/>
    </font>
    <font>
      <sz val="10"/>
      <name val="MS Sans Serif"/>
      <family val="2"/>
    </font>
    <font>
      <sz val="11"/>
      <name val="Arial"/>
      <family val="2"/>
    </font>
    <font>
      <b/>
      <sz val="11"/>
      <color theme="1"/>
      <name val="Arial"/>
      <family val="2"/>
    </font>
    <font>
      <b/>
      <sz val="11"/>
      <color theme="1"/>
      <name val="Calibri"/>
      <family val="2"/>
    </font>
    <font>
      <sz val="11"/>
      <color theme="1"/>
      <name val="Calibri"/>
      <family val="2"/>
    </font>
    <font>
      <b/>
      <sz val="11"/>
      <color theme="8" tint="-0.499984740745262"/>
      <name val="Aptos Narrow"/>
      <family val="2"/>
      <scheme val="minor"/>
    </font>
    <font>
      <b/>
      <u/>
      <sz val="11"/>
      <color theme="0"/>
      <name val="Aptos Narrow"/>
      <family val="2"/>
      <scheme val="minor"/>
    </font>
    <font>
      <b/>
      <u/>
      <sz val="11"/>
      <color rgb="FFC00000"/>
      <name val="Aptos Narrow"/>
      <family val="2"/>
      <scheme val="minor"/>
    </font>
    <font>
      <b/>
      <u/>
      <sz val="11"/>
      <color rgb="FF0000FF"/>
      <name val="Aptos Narrow"/>
      <family val="2"/>
      <scheme val="minor"/>
    </font>
    <font>
      <b/>
      <sz val="10"/>
      <color rgb="FFFFFF00"/>
      <name val="Aptos Narrow"/>
      <family val="2"/>
      <scheme val="minor"/>
    </font>
    <font>
      <b/>
      <sz val="11"/>
      <color rgb="FF0000FF"/>
      <name val="Aptos Narrow"/>
      <family val="2"/>
      <scheme val="minor"/>
    </font>
    <font>
      <b/>
      <sz val="14"/>
      <color theme="0"/>
      <name val="Aptos Narrow"/>
      <family val="2"/>
      <scheme val="minor"/>
    </font>
    <font>
      <b/>
      <u/>
      <sz val="11"/>
      <color theme="1"/>
      <name val="Aptos Narrow"/>
      <family val="2"/>
      <scheme val="minor"/>
    </font>
    <font>
      <sz val="14"/>
      <color theme="1"/>
      <name val="Aptos Narrow"/>
      <family val="2"/>
      <scheme val="minor"/>
    </font>
    <font>
      <b/>
      <u/>
      <sz val="14"/>
      <color rgb="FF0033CC"/>
      <name val="Aptos Narrow"/>
      <family val="2"/>
      <scheme val="minor"/>
    </font>
    <font>
      <b/>
      <sz val="16"/>
      <color theme="1"/>
      <name val="Aptos Narrow"/>
      <family val="2"/>
      <scheme val="minor"/>
    </font>
  </fonts>
  <fills count="28">
    <fill>
      <patternFill patternType="none"/>
    </fill>
    <fill>
      <patternFill patternType="gray125"/>
    </fill>
    <fill>
      <patternFill patternType="solid">
        <fgColor rgb="FF99FFCC"/>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00000"/>
        <bgColor indexed="64"/>
      </patternFill>
    </fill>
    <fill>
      <patternFill patternType="solid">
        <fgColor rgb="FF92D050"/>
        <bgColor indexed="64"/>
      </patternFill>
    </fill>
    <fill>
      <patternFill patternType="solid">
        <fgColor theme="3" tint="0.74999237037263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9.9978637043366805E-2"/>
        <bgColor indexed="64"/>
      </patternFill>
    </fill>
    <fill>
      <patternFill patternType="solid">
        <fgColor rgb="FF99FF99"/>
        <bgColor indexed="64"/>
      </patternFill>
    </fill>
    <fill>
      <patternFill patternType="solid">
        <fgColor rgb="FF33CC33"/>
        <bgColor indexed="64"/>
      </patternFill>
    </fill>
    <fill>
      <patternFill patternType="solid">
        <fgColor rgb="FF0033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1" tint="0.499984740745262"/>
        <bgColor indexed="64"/>
      </patternFill>
    </fill>
    <fill>
      <gradientFill degree="270">
        <stop position="0">
          <color rgb="FF66FF66"/>
        </stop>
        <stop position="1">
          <color rgb="FF66FF33"/>
        </stop>
      </gradientFill>
    </fill>
    <fill>
      <patternFill patternType="solid">
        <fgColor rgb="FF66FF33"/>
        <bgColor indexed="64"/>
      </patternFill>
    </fill>
    <fill>
      <patternFill patternType="solid">
        <fgColor rgb="FFCCFF66"/>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theme="9" tint="-0.499984740745262"/>
      </left>
      <right/>
      <top/>
      <bottom style="dotted">
        <color theme="9" tint="-0.499984740745262"/>
      </bottom>
      <diagonal/>
    </border>
    <border>
      <left style="thin">
        <color indexed="64"/>
      </left>
      <right style="thin">
        <color indexed="64"/>
      </right>
      <top/>
      <bottom style="thin">
        <color indexed="64"/>
      </bottom>
      <diagonal/>
    </border>
    <border>
      <left style="dotted">
        <color theme="9" tint="-0.499984740745262"/>
      </left>
      <right style="dotted">
        <color theme="9" tint="-0.499984740745262"/>
      </right>
      <top style="dotted">
        <color theme="9" tint="-0.499984740745262"/>
      </top>
      <bottom style="dotted">
        <color theme="9" tint="-0.499984740745262"/>
      </bottom>
      <diagonal/>
    </border>
    <border>
      <left style="dotted">
        <color theme="9" tint="-0.499984740745262"/>
      </left>
      <right style="dotted">
        <color theme="9" tint="-0.499984740745262"/>
      </right>
      <top style="dotted">
        <color theme="9"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rgb="FFFF0000"/>
      </left>
      <right style="thin">
        <color rgb="FFFF0000"/>
      </right>
      <top style="thin">
        <color rgb="FFFF0000"/>
      </top>
      <bottom style="thin">
        <color rgb="FFFF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18" fillId="0" borderId="0"/>
  </cellStyleXfs>
  <cellXfs count="276">
    <xf numFmtId="0" fontId="0" fillId="0" borderId="0" xfId="0"/>
    <xf numFmtId="0" fontId="3" fillId="0" borderId="0" xfId="0" applyFont="1"/>
    <xf numFmtId="0" fontId="3" fillId="2" borderId="1" xfId="0" applyFont="1" applyFill="1" applyBorder="1" applyAlignment="1">
      <alignment horizontal="center"/>
    </xf>
    <xf numFmtId="0" fontId="0" fillId="0" borderId="1" xfId="0" applyBorder="1" applyAlignment="1">
      <alignment horizontal="justify" vertical="center"/>
    </xf>
    <xf numFmtId="0" fontId="0" fillId="0" borderId="1" xfId="0" applyBorder="1" applyAlignment="1">
      <alignment horizontal="justify"/>
    </xf>
    <xf numFmtId="0" fontId="3" fillId="3" borderId="1" xfId="0" applyFont="1" applyFill="1" applyBorder="1" applyAlignment="1">
      <alignment horizontal="center"/>
    </xf>
    <xf numFmtId="0" fontId="0" fillId="0" borderId="1" xfId="0" applyBorder="1" applyAlignment="1">
      <alignment horizontal="justify"/>
    </xf>
    <xf numFmtId="0" fontId="0" fillId="0" borderId="1" xfId="0" applyBorder="1" applyAlignment="1">
      <alignment horizontal="justify" vertical="center"/>
    </xf>
    <xf numFmtId="0" fontId="3" fillId="3" borderId="2" xfId="0" applyFont="1" applyFill="1" applyBorder="1" applyAlignment="1">
      <alignment horizontal="center"/>
    </xf>
    <xf numFmtId="0" fontId="3" fillId="4" borderId="1" xfId="0" applyFont="1" applyFill="1" applyBorder="1" applyAlignment="1">
      <alignment horizontal="center"/>
    </xf>
    <xf numFmtId="14" fontId="0" fillId="0" borderId="4" xfId="0" applyNumberFormat="1" applyBorder="1" applyAlignment="1">
      <alignment vertical="center"/>
    </xf>
    <xf numFmtId="0" fontId="0" fillId="0" borderId="1" xfId="0" applyBorder="1"/>
    <xf numFmtId="14" fontId="7" fillId="5" borderId="1" xfId="0" applyNumberFormat="1" applyFont="1" applyFill="1" applyBorder="1" applyAlignment="1">
      <alignment horizontal="center" vertical="center"/>
    </xf>
    <xf numFmtId="49" fontId="0" fillId="0" borderId="1" xfId="0" quotePrefix="1" applyNumberFormat="1" applyBorder="1"/>
    <xf numFmtId="0" fontId="0" fillId="0" borderId="4" xfId="0" applyBorder="1"/>
    <xf numFmtId="0" fontId="3" fillId="6" borderId="0" xfId="0" applyFont="1" applyFill="1" applyAlignment="1">
      <alignment horizontal="center" vertical="center"/>
    </xf>
    <xf numFmtId="0" fontId="3" fillId="7" borderId="1" xfId="0" applyFont="1" applyFill="1" applyBorder="1" applyAlignment="1">
      <alignment horizontal="center"/>
    </xf>
    <xf numFmtId="0" fontId="3" fillId="8" borderId="1" xfId="0" applyFont="1" applyFill="1" applyBorder="1" applyAlignment="1">
      <alignment horizontal="center"/>
    </xf>
    <xf numFmtId="0" fontId="3" fillId="9" borderId="0" xfId="0" applyFont="1" applyFill="1" applyAlignment="1">
      <alignment horizontal="center"/>
    </xf>
    <xf numFmtId="4" fontId="0" fillId="0" borderId="1" xfId="0" applyNumberFormat="1" applyBorder="1"/>
    <xf numFmtId="0" fontId="0" fillId="0" borderId="4" xfId="0" quotePrefix="1" applyBorder="1"/>
    <xf numFmtId="0" fontId="7" fillId="10" borderId="0" xfId="0" applyFont="1" applyFill="1" applyAlignment="1">
      <alignment horizontal="center" vertical="center"/>
    </xf>
    <xf numFmtId="0" fontId="3" fillId="11" borderId="1" xfId="0" applyFont="1" applyFill="1" applyBorder="1" applyAlignment="1">
      <alignment horizontal="center"/>
    </xf>
    <xf numFmtId="0" fontId="3" fillId="12" borderId="1" xfId="0" applyFont="1" applyFill="1" applyBorder="1" applyAlignment="1">
      <alignment horizontal="center"/>
    </xf>
    <xf numFmtId="0" fontId="9" fillId="0" borderId="0" xfId="0" applyFont="1"/>
    <xf numFmtId="0" fontId="0" fillId="0" borderId="7" xfId="0" applyBorder="1"/>
    <xf numFmtId="0" fontId="0" fillId="0" borderId="8" xfId="0" applyBorder="1"/>
    <xf numFmtId="0" fontId="0" fillId="0" borderId="9" xfId="0" applyBorder="1"/>
    <xf numFmtId="0" fontId="0" fillId="0" borderId="10" xfId="0" applyBorder="1"/>
    <xf numFmtId="0" fontId="3" fillId="0" borderId="0" xfId="0" applyFont="1" applyAlignment="1">
      <alignment horizontal="center"/>
    </xf>
    <xf numFmtId="0" fontId="0" fillId="0" borderId="11" xfId="0" applyBorder="1"/>
    <xf numFmtId="0" fontId="3" fillId="0" borderId="0" xfId="0" applyFont="1" applyAlignment="1">
      <alignment vertical="center" wrapText="1"/>
    </xf>
    <xf numFmtId="164" fontId="0" fillId="14" borderId="13" xfId="0" applyNumberFormat="1" applyFill="1" applyBorder="1" applyAlignment="1">
      <alignment vertical="center"/>
    </xf>
    <xf numFmtId="14" fontId="0" fillId="14" borderId="13" xfId="0" applyNumberFormat="1" applyFill="1" applyBorder="1" applyAlignment="1">
      <alignment vertical="center"/>
    </xf>
    <xf numFmtId="0" fontId="0" fillId="14" borderId="13" xfId="0" applyFill="1" applyBorder="1" applyAlignment="1">
      <alignment horizontal="center" vertical="center"/>
    </xf>
    <xf numFmtId="165" fontId="0" fillId="14" borderId="13" xfId="0" applyNumberFormat="1" applyFill="1" applyBorder="1" applyAlignment="1">
      <alignment horizontal="center" vertical="center"/>
    </xf>
    <xf numFmtId="0" fontId="0" fillId="14" borderId="1" xfId="0" applyFill="1" applyBorder="1"/>
    <xf numFmtId="0" fontId="11" fillId="0" borderId="0" xfId="0" applyFont="1" applyAlignment="1">
      <alignment horizontal="center"/>
    </xf>
    <xf numFmtId="0" fontId="0" fillId="0" borderId="14" xfId="0" applyBorder="1"/>
    <xf numFmtId="0" fontId="0" fillId="0" borderId="15" xfId="0" applyBorder="1"/>
    <xf numFmtId="0" fontId="0" fillId="0" borderId="16" xfId="0" applyBorder="1"/>
    <xf numFmtId="0" fontId="3" fillId="0" borderId="0" xfId="0" applyFont="1" applyAlignment="1">
      <alignment horizontal="center"/>
    </xf>
    <xf numFmtId="0" fontId="0" fillId="14" borderId="13" xfId="0" applyFill="1" applyBorder="1"/>
    <xf numFmtId="0" fontId="0" fillId="14" borderId="17" xfId="0" applyFill="1" applyBorder="1" applyAlignment="1">
      <alignment horizontal="left"/>
    </xf>
    <xf numFmtId="0" fontId="0" fillId="14" borderId="18" xfId="0" applyFill="1" applyBorder="1" applyAlignment="1">
      <alignment horizontal="left"/>
    </xf>
    <xf numFmtId="0" fontId="0" fillId="14" borderId="19" xfId="0" applyFill="1" applyBorder="1" applyAlignment="1">
      <alignment horizontal="left"/>
    </xf>
    <xf numFmtId="164" fontId="0" fillId="14" borderId="17" xfId="0" applyNumberFormat="1" applyFill="1" applyBorder="1" applyAlignment="1">
      <alignment horizontal="left"/>
    </xf>
    <xf numFmtId="164" fontId="0" fillId="14" borderId="18" xfId="0" applyNumberFormat="1" applyFill="1" applyBorder="1" applyAlignment="1">
      <alignment horizontal="left"/>
    </xf>
    <xf numFmtId="164" fontId="0" fillId="14" borderId="19" xfId="0" applyNumberFormat="1" applyFill="1" applyBorder="1" applyAlignment="1">
      <alignment horizontal="left"/>
    </xf>
    <xf numFmtId="0" fontId="0" fillId="14" borderId="17" xfId="0" applyFill="1" applyBorder="1" applyAlignment="1">
      <alignment horizontal="right"/>
    </xf>
    <xf numFmtId="0" fontId="0" fillId="14" borderId="19" xfId="0" applyFill="1" applyBorder="1" applyAlignment="1">
      <alignment horizontal="right"/>
    </xf>
    <xf numFmtId="0" fontId="11" fillId="0" borderId="0" xfId="1" applyFont="1"/>
    <xf numFmtId="0" fontId="0" fillId="14" borderId="1" xfId="0" applyFill="1" applyBorder="1" applyAlignment="1">
      <alignment horizontal="center"/>
    </xf>
    <xf numFmtId="0" fontId="7" fillId="13" borderId="0" xfId="1" applyFont="1" applyFill="1" applyBorder="1" applyAlignment="1">
      <alignment horizontal="center"/>
    </xf>
    <xf numFmtId="0" fontId="12" fillId="0" borderId="0" xfId="0" applyFont="1"/>
    <xf numFmtId="4" fontId="0" fillId="14" borderId="1" xfId="0" applyNumberFormat="1" applyFill="1" applyBorder="1"/>
    <xf numFmtId="0" fontId="3" fillId="4" borderId="20" xfId="0" applyFont="1" applyFill="1" applyBorder="1" applyAlignment="1">
      <alignment horizontal="center"/>
    </xf>
    <xf numFmtId="0" fontId="3" fillId="4" borderId="21" xfId="0" applyFont="1" applyFill="1" applyBorder="1" applyAlignment="1">
      <alignment horizontal="center"/>
    </xf>
    <xf numFmtId="0" fontId="3" fillId="4" borderId="22" xfId="0" applyFont="1" applyFill="1" applyBorder="1"/>
    <xf numFmtId="0" fontId="15" fillId="0" borderId="0" xfId="0" applyFont="1" applyAlignment="1">
      <alignment horizontal="center" vertical="top" wrapText="1"/>
    </xf>
    <xf numFmtId="0" fontId="15" fillId="0" borderId="0" xfId="0" applyFont="1" applyAlignment="1">
      <alignment horizontal="justify" vertical="top" wrapText="1"/>
    </xf>
    <xf numFmtId="0" fontId="16" fillId="15" borderId="42" xfId="0" applyFont="1" applyFill="1" applyBorder="1" applyAlignment="1">
      <alignment horizontal="center" vertical="center" wrapText="1"/>
    </xf>
    <xf numFmtId="0" fontId="17" fillId="15" borderId="42" xfId="0" applyFont="1" applyFill="1" applyBorder="1" applyAlignment="1">
      <alignment horizontal="center" vertical="center" wrapText="1"/>
    </xf>
    <xf numFmtId="0" fontId="19" fillId="15" borderId="43" xfId="2" applyFont="1" applyFill="1" applyBorder="1" applyAlignment="1">
      <alignment horizontal="center" vertical="center" wrapText="1"/>
    </xf>
    <xf numFmtId="0" fontId="19" fillId="15" borderId="42" xfId="2" applyFont="1" applyFill="1" applyBorder="1" applyAlignment="1">
      <alignment horizontal="center" vertical="center" wrapText="1"/>
    </xf>
    <xf numFmtId="0" fontId="20" fillId="0" borderId="0" xfId="1" applyFont="1" applyAlignment="1">
      <alignment horizontal="center"/>
    </xf>
    <xf numFmtId="49" fontId="17" fillId="0" borderId="1" xfId="0" applyNumberFormat="1" applyFont="1" applyBorder="1" applyAlignment="1">
      <alignment horizontal="center" vertical="center" wrapText="1"/>
    </xf>
    <xf numFmtId="0" fontId="17" fillId="0" borderId="1" xfId="0" applyFont="1" applyBorder="1"/>
    <xf numFmtId="14" fontId="19" fillId="0" borderId="4" xfId="2" applyNumberFormat="1" applyFont="1" applyBorder="1" applyAlignment="1">
      <alignment horizontal="center" vertical="center" wrapText="1"/>
    </xf>
    <xf numFmtId="14" fontId="17" fillId="0" borderId="1" xfId="0" applyNumberFormat="1" applyFont="1" applyBorder="1" applyAlignment="1">
      <alignment horizontal="center"/>
    </xf>
    <xf numFmtId="49" fontId="16"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xf>
    <xf numFmtId="0" fontId="21" fillId="0" borderId="11" xfId="0" applyFont="1" applyBorder="1" applyAlignment="1">
      <alignment horizontal="center" vertical="center"/>
    </xf>
    <xf numFmtId="0" fontId="3" fillId="0" borderId="11" xfId="0" applyFont="1" applyBorder="1" applyAlignment="1">
      <alignment horizontal="center" vertical="center"/>
    </xf>
    <xf numFmtId="0" fontId="22" fillId="0" borderId="0" xfId="0" applyFont="1" applyAlignment="1">
      <alignment horizontal="center"/>
    </xf>
    <xf numFmtId="0" fontId="0" fillId="5" borderId="0" xfId="0" applyFill="1"/>
    <xf numFmtId="0" fontId="3" fillId="16" borderId="1" xfId="0" applyFont="1" applyFill="1" applyBorder="1"/>
    <xf numFmtId="0" fontId="3" fillId="16" borderId="1" xfId="0" applyFont="1" applyFill="1" applyBorder="1" applyAlignment="1">
      <alignment horizontal="center" vertical="center"/>
    </xf>
    <xf numFmtId="0" fontId="12" fillId="0" borderId="34" xfId="0" applyFont="1" applyBorder="1" applyAlignment="1">
      <alignment horizontal="left"/>
    </xf>
    <xf numFmtId="0" fontId="12" fillId="0" borderId="35" xfId="0" applyFont="1" applyBorder="1" applyAlignment="1">
      <alignment horizontal="left"/>
    </xf>
    <xf numFmtId="0" fontId="12" fillId="0" borderId="36" xfId="0" applyFont="1" applyBorder="1" applyAlignment="1">
      <alignment horizontal="left"/>
    </xf>
    <xf numFmtId="0" fontId="0" fillId="0" borderId="1" xfId="0" applyBorder="1" applyAlignment="1">
      <alignment horizontal="left" indent="1"/>
    </xf>
    <xf numFmtId="0" fontId="0" fillId="0" borderId="1" xfId="0" applyBorder="1" applyAlignment="1">
      <alignment horizontal="center" vertical="center"/>
    </xf>
    <xf numFmtId="0" fontId="0" fillId="15" borderId="1" xfId="0" applyFill="1" applyBorder="1"/>
    <xf numFmtId="0" fontId="0" fillId="0" borderId="1" xfId="0" applyBorder="1" applyAlignment="1">
      <alignment horizontal="left" vertical="center"/>
    </xf>
    <xf numFmtId="0" fontId="0" fillId="0" borderId="1" xfId="0" applyBorder="1" applyAlignment="1">
      <alignment horizontal="justify" vertical="center" wrapText="1"/>
    </xf>
    <xf numFmtId="0" fontId="17" fillId="0" borderId="0" xfId="1" applyFont="1" applyAlignment="1">
      <alignment horizontal="center"/>
    </xf>
    <xf numFmtId="0" fontId="22" fillId="0" borderId="0" xfId="0" applyFont="1" applyAlignment="1">
      <alignment horizontal="center" vertical="center"/>
    </xf>
    <xf numFmtId="4" fontId="0" fillId="0" borderId="0" xfId="0" applyNumberFormat="1"/>
    <xf numFmtId="0" fontId="10" fillId="13" borderId="12" xfId="0" applyFont="1" applyFill="1" applyBorder="1" applyAlignment="1">
      <alignment horizontal="center" vertical="center"/>
    </xf>
    <xf numFmtId="0" fontId="0" fillId="0" borderId="0" xfId="0" applyAlignment="1">
      <alignment horizontal="center"/>
    </xf>
    <xf numFmtId="4" fontId="0" fillId="14" borderId="17" xfId="0" applyNumberFormat="1" applyFill="1" applyBorder="1" applyAlignment="1">
      <alignment horizontal="right"/>
    </xf>
    <xf numFmtId="4" fontId="0" fillId="14" borderId="19" xfId="0" applyNumberFormat="1" applyFill="1" applyBorder="1" applyAlignment="1">
      <alignment horizontal="right"/>
    </xf>
    <xf numFmtId="166" fontId="0" fillId="14" borderId="13" xfId="0" applyNumberFormat="1" applyFill="1" applyBorder="1" applyAlignment="1">
      <alignment horizontal="center" vertical="center"/>
    </xf>
    <xf numFmtId="0" fontId="13" fillId="0" borderId="0" xfId="0" applyFont="1"/>
    <xf numFmtId="0" fontId="0" fillId="14" borderId="17" xfId="0"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34" xfId="0" applyFill="1" applyBorder="1" applyAlignment="1">
      <alignment horizontal="center"/>
    </xf>
    <xf numFmtId="0" fontId="0" fillId="14" borderId="36" xfId="0" applyFill="1" applyBorder="1" applyAlignment="1">
      <alignment horizontal="center"/>
    </xf>
    <xf numFmtId="4" fontId="0" fillId="0" borderId="0" xfId="0" applyNumberFormat="1" applyAlignment="1">
      <alignment horizontal="center"/>
    </xf>
    <xf numFmtId="0" fontId="2" fillId="0" borderId="0" xfId="0" applyFont="1" applyAlignment="1">
      <alignment horizontal="center"/>
    </xf>
    <xf numFmtId="0" fontId="3" fillId="0" borderId="0" xfId="1" applyFont="1"/>
    <xf numFmtId="14" fontId="0" fillId="0" borderId="1" xfId="0" applyNumberFormat="1" applyBorder="1"/>
    <xf numFmtId="0" fontId="23" fillId="0" borderId="0" xfId="0" applyFont="1"/>
    <xf numFmtId="0" fontId="7" fillId="18" borderId="0" xfId="0" applyFont="1" applyFill="1" applyAlignment="1">
      <alignment horizontal="center"/>
    </xf>
    <xf numFmtId="0" fontId="0" fillId="0" borderId="1" xfId="0" quotePrefix="1" applyBorder="1"/>
    <xf numFmtId="0" fontId="1" fillId="0" borderId="0" xfId="0" applyFont="1"/>
    <xf numFmtId="0" fontId="0" fillId="0" borderId="1" xfId="0" applyBorder="1" applyAlignment="1">
      <alignment wrapText="1"/>
    </xf>
    <xf numFmtId="0" fontId="3" fillId="21" borderId="1" xfId="0" applyFont="1" applyFill="1" applyBorder="1" applyAlignment="1">
      <alignment horizontal="center"/>
    </xf>
    <xf numFmtId="0" fontId="0" fillId="0" borderId="0" xfId="0" applyAlignment="1">
      <alignment horizontal="center"/>
    </xf>
    <xf numFmtId="0" fontId="14" fillId="0" borderId="0" xfId="0" applyFont="1"/>
    <xf numFmtId="0" fontId="3" fillId="3" borderId="0" xfId="0" applyFont="1" applyFill="1" applyAlignment="1">
      <alignment horizontal="center"/>
    </xf>
    <xf numFmtId="0" fontId="2" fillId="0" borderId="0" xfId="1" applyFont="1"/>
    <xf numFmtId="0" fontId="24" fillId="0" borderId="0" xfId="1" applyFont="1"/>
    <xf numFmtId="0" fontId="2" fillId="0" borderId="0" xfId="0" applyFont="1"/>
    <xf numFmtId="0" fontId="4" fillId="0" borderId="0" xfId="0" applyFont="1"/>
    <xf numFmtId="0" fontId="2" fillId="0" borderId="0" xfId="1" applyFont="1" applyFill="1"/>
    <xf numFmtId="0" fontId="13" fillId="0" borderId="1" xfId="0" applyFont="1" applyBorder="1" applyAlignment="1">
      <alignment horizontal="center"/>
    </xf>
    <xf numFmtId="0" fontId="12" fillId="0" borderId="0" xfId="1" applyFont="1"/>
    <xf numFmtId="0" fontId="7" fillId="22" borderId="0" xfId="0" applyFont="1" applyFill="1" applyAlignment="1">
      <alignment horizontal="center"/>
    </xf>
    <xf numFmtId="0" fontId="14" fillId="0" borderId="0" xfId="1" applyFont="1"/>
    <xf numFmtId="0" fontId="25" fillId="0" borderId="0" xfId="1" applyFont="1"/>
    <xf numFmtId="0" fontId="2" fillId="23" borderId="0" xfId="0" applyFont="1" applyFill="1" applyAlignment="1">
      <alignment horizontal="center"/>
    </xf>
    <xf numFmtId="4" fontId="0" fillId="0" borderId="1" xfId="0" applyNumberFormat="1" applyBorder="1" applyAlignment="1">
      <alignment vertical="center"/>
    </xf>
    <xf numFmtId="0" fontId="3" fillId="4" borderId="0" xfId="0" applyFont="1" applyFill="1" applyAlignment="1">
      <alignment horizontal="center"/>
    </xf>
    <xf numFmtId="168" fontId="0" fillId="0" borderId="1" xfId="0" applyNumberFormat="1" applyBorder="1"/>
    <xf numFmtId="0" fontId="26" fillId="0" borderId="0" xfId="1" applyFont="1"/>
    <xf numFmtId="0" fontId="0" fillId="24" borderId="1" xfId="0" applyFill="1" applyBorder="1"/>
    <xf numFmtId="0" fontId="14" fillId="0" borderId="0" xfId="0" applyFont="1" applyAlignment="1">
      <alignment vertical="center"/>
    </xf>
    <xf numFmtId="0" fontId="14" fillId="0" borderId="0" xfId="0" applyFont="1" applyAlignment="1">
      <alignment horizontal="justify" wrapText="1"/>
    </xf>
    <xf numFmtId="0" fontId="14" fillId="0" borderId="0" xfId="0" applyFont="1" applyAlignment="1">
      <alignment horizontal="justify" vertical="center" wrapText="1"/>
    </xf>
    <xf numFmtId="0" fontId="0" fillId="24" borderId="1" xfId="0" applyFill="1" applyBorder="1" applyAlignment="1">
      <alignment vertical="center"/>
    </xf>
    <xf numFmtId="0" fontId="0" fillId="0" borderId="0" xfId="0" applyAlignment="1">
      <alignment vertical="center"/>
    </xf>
    <xf numFmtId="0" fontId="27" fillId="23" borderId="0" xfId="0" applyFont="1" applyFill="1" applyAlignment="1">
      <alignment horizontal="center"/>
    </xf>
    <xf numFmtId="0" fontId="12" fillId="0" borderId="0" xfId="0" applyFont="1" applyAlignment="1">
      <alignment vertical="center"/>
    </xf>
    <xf numFmtId="0" fontId="0" fillId="0" borderId="1" xfId="0" applyBorder="1" applyAlignment="1">
      <alignment vertical="center"/>
    </xf>
    <xf numFmtId="0" fontId="11" fillId="0" borderId="0" xfId="1" applyFont="1" applyAlignment="1">
      <alignment horizontal="justify" vertical="center" wrapText="1"/>
    </xf>
    <xf numFmtId="0" fontId="6" fillId="0" borderId="0" xfId="0" applyFont="1" applyAlignment="1">
      <alignment horizontal="left" vertical="center"/>
    </xf>
    <xf numFmtId="0" fontId="11" fillId="0" borderId="0" xfId="1" applyFont="1" applyAlignment="1">
      <alignment vertical="center"/>
    </xf>
    <xf numFmtId="0" fontId="12" fillId="0" borderId="0" xfId="0" applyFont="1" applyAlignment="1">
      <alignment horizontal="justify" vertical="center" wrapText="1"/>
    </xf>
    <xf numFmtId="0" fontId="12" fillId="0" borderId="0" xfId="0" applyFont="1" applyAlignment="1">
      <alignment horizontal="center" vertical="center" wrapText="1"/>
    </xf>
    <xf numFmtId="0" fontId="0" fillId="0" borderId="1" xfId="0" applyBorder="1" applyAlignment="1">
      <alignment horizontal="justify" wrapText="1"/>
    </xf>
    <xf numFmtId="0" fontId="7" fillId="23" borderId="0" xfId="0" applyFont="1" applyFill="1" applyAlignment="1">
      <alignment horizontal="center"/>
    </xf>
    <xf numFmtId="0" fontId="28" fillId="0" borderId="0" xfId="0" applyFont="1"/>
    <xf numFmtId="0" fontId="28" fillId="0" borderId="1" xfId="0" quotePrefix="1" applyFont="1" applyBorder="1"/>
    <xf numFmtId="0" fontId="28" fillId="0" borderId="1" xfId="0" applyFont="1" applyBorder="1"/>
    <xf numFmtId="0" fontId="17" fillId="15" borderId="43" xfId="0" applyFont="1" applyFill="1" applyBorder="1" applyAlignment="1">
      <alignment horizontal="center" vertical="center" wrapText="1"/>
    </xf>
    <xf numFmtId="166" fontId="17" fillId="0" borderId="4" xfId="0" applyNumberFormat="1" applyFont="1" applyBorder="1" applyAlignment="1">
      <alignment horizontal="center" vertical="center" wrapText="1"/>
    </xf>
    <xf numFmtId="0" fontId="17" fillId="0" borderId="4" xfId="0" applyFont="1" applyBorder="1"/>
    <xf numFmtId="166" fontId="17" fillId="0" borderId="1" xfId="0" applyNumberFormat="1" applyFont="1" applyBorder="1" applyAlignment="1">
      <alignment horizontal="center" vertical="center" wrapText="1"/>
    </xf>
    <xf numFmtId="0" fontId="0" fillId="0" borderId="0" xfId="0" quotePrefix="1"/>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169" fontId="0" fillId="0" borderId="1" xfId="0" applyNumberFormat="1" applyBorder="1"/>
    <xf numFmtId="169" fontId="0" fillId="14" borderId="17" xfId="0" applyNumberFormat="1" applyFill="1" applyBorder="1" applyAlignment="1">
      <alignment horizontal="right"/>
    </xf>
    <xf numFmtId="169" fontId="0" fillId="14" borderId="19" xfId="0" applyNumberFormat="1" applyFill="1" applyBorder="1" applyAlignment="1">
      <alignment horizontal="right"/>
    </xf>
    <xf numFmtId="169" fontId="0" fillId="14" borderId="13" xfId="0" applyNumberFormat="1" applyFill="1" applyBorder="1"/>
    <xf numFmtId="169" fontId="0" fillId="14" borderId="1" xfId="0" applyNumberFormat="1" applyFill="1" applyBorder="1"/>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right" indent="1"/>
    </xf>
    <xf numFmtId="0" fontId="29" fillId="0" borderId="0" xfId="0" applyFont="1"/>
    <xf numFmtId="0" fontId="2" fillId="0" borderId="0" xfId="0" applyFont="1" applyAlignment="1">
      <alignment horizontal="center"/>
    </xf>
    <xf numFmtId="0" fontId="0" fillId="0" borderId="0" xfId="0" applyFont="1"/>
    <xf numFmtId="169" fontId="10" fillId="13" borderId="12" xfId="0" applyNumberFormat="1" applyFont="1" applyFill="1" applyBorder="1" applyAlignment="1">
      <alignment vertical="center"/>
    </xf>
    <xf numFmtId="0" fontId="2" fillId="0" borderId="2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2" fillId="0" borderId="24" xfId="0" applyFont="1" applyBorder="1" applyAlignment="1">
      <alignment horizontal="center"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xf>
    <xf numFmtId="0" fontId="4" fillId="0" borderId="25" xfId="0" applyFont="1" applyBorder="1" applyAlignment="1">
      <alignment horizontal="justify" vertical="center" wrapText="1"/>
    </xf>
    <xf numFmtId="0" fontId="4" fillId="0" borderId="26" xfId="0" applyFont="1" applyBorder="1" applyAlignment="1">
      <alignment horizontal="justify" vertical="center"/>
    </xf>
    <xf numFmtId="0" fontId="4" fillId="0" borderId="27" xfId="0" applyFont="1" applyBorder="1" applyAlignment="1">
      <alignment horizontal="justify" vertical="center"/>
    </xf>
    <xf numFmtId="0" fontId="4" fillId="0" borderId="25" xfId="0" applyFont="1" applyBorder="1" applyAlignment="1">
      <alignment horizontal="justify" wrapText="1"/>
    </xf>
    <xf numFmtId="0" fontId="4" fillId="0" borderId="26" xfId="0" applyFont="1" applyBorder="1" applyAlignment="1">
      <alignment horizontal="justify"/>
    </xf>
    <xf numFmtId="0" fontId="4" fillId="0" borderId="27" xfId="0" applyFont="1" applyBorder="1" applyAlignment="1">
      <alignment horizontal="justify"/>
    </xf>
    <xf numFmtId="0" fontId="4" fillId="0" borderId="28" xfId="0" applyFont="1" applyBorder="1" applyAlignment="1">
      <alignment horizontal="justify" vertical="center" wrapText="1"/>
    </xf>
    <xf numFmtId="0" fontId="4" fillId="0" borderId="29" xfId="0" applyFont="1" applyBorder="1" applyAlignment="1">
      <alignment horizontal="justify" vertical="center"/>
    </xf>
    <xf numFmtId="0" fontId="4" fillId="0" borderId="30" xfId="0" applyFont="1" applyBorder="1" applyAlignment="1">
      <alignment horizontal="justify" vertical="center"/>
    </xf>
    <xf numFmtId="0" fontId="4" fillId="0" borderId="23" xfId="0" applyFont="1" applyBorder="1" applyAlignment="1">
      <alignment horizontal="justify" vertical="center"/>
    </xf>
    <xf numFmtId="0" fontId="4" fillId="0" borderId="31" xfId="0" applyFont="1" applyBorder="1" applyAlignment="1">
      <alignment horizontal="justify" vertical="center" wrapText="1"/>
    </xf>
    <xf numFmtId="0" fontId="4" fillId="0" borderId="32" xfId="0" applyFont="1" applyBorder="1" applyAlignment="1">
      <alignment horizontal="justify" vertical="center"/>
    </xf>
    <xf numFmtId="0" fontId="4" fillId="0" borderId="33" xfId="0" applyFont="1" applyBorder="1" applyAlignment="1">
      <alignment horizontal="justify" vertical="center"/>
    </xf>
    <xf numFmtId="0" fontId="2" fillId="0" borderId="30"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xf>
    <xf numFmtId="0" fontId="2" fillId="0" borderId="35" xfId="0" applyFont="1" applyBorder="1" applyAlignment="1">
      <alignment horizontal="center"/>
    </xf>
    <xf numFmtId="0" fontId="2" fillId="0" borderId="39" xfId="0" applyFont="1" applyBorder="1" applyAlignment="1">
      <alignment horizontal="center"/>
    </xf>
    <xf numFmtId="0" fontId="4" fillId="0" borderId="40" xfId="0" applyFont="1" applyBorder="1" applyAlignment="1">
      <alignment horizontal="justify" vertical="top" wrapText="1"/>
    </xf>
    <xf numFmtId="0" fontId="4" fillId="0" borderId="8" xfId="0" applyFont="1" applyBorder="1" applyAlignment="1">
      <alignment horizontal="justify" vertical="top" wrapText="1"/>
    </xf>
    <xf numFmtId="0" fontId="4" fillId="0" borderId="41" xfId="0" applyFont="1" applyBorder="1" applyAlignment="1">
      <alignment horizontal="justify" vertical="top" wrapText="1"/>
    </xf>
    <xf numFmtId="0" fontId="4" fillId="0" borderId="25" xfId="0" applyFont="1" applyBorder="1" applyAlignment="1">
      <alignment horizontal="justify" vertical="top" wrapText="1"/>
    </xf>
    <xf numFmtId="0" fontId="4" fillId="0" borderId="26" xfId="0" applyFont="1" applyBorder="1" applyAlignment="1">
      <alignment horizontal="justify" vertical="top" wrapText="1"/>
    </xf>
    <xf numFmtId="0" fontId="4" fillId="0" borderId="27" xfId="0" applyFont="1" applyBorder="1" applyAlignment="1">
      <alignment horizontal="justify" vertical="top" wrapText="1"/>
    </xf>
    <xf numFmtId="0" fontId="2" fillId="0" borderId="1" xfId="0" applyFont="1" applyBorder="1" applyAlignment="1">
      <alignment vertical="center"/>
    </xf>
    <xf numFmtId="0" fontId="4" fillId="0" borderId="29" xfId="0" applyFont="1" applyBorder="1" applyAlignment="1">
      <alignment horizontal="justify" vertical="center" wrapText="1"/>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justify" wrapText="1"/>
    </xf>
    <xf numFmtId="0" fontId="4" fillId="0" borderId="1" xfId="0" applyFont="1" applyBorder="1" applyAlignment="1">
      <alignment horizontal="justify"/>
    </xf>
    <xf numFmtId="0" fontId="2" fillId="0" borderId="29"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4" fillId="0" borderId="0" xfId="1" applyFont="1" applyAlignment="1">
      <alignment horizontal="left"/>
    </xf>
    <xf numFmtId="0" fontId="2" fillId="0" borderId="0" xfId="0" applyFont="1" applyAlignment="1">
      <alignment horizontal="center" vertical="center" wrapText="1"/>
    </xf>
    <xf numFmtId="0" fontId="2" fillId="0" borderId="0" xfId="0" applyFont="1" applyAlignment="1">
      <alignment horizontal="right" indent="1"/>
    </xf>
    <xf numFmtId="0" fontId="2" fillId="0" borderId="44" xfId="0" applyFont="1" applyBorder="1" applyAlignment="1">
      <alignment horizontal="left"/>
    </xf>
    <xf numFmtId="164" fontId="4" fillId="14" borderId="13" xfId="0" applyNumberFormat="1" applyFont="1" applyFill="1" applyBorder="1" applyAlignment="1">
      <alignment vertical="center"/>
    </xf>
    <xf numFmtId="0" fontId="4" fillId="14" borderId="13" xfId="0" applyFont="1" applyFill="1" applyBorder="1"/>
    <xf numFmtId="0" fontId="4" fillId="14" borderId="17" xfId="0" applyFont="1" applyFill="1" applyBorder="1" applyAlignment="1">
      <alignment horizontal="right"/>
    </xf>
    <xf numFmtId="0" fontId="4" fillId="14" borderId="19" xfId="0" applyFont="1" applyFill="1" applyBorder="1" applyAlignment="1">
      <alignment horizontal="right"/>
    </xf>
    <xf numFmtId="4" fontId="4" fillId="14" borderId="17" xfId="0" applyNumberFormat="1" applyFont="1" applyFill="1" applyBorder="1" applyAlignment="1">
      <alignment horizontal="right"/>
    </xf>
    <xf numFmtId="4" fontId="4" fillId="14" borderId="19" xfId="0" applyNumberFormat="1" applyFont="1" applyFill="1" applyBorder="1" applyAlignment="1">
      <alignment horizontal="right"/>
    </xf>
    <xf numFmtId="4" fontId="4" fillId="14" borderId="1" xfId="0" applyNumberFormat="1" applyFont="1" applyFill="1" applyBorder="1"/>
    <xf numFmtId="4" fontId="4" fillId="0" borderId="1" xfId="0" applyNumberFormat="1" applyFont="1" applyBorder="1"/>
    <xf numFmtId="0" fontId="2" fillId="0" borderId="0" xfId="0" quotePrefix="1" applyFont="1"/>
    <xf numFmtId="14" fontId="4" fillId="0" borderId="1" xfId="0" applyNumberFormat="1" applyFont="1" applyBorder="1"/>
    <xf numFmtId="0" fontId="4" fillId="0" borderId="1" xfId="0" applyFont="1" applyBorder="1"/>
    <xf numFmtId="0" fontId="2" fillId="17" borderId="0" xfId="0" applyFont="1" applyFill="1" applyAlignment="1">
      <alignment horizontal="center"/>
    </xf>
    <xf numFmtId="0" fontId="2" fillId="18" borderId="0" xfId="0" applyFont="1" applyFill="1" applyAlignment="1">
      <alignment horizontal="center"/>
    </xf>
    <xf numFmtId="0" fontId="4" fillId="0" borderId="1" xfId="0" quotePrefix="1" applyFont="1" applyBorder="1"/>
    <xf numFmtId="0" fontId="4" fillId="0" borderId="1" xfId="0" applyFont="1" applyBorder="1" applyAlignment="1">
      <alignment wrapText="1"/>
    </xf>
    <xf numFmtId="0" fontId="4" fillId="19" borderId="1" xfId="0" applyFont="1" applyFill="1" applyBorder="1"/>
    <xf numFmtId="0" fontId="2" fillId="13" borderId="0" xfId="1" applyFont="1" applyFill="1" applyAlignment="1">
      <alignment horizontal="center"/>
    </xf>
    <xf numFmtId="167" fontId="4" fillId="0" borderId="1" xfId="0" applyNumberFormat="1" applyFont="1" applyBorder="1"/>
    <xf numFmtId="4" fontId="4" fillId="20" borderId="1" xfId="0" applyNumberFormat="1" applyFont="1" applyFill="1" applyBorder="1"/>
    <xf numFmtId="4" fontId="4" fillId="0" borderId="0" xfId="0" applyNumberFormat="1" applyFont="1"/>
    <xf numFmtId="0" fontId="4" fillId="5" borderId="0" xfId="0" applyFont="1" applyFill="1"/>
    <xf numFmtId="4" fontId="4" fillId="19" borderId="1" xfId="0" applyNumberFormat="1" applyFont="1" applyFill="1" applyBorder="1"/>
    <xf numFmtId="0" fontId="2" fillId="5" borderId="0" xfId="0" applyFont="1" applyFill="1" applyAlignment="1">
      <alignment horizontal="center"/>
    </xf>
    <xf numFmtId="0" fontId="4" fillId="0" borderId="0" xfId="0" applyFont="1" applyAlignment="1">
      <alignment horizontal="center"/>
    </xf>
    <xf numFmtId="167" fontId="4" fillId="19" borderId="1" xfId="0" applyNumberFormat="1" applyFont="1" applyFill="1" applyBorder="1"/>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0"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3" fillId="0" borderId="53" xfId="0" applyFont="1" applyBorder="1" applyAlignment="1">
      <alignment vertical="center"/>
    </xf>
    <xf numFmtId="0" fontId="0" fillId="25" borderId="45" xfId="0" applyFill="1" applyBorder="1" applyAlignment="1">
      <alignment horizontal="center"/>
    </xf>
    <xf numFmtId="0" fontId="0" fillId="25" borderId="46" xfId="0" applyFill="1" applyBorder="1" applyAlignment="1">
      <alignment horizontal="center"/>
    </xf>
    <xf numFmtId="0" fontId="0" fillId="25" borderId="47" xfId="0" applyFill="1" applyBorder="1" applyAlignment="1">
      <alignment horizontal="center"/>
    </xf>
    <xf numFmtId="0" fontId="0" fillId="25" borderId="48" xfId="0" applyFill="1" applyBorder="1" applyAlignment="1">
      <alignment horizontal="center"/>
    </xf>
    <xf numFmtId="0" fontId="0" fillId="25" borderId="0" xfId="0" applyFill="1" applyBorder="1" applyAlignment="1">
      <alignment horizontal="center"/>
    </xf>
    <xf numFmtId="0" fontId="0" fillId="25" borderId="49" xfId="0" applyFill="1" applyBorder="1" applyAlignment="1">
      <alignment horizontal="center"/>
    </xf>
    <xf numFmtId="0" fontId="0" fillId="25" borderId="50" xfId="0" applyFill="1" applyBorder="1" applyAlignment="1">
      <alignment horizontal="center"/>
    </xf>
    <xf numFmtId="0" fontId="0" fillId="25" borderId="51" xfId="0" applyFill="1" applyBorder="1" applyAlignment="1">
      <alignment horizontal="center"/>
    </xf>
    <xf numFmtId="0" fontId="0" fillId="25" borderId="52" xfId="0" applyFill="1" applyBorder="1" applyAlignment="1">
      <alignment horizontal="center"/>
    </xf>
    <xf numFmtId="0" fontId="0" fillId="26" borderId="0" xfId="0" applyFill="1" applyAlignment="1">
      <alignment horizontal="center"/>
    </xf>
    <xf numFmtId="0" fontId="0" fillId="26" borderId="49" xfId="0" applyFill="1" applyBorder="1" applyAlignment="1">
      <alignment horizontal="center"/>
    </xf>
    <xf numFmtId="0" fontId="0" fillId="26" borderId="0" xfId="0" applyFill="1"/>
    <xf numFmtId="0" fontId="0" fillId="14" borderId="43" xfId="0" applyFill="1" applyBorder="1" applyAlignment="1" applyProtection="1">
      <alignment horizontal="center" vertical="center"/>
      <protection locked="0"/>
    </xf>
    <xf numFmtId="0" fontId="31" fillId="0" borderId="0" xfId="0" applyFont="1"/>
    <xf numFmtId="0" fontId="30" fillId="0" borderId="0" xfId="1" applyFont="1"/>
    <xf numFmtId="0" fontId="3" fillId="0" borderId="0" xfId="1" applyFont="1" applyFill="1"/>
    <xf numFmtId="0" fontId="30" fillId="0" borderId="0" xfId="1" applyFont="1" applyAlignment="1">
      <alignment horizontal="center"/>
    </xf>
    <xf numFmtId="0" fontId="33" fillId="26" borderId="54" xfId="0" applyFont="1" applyFill="1" applyBorder="1" applyAlignment="1">
      <alignment horizontal="center"/>
    </xf>
    <xf numFmtId="0" fontId="31" fillId="27" borderId="55" xfId="0" applyFont="1" applyFill="1" applyBorder="1"/>
    <xf numFmtId="0" fontId="31" fillId="0" borderId="55" xfId="0" applyFont="1" applyBorder="1"/>
    <xf numFmtId="0" fontId="31" fillId="0" borderId="56" xfId="0" applyFont="1" applyBorder="1"/>
    <xf numFmtId="0" fontId="32" fillId="27" borderId="55" xfId="1" applyFont="1" applyFill="1" applyBorder="1" applyAlignment="1">
      <alignment horizontal="center"/>
    </xf>
    <xf numFmtId="0" fontId="32" fillId="0" borderId="55" xfId="1" applyFont="1" applyBorder="1" applyAlignment="1">
      <alignment horizontal="center"/>
    </xf>
    <xf numFmtId="0" fontId="32" fillId="0" borderId="56" xfId="1" applyFont="1" applyBorder="1" applyAlignment="1">
      <alignment horizontal="center"/>
    </xf>
  </cellXfs>
  <cellStyles count="3">
    <cellStyle name="Hipervínculo" xfId="1" builtinId="8"/>
    <cellStyle name="Normal" xfId="0" builtinId="0"/>
    <cellStyle name="Normal 2 2" xfId="2" xr:uid="{7942D644-E00C-43F9-A997-C00757117455}"/>
  </cellStyles>
  <dxfs count="124">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rgb="FFFFFF00"/>
      </font>
    </dxf>
    <dxf>
      <font>
        <color theme="0"/>
      </font>
      <fill>
        <patternFill patternType="none">
          <bgColor auto="1"/>
        </patternFill>
      </fill>
      <border>
        <left/>
        <right/>
        <top/>
        <bottom/>
        <vertical/>
        <horizontal/>
      </border>
    </dxf>
    <dxf>
      <font>
        <b/>
        <i/>
        <color rgb="FFC00000"/>
      </font>
    </dxf>
    <dxf>
      <font>
        <color theme="1"/>
      </font>
    </dxf>
    <dxf>
      <font>
        <color theme="1"/>
      </font>
    </dxf>
    <dxf>
      <font>
        <b/>
        <i/>
        <color rgb="FFC00000"/>
      </font>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color theme="0"/>
      </font>
      <fill>
        <patternFill patternType="none">
          <bgColor auto="1"/>
        </patternFill>
      </fill>
      <border>
        <left/>
        <right/>
        <top/>
        <bottom/>
        <vertical/>
        <horizontal/>
      </border>
    </dxf>
    <dxf>
      <numFmt numFmtId="4" formatCode="#,##0.00"/>
    </dxf>
    <dxf>
      <font>
        <color theme="1"/>
      </font>
    </dxf>
    <dxf>
      <numFmt numFmtId="4" formatCode="#,##0.00"/>
    </dxf>
    <dxf>
      <numFmt numFmtId="4" formatCode="#,##0.00"/>
    </dxf>
    <dxf>
      <font>
        <color theme="1"/>
      </font>
    </dxf>
    <dxf>
      <numFmt numFmtId="4" formatCode="#,##0.00"/>
    </dxf>
    <dxf>
      <numFmt numFmtId="4" formatCode="#,##0.00"/>
    </dxf>
    <dxf>
      <font>
        <color theme="1"/>
      </font>
    </dxf>
    <dxf>
      <font>
        <color theme="1"/>
      </font>
    </dxf>
    <dxf>
      <font>
        <color theme="1"/>
      </font>
    </dxf>
    <dxf>
      <font>
        <b/>
        <i val="0"/>
        <color rgb="FF0033CC"/>
      </font>
    </dxf>
    <dxf>
      <font>
        <color theme="1"/>
      </font>
    </dxf>
    <dxf>
      <numFmt numFmtId="2" formatCode="0.00"/>
    </dxf>
    <dxf>
      <numFmt numFmtId="2" formatCode="0.00"/>
    </dxf>
    <dxf>
      <numFmt numFmtId="2" formatCode="0.00"/>
    </dxf>
    <dxf>
      <font>
        <color theme="1"/>
      </font>
      <fill>
        <patternFill>
          <bgColor rgb="FFFFFFCC"/>
        </patternFill>
      </fill>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theme="9" tint="-0.499984740745262"/>
      </font>
    </dxf>
    <dxf>
      <font>
        <b/>
        <i val="0"/>
        <color rgb="FFFFFF00"/>
      </font>
      <numFmt numFmtId="1" formatCode="0"/>
    </dxf>
    <dxf>
      <font>
        <color theme="1"/>
      </font>
    </dxf>
    <dxf>
      <numFmt numFmtId="3" formatCode="#,##0"/>
    </dxf>
    <dxf>
      <font>
        <color theme="1"/>
      </font>
    </dxf>
    <dxf>
      <font>
        <color theme="1"/>
      </font>
    </dxf>
    <dxf>
      <font>
        <color theme="1"/>
      </font>
    </dxf>
    <dxf>
      <font>
        <color theme="1"/>
      </font>
    </dxf>
    <dxf>
      <font>
        <color theme="1"/>
      </font>
    </dxf>
    <dxf>
      <font>
        <color theme="1"/>
      </font>
    </dxf>
    <dxf>
      <font>
        <b/>
        <i val="0"/>
        <color rgb="FFFFFF00"/>
      </font>
    </dxf>
    <dxf>
      <font>
        <color theme="0"/>
      </font>
      <fill>
        <patternFill patternType="none">
          <bgColor auto="1"/>
        </patternFill>
      </fill>
      <border>
        <left/>
        <right/>
        <top/>
        <bottom/>
        <vertical/>
        <horizontal/>
      </border>
    </dxf>
    <dxf>
      <font>
        <b/>
        <i/>
        <color rgb="FFC00000"/>
      </font>
    </dxf>
    <dxf>
      <font>
        <color theme="1"/>
      </font>
    </dxf>
    <dxf>
      <font>
        <color theme="1"/>
      </font>
    </dxf>
    <dxf>
      <font>
        <color theme="1"/>
      </font>
    </dxf>
    <dxf>
      <font>
        <color theme="1"/>
      </font>
    </dxf>
    <dxf>
      <font>
        <color theme="1"/>
      </font>
    </dxf>
    <dxf>
      <font>
        <b/>
        <i val="0"/>
        <color rgb="FFFFFF00"/>
      </font>
    </dxf>
    <dxf>
      <font>
        <color theme="0"/>
      </font>
      <fill>
        <patternFill patternType="none">
          <bgColor auto="1"/>
        </patternFill>
      </fill>
      <border>
        <left/>
        <right/>
        <top/>
        <bottom/>
        <vertical/>
        <horizontal/>
      </border>
    </dxf>
    <dxf>
      <font>
        <b/>
        <i/>
        <color rgb="FFC00000"/>
      </font>
    </dxf>
    <dxf>
      <font>
        <color theme="1"/>
      </font>
    </dxf>
    <dxf>
      <font>
        <color theme="1"/>
      </font>
    </dxf>
    <dxf>
      <font>
        <color theme="1"/>
      </font>
    </dxf>
    <dxf>
      <font>
        <color theme="1"/>
      </font>
    </dxf>
    <dxf>
      <font>
        <b/>
        <i val="0"/>
        <color rgb="FFFFFF00"/>
      </font>
    </dxf>
    <dxf>
      <font>
        <color theme="0"/>
      </font>
      <fill>
        <patternFill patternType="none">
          <bgColor auto="1"/>
        </patternFill>
      </fill>
      <border>
        <left/>
        <right/>
        <top/>
        <bottom/>
        <vertical/>
        <horizontal/>
      </border>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b/>
        <i/>
        <color rgb="FFC00000"/>
      </font>
    </dxf>
    <dxf>
      <font>
        <color theme="1"/>
      </font>
    </dxf>
    <dxf>
      <font>
        <color theme="1"/>
      </font>
    </dxf>
    <dxf>
      <font>
        <b/>
        <i val="0"/>
        <color rgb="FFFFFF00"/>
      </font>
    </dxf>
    <dxf>
      <font>
        <color theme="0"/>
      </font>
      <fill>
        <patternFill patternType="none">
          <bgColor auto="1"/>
        </patternFill>
      </fill>
      <border>
        <left/>
        <right/>
        <top/>
        <bottom/>
        <vertical/>
        <horizontal/>
      </border>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b/>
        <i/>
        <color rgb="FFC00000"/>
      </font>
    </dxf>
    <dxf>
      <font>
        <b/>
        <i val="0"/>
        <color rgb="FFFFFF00"/>
      </font>
    </dxf>
    <dxf>
      <font>
        <color theme="0"/>
      </font>
      <fill>
        <patternFill patternType="none">
          <bgColor auto="1"/>
        </patternFill>
      </fill>
      <border>
        <left/>
        <right/>
        <top/>
        <bottom/>
        <vertical/>
        <horizontal/>
      </border>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b/>
        <i/>
        <color rgb="FFC00000"/>
      </font>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color theme="1"/>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color theme="0"/>
      </font>
      <fill>
        <patternFill patternType="none">
          <bgColor auto="1"/>
        </patternFill>
      </fill>
      <border>
        <left/>
        <right/>
        <top/>
        <bottom/>
        <vertical/>
        <horizontal/>
      </border>
    </dxf>
    <dxf>
      <font>
        <b/>
        <i/>
        <color rgb="FFC00000"/>
      </font>
    </dxf>
    <dxf>
      <font>
        <b/>
        <i/>
        <color rgb="FF0033CC"/>
      </font>
      <fill>
        <patternFill patternType="none">
          <bgColor auto="1"/>
        </patternFill>
      </fill>
    </dxf>
    <dxf>
      <font>
        <b/>
        <i/>
        <color rgb="FFFFFF00"/>
      </font>
      <fill>
        <patternFill>
          <bgColor rgb="FFC00000"/>
        </patternFill>
      </fill>
    </dxf>
    <dxf>
      <font>
        <b/>
        <i val="0"/>
        <color theme="0"/>
      </font>
      <fill>
        <patternFill>
          <bgColor rgb="FFFF0000"/>
        </patternFill>
      </fill>
    </dxf>
    <dxf>
      <font>
        <color theme="0"/>
      </font>
      <fill>
        <patternFill patternType="none">
          <bgColor auto="1"/>
        </patternFill>
      </fill>
      <border>
        <left/>
        <right/>
        <top/>
        <bottom/>
        <vertical/>
        <horizontal/>
      </border>
    </dxf>
    <dxf>
      <font>
        <color theme="1"/>
      </font>
    </dxf>
    <dxf>
      <numFmt numFmtId="4" formatCode="#,##0.00"/>
    </dxf>
    <dxf>
      <numFmt numFmtId="4" formatCode="#,##0.00"/>
    </dxf>
    <dxf>
      <font>
        <color theme="1"/>
      </font>
    </dxf>
    <dxf>
      <numFmt numFmtId="4" formatCode="#,##0.00"/>
    </dxf>
    <dxf>
      <numFmt numFmtId="4" formatCode="#,##0.00"/>
    </dxf>
    <dxf>
      <numFmt numFmtId="4" formatCode="#,##0.00"/>
    </dxf>
    <dxf>
      <font>
        <color theme="1"/>
      </font>
    </dxf>
    <dxf>
      <font>
        <color theme="1"/>
      </font>
    </dxf>
    <dxf>
      <font>
        <color theme="1"/>
      </font>
    </dxf>
  </dxfs>
  <tableStyles count="0" defaultTableStyle="TableStyleMedium2" defaultPivotStyle="PivotStyleLight16"/>
  <colors>
    <mruColors>
      <color rgb="FFCCFF66"/>
      <color rgb="FF66FF33"/>
      <color rgb="FF0033CC"/>
      <color rgb="FF99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22/10/relationships/richValueRel" Target="richData/richValueRel.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7/06/relationships/model3d" Target="../media/model3d1.glb"/><Relationship Id="rId1" Type="http://schemas.openxmlformats.org/officeDocument/2006/relationships/hyperlink" Target="#MENU!C6"/></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7/06/relationships/model3d" Target="../media/model3d1.glb"/><Relationship Id="rId1" Type="http://schemas.openxmlformats.org/officeDocument/2006/relationships/hyperlink" Target="#MENU!C8"/></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7/06/relationships/model3d" Target="../media/model3d1.glb"/><Relationship Id="rId1" Type="http://schemas.openxmlformats.org/officeDocument/2006/relationships/hyperlink" Target="#MENU!C6"/></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7/06/relationships/model3d" Target="../media/model3d1.glb"/><Relationship Id="rId1" Type="http://schemas.openxmlformats.org/officeDocument/2006/relationships/hyperlink" Target="#MENU!C6"/></Relationships>
</file>

<file path=xl/drawings/_rels/drawing5.xml.rels><?xml version="1.0" encoding="UTF-8" standalone="yes"?>
<Relationships xmlns="http://schemas.openxmlformats.org/package/2006/relationships"><Relationship Id="rId3" Type="http://schemas.microsoft.com/office/2017/06/relationships/model3d" Target="../media/model3d1.glb"/><Relationship Id="rId2" Type="http://schemas.openxmlformats.org/officeDocument/2006/relationships/hyperlink" Target="#MENU!C6"/><Relationship Id="rId1" Type="http://schemas.openxmlformats.org/officeDocument/2006/relationships/hyperlink" Target="#GUIA!B3"/><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2.png"/><Relationship Id="rId2" Type="http://schemas.microsoft.com/office/2017/06/relationships/model3d" Target="../media/model3d1.glb"/><Relationship Id="rId1" Type="http://schemas.openxmlformats.org/officeDocument/2006/relationships/hyperlink" Target="#MENU!C8"/><Relationship Id="rId6" Type="http://schemas.openxmlformats.org/officeDocument/2006/relationships/hyperlink" Target="#MENU!C6"/><Relationship Id="rId5" Type="http://schemas.openxmlformats.org/officeDocument/2006/relationships/image" Target="../media/image6.pn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7/06/relationships/model3d" Target="../media/model3d1.glb"/><Relationship Id="rId1" Type="http://schemas.openxmlformats.org/officeDocument/2006/relationships/hyperlink" Target="#MENU!C6"/></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microsoft.com/office/2017/06/relationships/model3d" Target="../media/model3d1.glb"/><Relationship Id="rId1" Type="http://schemas.openxmlformats.org/officeDocument/2006/relationships/hyperlink" Target="#MENU!C8"/></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microsoft.com/office/2017/06/relationships/model3d" Target="../media/model3d1.glb"/><Relationship Id="rId1" Type="http://schemas.openxmlformats.org/officeDocument/2006/relationships/hyperlink" Target="#MENU!C8"/></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oneCellAnchor>
    <xdr:from>
      <xdr:col>1</xdr:col>
      <xdr:colOff>230059</xdr:colOff>
      <xdr:row>15</xdr:row>
      <xdr:rowOff>2641</xdr:rowOff>
    </xdr:from>
    <xdr:ext cx="5361116" cy="1595180"/>
    <xdr:sp macro="" textlink="">
      <xdr:nvSpPr>
        <xdr:cNvPr id="2" name="Rectángulo 1">
          <a:extLst>
            <a:ext uri="{FF2B5EF4-FFF2-40B4-BE49-F238E27FC236}">
              <a16:creationId xmlns:a16="http://schemas.microsoft.com/office/drawing/2014/main" id="{01DE8179-8AE2-A2A4-A284-16C706B14B9A}"/>
            </a:ext>
          </a:extLst>
        </xdr:cNvPr>
        <xdr:cNvSpPr/>
      </xdr:nvSpPr>
      <xdr:spPr>
        <a:xfrm>
          <a:off x="649159" y="2907766"/>
          <a:ext cx="5361116" cy="1595180"/>
        </a:xfrm>
        <a:prstGeom prst="rect">
          <a:avLst/>
        </a:prstGeom>
        <a:noFill/>
      </xdr:spPr>
      <xdr:txBody>
        <a:bodyPr wrap="square" lIns="91440" tIns="45720" rIns="91440" bIns="45720">
          <a:spAutoFit/>
        </a:bodyPr>
        <a:lstStyle/>
        <a:p>
          <a:pPr algn="ctr"/>
          <a:r>
            <a:rPr lang="es-ES" sz="48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Facturando desde Cero Taller Práctico</a:t>
          </a:r>
        </a:p>
      </xdr:txBody>
    </xdr:sp>
    <xdr:clientData/>
  </xdr:oneCellAnchor>
  <xdr:twoCellAnchor>
    <xdr:from>
      <xdr:col>1</xdr:col>
      <xdr:colOff>133350</xdr:colOff>
      <xdr:row>25</xdr:row>
      <xdr:rowOff>19050</xdr:rowOff>
    </xdr:from>
    <xdr:to>
      <xdr:col>5</xdr:col>
      <xdr:colOff>676275</xdr:colOff>
      <xdr:row>26</xdr:row>
      <xdr:rowOff>95250</xdr:rowOff>
    </xdr:to>
    <xdr:sp macro="" textlink="">
      <xdr:nvSpPr>
        <xdr:cNvPr id="3" name="CuadroTexto 2">
          <a:extLst>
            <a:ext uri="{FF2B5EF4-FFF2-40B4-BE49-F238E27FC236}">
              <a16:creationId xmlns:a16="http://schemas.microsoft.com/office/drawing/2014/main" id="{63F882F6-309E-4CDF-951A-F7CE2A60709A}"/>
            </a:ext>
          </a:extLst>
        </xdr:cNvPr>
        <xdr:cNvSpPr txBox="1"/>
      </xdr:nvSpPr>
      <xdr:spPr>
        <a:xfrm>
          <a:off x="552450" y="4829175"/>
          <a:ext cx="42576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kern="1200">
              <a:solidFill>
                <a:schemeClr val="tx1"/>
              </a:solidFill>
            </a:rPr>
            <a:t>Elaborado</a:t>
          </a:r>
          <a:r>
            <a:rPr lang="es-MX" sz="1100" b="1" kern="1200" baseline="0">
              <a:solidFill>
                <a:schemeClr val="tx1"/>
              </a:solidFill>
            </a:rPr>
            <a:t> por: C.P. Claudia Mendoza M. / C.P. Alberto Monroy S.</a:t>
          </a:r>
          <a:endParaRPr lang="es-MX" sz="1100" b="1" kern="12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428625</xdr:colOff>
      <xdr:row>0</xdr:row>
      <xdr:rowOff>95250</xdr:rowOff>
    </xdr:from>
    <xdr:to>
      <xdr:col>2</xdr:col>
      <xdr:colOff>1309687</xdr:colOff>
      <xdr:row>3</xdr:row>
      <xdr:rowOff>79376</xdr:rowOff>
    </xdr:to>
    <xdr:grpSp>
      <xdr:nvGrpSpPr>
        <xdr:cNvPr id="2" name="Grupo 1">
          <a:hlinkClick xmlns:r="http://schemas.openxmlformats.org/officeDocument/2006/relationships" r:id="rId1"/>
          <a:extLst>
            <a:ext uri="{FF2B5EF4-FFF2-40B4-BE49-F238E27FC236}">
              <a16:creationId xmlns:a16="http://schemas.microsoft.com/office/drawing/2014/main" id="{31212C08-0752-4FCB-803C-4BC15E92444D}"/>
            </a:ext>
          </a:extLst>
        </xdr:cNvPr>
        <xdr:cNvGrpSpPr/>
      </xdr:nvGrpSpPr>
      <xdr:grpSpPr>
        <a:xfrm>
          <a:off x="3722688" y="95250"/>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3" name="Modelo 3D 2" descr="Elipsoide">
                <a:extLst>
                  <a:ext uri="{FF2B5EF4-FFF2-40B4-BE49-F238E27FC236}">
                    <a16:creationId xmlns:a16="http://schemas.microsoft.com/office/drawing/2014/main" id="{976E950B-5B6D-B1B5-117A-32B717BDA3BB}"/>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3" name="Modelo 3D 2" descr="Elipsoide">
                <a:extLst>
                  <a:ext uri="{FF2B5EF4-FFF2-40B4-BE49-F238E27FC236}">
                    <a16:creationId xmlns:a16="http://schemas.microsoft.com/office/drawing/2014/main" id="{976E950B-5B6D-B1B5-117A-32B717BDA3BB}"/>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3722688" y="95250"/>
                <a:ext cx="881062" cy="555626"/>
              </a:xfrm>
              <a:prstGeom prst="rect">
                <a:avLst/>
              </a:prstGeom>
            </xdr:spPr>
          </xdr:pic>
        </mc:Fallback>
      </mc:AlternateContent>
      <xdr:sp macro="" textlink="">
        <xdr:nvSpPr>
          <xdr:cNvPr id="4" name="CuadroTexto 3">
            <a:extLst>
              <a:ext uri="{FF2B5EF4-FFF2-40B4-BE49-F238E27FC236}">
                <a16:creationId xmlns:a16="http://schemas.microsoft.com/office/drawing/2014/main" id="{4A914DED-D31A-B095-814E-5F698B78AAFE}"/>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322385</xdr:colOff>
      <xdr:row>0</xdr:row>
      <xdr:rowOff>117231</xdr:rowOff>
    </xdr:from>
    <xdr:to>
      <xdr:col>7</xdr:col>
      <xdr:colOff>1208175</xdr:colOff>
      <xdr:row>1</xdr:row>
      <xdr:rowOff>18297</xdr:rowOff>
    </xdr:to>
    <xdr:grpSp>
      <xdr:nvGrpSpPr>
        <xdr:cNvPr id="2" name="Grupo 1">
          <a:hlinkClick xmlns:r="http://schemas.openxmlformats.org/officeDocument/2006/relationships" r:id="rId1"/>
          <a:extLst>
            <a:ext uri="{FF2B5EF4-FFF2-40B4-BE49-F238E27FC236}">
              <a16:creationId xmlns:a16="http://schemas.microsoft.com/office/drawing/2014/main" id="{4FBE7A2B-223F-4735-B731-567A43C521C6}"/>
            </a:ext>
          </a:extLst>
        </xdr:cNvPr>
        <xdr:cNvGrpSpPr/>
      </xdr:nvGrpSpPr>
      <xdr:grpSpPr>
        <a:xfrm>
          <a:off x="6066693" y="117231"/>
          <a:ext cx="885790" cy="523854"/>
          <a:chOff x="7504347" y="2348815"/>
          <a:chExt cx="885790" cy="523854"/>
        </a:xfrm>
      </xdr:grpSpPr>
      <mc:AlternateContent xmlns:mc="http://schemas.openxmlformats.org/markup-compatibility/2006">
        <mc:Choice xmlns:am3d="http://schemas.microsoft.com/office/drawing/2017/model3d" Requires="am3d">
          <xdr:graphicFrame macro="">
            <xdr:nvGraphicFramePr>
              <xdr:cNvPr id="3" name="Modelo 3D 2" descr="Elipsoide">
                <a:extLst>
                  <a:ext uri="{FF2B5EF4-FFF2-40B4-BE49-F238E27FC236}">
                    <a16:creationId xmlns:a16="http://schemas.microsoft.com/office/drawing/2014/main" id="{5BD9CA8B-18AF-ED0B-AA39-F28EDD1C6BEF}"/>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5790" cy="523854"/>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3766"/>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3" name="Modelo 3D 2" descr="Elipsoide">
                <a:extLst>
                  <a:ext uri="{FF2B5EF4-FFF2-40B4-BE49-F238E27FC236}">
                    <a16:creationId xmlns:a16="http://schemas.microsoft.com/office/drawing/2014/main" id="{5BD9CA8B-18AF-ED0B-AA39-F28EDD1C6BEF}"/>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6066693" y="117231"/>
                <a:ext cx="885790" cy="523854"/>
              </a:xfrm>
              <a:prstGeom prst="rect">
                <a:avLst/>
              </a:prstGeom>
            </xdr:spPr>
          </xdr:pic>
        </mc:Fallback>
      </mc:AlternateContent>
      <xdr:sp macro="" textlink="">
        <xdr:nvSpPr>
          <xdr:cNvPr id="4" name="CuadroTexto 3">
            <a:extLst>
              <a:ext uri="{FF2B5EF4-FFF2-40B4-BE49-F238E27FC236}">
                <a16:creationId xmlns:a16="http://schemas.microsoft.com/office/drawing/2014/main" id="{8B327AE2-9830-39BE-D96A-06D2B1BEFC95}"/>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2152328</xdr:colOff>
      <xdr:row>0</xdr:row>
      <xdr:rowOff>88366</xdr:rowOff>
    </xdr:from>
    <xdr:ext cx="1924694" cy="937693"/>
    <xdr:sp macro="" textlink="">
      <xdr:nvSpPr>
        <xdr:cNvPr id="2" name="Rectángulo 1">
          <a:extLst>
            <a:ext uri="{FF2B5EF4-FFF2-40B4-BE49-F238E27FC236}">
              <a16:creationId xmlns:a16="http://schemas.microsoft.com/office/drawing/2014/main" id="{F96FFF7E-749E-99D2-CF0C-8D7CE238FAB3}"/>
            </a:ext>
          </a:extLst>
        </xdr:cNvPr>
        <xdr:cNvSpPr/>
      </xdr:nvSpPr>
      <xdr:spPr>
        <a:xfrm>
          <a:off x="2914328" y="88366"/>
          <a:ext cx="1924694" cy="937693"/>
        </a:xfrm>
        <a:prstGeom prst="rect">
          <a:avLst/>
        </a:prstGeom>
        <a:noFill/>
      </xdr:spPr>
      <xdr:txBody>
        <a:bodyPr wrap="non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5400" b="1" cap="none" spc="0">
              <a:ln/>
              <a:solidFill>
                <a:schemeClr val="accent3"/>
              </a:solidFill>
              <a:effectLst/>
            </a:rPr>
            <a:t>MENÚ</a:t>
          </a:r>
        </a:p>
      </xdr:txBody>
    </xdr:sp>
    <xdr:clientData/>
  </xdr:oneCellAnchor>
  <xdr:twoCellAnchor>
    <xdr:from>
      <xdr:col>1</xdr:col>
      <xdr:colOff>9525</xdr:colOff>
      <xdr:row>14</xdr:row>
      <xdr:rowOff>180975</xdr:rowOff>
    </xdr:from>
    <xdr:to>
      <xdr:col>2</xdr:col>
      <xdr:colOff>200025</xdr:colOff>
      <xdr:row>16</xdr:row>
      <xdr:rowOff>19050</xdr:rowOff>
    </xdr:to>
    <xdr:sp macro="" textlink="">
      <xdr:nvSpPr>
        <xdr:cNvPr id="3" name="CuadroTexto 2">
          <a:extLst>
            <a:ext uri="{FF2B5EF4-FFF2-40B4-BE49-F238E27FC236}">
              <a16:creationId xmlns:a16="http://schemas.microsoft.com/office/drawing/2014/main" id="{F1E3D135-B532-45EC-BFFD-86DAF5DF8F8C}"/>
            </a:ext>
          </a:extLst>
        </xdr:cNvPr>
        <xdr:cNvSpPr txBox="1"/>
      </xdr:nvSpPr>
      <xdr:spPr>
        <a:xfrm>
          <a:off x="771525" y="3324225"/>
          <a:ext cx="42576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kern="1200">
              <a:solidFill>
                <a:schemeClr val="tx1"/>
              </a:solidFill>
            </a:rPr>
            <a:t>Elaborado</a:t>
          </a:r>
          <a:r>
            <a:rPr lang="es-MX" sz="1100" b="1" kern="1200" baseline="0">
              <a:solidFill>
                <a:schemeClr val="tx1"/>
              </a:solidFill>
            </a:rPr>
            <a:t> por: C.P. Claudia Mendoza M. / C.P. Alberto Monroy S.</a:t>
          </a:r>
          <a:endParaRPr lang="es-MX" sz="1100" b="1" kern="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2271347</xdr:colOff>
      <xdr:row>0</xdr:row>
      <xdr:rowOff>80597</xdr:rowOff>
    </xdr:from>
    <xdr:to>
      <xdr:col>3</xdr:col>
      <xdr:colOff>75101</xdr:colOff>
      <xdr:row>3</xdr:row>
      <xdr:rowOff>64723</xdr:rowOff>
    </xdr:to>
    <xdr:grpSp>
      <xdr:nvGrpSpPr>
        <xdr:cNvPr id="2" name="Grupo 1">
          <a:hlinkClick xmlns:r="http://schemas.openxmlformats.org/officeDocument/2006/relationships" r:id="rId1"/>
          <a:extLst>
            <a:ext uri="{FF2B5EF4-FFF2-40B4-BE49-F238E27FC236}">
              <a16:creationId xmlns:a16="http://schemas.microsoft.com/office/drawing/2014/main" id="{5510DF19-0E55-4585-B267-522A390770D3}"/>
            </a:ext>
          </a:extLst>
        </xdr:cNvPr>
        <xdr:cNvGrpSpPr/>
      </xdr:nvGrpSpPr>
      <xdr:grpSpPr>
        <a:xfrm>
          <a:off x="4322885" y="80597"/>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3" name="Modelo 3D 2" descr="Elipsoide">
                <a:extLst>
                  <a:ext uri="{FF2B5EF4-FFF2-40B4-BE49-F238E27FC236}">
                    <a16:creationId xmlns:a16="http://schemas.microsoft.com/office/drawing/2014/main" id="{112A1B27-C56C-E642-18F6-9546A51BBCD0}"/>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3" name="Modelo 3D 2" descr="Elipsoide">
                <a:extLst>
                  <a:ext uri="{FF2B5EF4-FFF2-40B4-BE49-F238E27FC236}">
                    <a16:creationId xmlns:a16="http://schemas.microsoft.com/office/drawing/2014/main" id="{112A1B27-C56C-E642-18F6-9546A51BBCD0}"/>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4322885" y="80597"/>
                <a:ext cx="881062" cy="555626"/>
              </a:xfrm>
              <a:prstGeom prst="rect">
                <a:avLst/>
              </a:prstGeom>
            </xdr:spPr>
          </xdr:pic>
        </mc:Fallback>
      </mc:AlternateContent>
      <xdr:sp macro="" textlink="">
        <xdr:nvSpPr>
          <xdr:cNvPr id="4" name="CuadroTexto 3">
            <a:extLst>
              <a:ext uri="{FF2B5EF4-FFF2-40B4-BE49-F238E27FC236}">
                <a16:creationId xmlns:a16="http://schemas.microsoft.com/office/drawing/2014/main" id="{31C9BE56-C7B1-7CBB-37BA-9CD51B53113E}"/>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893884</xdr:colOff>
      <xdr:row>0</xdr:row>
      <xdr:rowOff>58616</xdr:rowOff>
    </xdr:from>
    <xdr:to>
      <xdr:col>9</xdr:col>
      <xdr:colOff>97081</xdr:colOff>
      <xdr:row>3</xdr:row>
      <xdr:rowOff>181954</xdr:rowOff>
    </xdr:to>
    <xdr:grpSp>
      <xdr:nvGrpSpPr>
        <xdr:cNvPr id="5" name="Grupo 4">
          <a:hlinkClick xmlns:r="http://schemas.openxmlformats.org/officeDocument/2006/relationships" r:id="rId1"/>
          <a:extLst>
            <a:ext uri="{FF2B5EF4-FFF2-40B4-BE49-F238E27FC236}">
              <a16:creationId xmlns:a16="http://schemas.microsoft.com/office/drawing/2014/main" id="{CB8BE5D6-BAE2-48FE-886E-9180A7AA1224}"/>
            </a:ext>
          </a:extLst>
        </xdr:cNvPr>
        <xdr:cNvGrpSpPr/>
      </xdr:nvGrpSpPr>
      <xdr:grpSpPr>
        <a:xfrm>
          <a:off x="4982307" y="58616"/>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6" name="Modelo 3D 5" descr="Elipsoide">
                <a:extLst>
                  <a:ext uri="{FF2B5EF4-FFF2-40B4-BE49-F238E27FC236}">
                    <a16:creationId xmlns:a16="http://schemas.microsoft.com/office/drawing/2014/main" id="{8B191915-D278-635A-5EF1-3FC9D91CC01D}"/>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6" name="Modelo 3D 5" descr="Elipsoide">
                <a:extLst>
                  <a:ext uri="{FF2B5EF4-FFF2-40B4-BE49-F238E27FC236}">
                    <a16:creationId xmlns:a16="http://schemas.microsoft.com/office/drawing/2014/main" id="{8B191915-D278-635A-5EF1-3FC9D91CC01D}"/>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4982307" y="58616"/>
                <a:ext cx="881062" cy="555626"/>
              </a:xfrm>
              <a:prstGeom prst="rect">
                <a:avLst/>
              </a:prstGeom>
            </xdr:spPr>
          </xdr:pic>
        </mc:Fallback>
      </mc:AlternateContent>
      <xdr:sp macro="" textlink="">
        <xdr:nvSpPr>
          <xdr:cNvPr id="7" name="CuadroTexto 6">
            <a:extLst>
              <a:ext uri="{FF2B5EF4-FFF2-40B4-BE49-F238E27FC236}">
                <a16:creationId xmlns:a16="http://schemas.microsoft.com/office/drawing/2014/main" id="{B4BEBD4D-2E4E-4623-945D-02E7C7FA801C}"/>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18</xdr:row>
      <xdr:rowOff>674687</xdr:rowOff>
    </xdr:from>
    <xdr:to>
      <xdr:col>0</xdr:col>
      <xdr:colOff>603250</xdr:colOff>
      <xdr:row>18</xdr:row>
      <xdr:rowOff>1023937</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A44F42BF-569B-48D0-A0A6-F3016AC3A152}"/>
            </a:ext>
          </a:extLst>
        </xdr:cNvPr>
        <xdr:cNvSpPr/>
      </xdr:nvSpPr>
      <xdr:spPr>
        <a:xfrm>
          <a:off x="285750" y="4113212"/>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222250</xdr:colOff>
      <xdr:row>23</xdr:row>
      <xdr:rowOff>190500</xdr:rowOff>
    </xdr:from>
    <xdr:to>
      <xdr:col>0</xdr:col>
      <xdr:colOff>539750</xdr:colOff>
      <xdr:row>23</xdr:row>
      <xdr:rowOff>539750</xdr:rowOff>
    </xdr:to>
    <xdr:sp macro="" textlink="">
      <xdr:nvSpPr>
        <xdr:cNvPr id="3" name="Flecha: hacia arriba 2">
          <a:hlinkClick xmlns:r="http://schemas.openxmlformats.org/officeDocument/2006/relationships" r:id="rId1"/>
          <a:extLst>
            <a:ext uri="{FF2B5EF4-FFF2-40B4-BE49-F238E27FC236}">
              <a16:creationId xmlns:a16="http://schemas.microsoft.com/office/drawing/2014/main" id="{2AF066E9-690E-449A-A20E-EB04AD585712}"/>
            </a:ext>
          </a:extLst>
        </xdr:cNvPr>
        <xdr:cNvSpPr/>
      </xdr:nvSpPr>
      <xdr:spPr>
        <a:xfrm>
          <a:off x="222250" y="8391525"/>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269875</xdr:colOff>
      <xdr:row>28</xdr:row>
      <xdr:rowOff>158750</xdr:rowOff>
    </xdr:from>
    <xdr:to>
      <xdr:col>0</xdr:col>
      <xdr:colOff>587375</xdr:colOff>
      <xdr:row>28</xdr:row>
      <xdr:rowOff>508000</xdr:rowOff>
    </xdr:to>
    <xdr:sp macro="" textlink="">
      <xdr:nvSpPr>
        <xdr:cNvPr id="4" name="Flecha: hacia arriba 3">
          <a:hlinkClick xmlns:r="http://schemas.openxmlformats.org/officeDocument/2006/relationships" r:id="rId1"/>
          <a:extLst>
            <a:ext uri="{FF2B5EF4-FFF2-40B4-BE49-F238E27FC236}">
              <a16:creationId xmlns:a16="http://schemas.microsoft.com/office/drawing/2014/main" id="{2E005648-65A9-4319-8E48-CBCA8DB48DA5}"/>
            </a:ext>
          </a:extLst>
        </xdr:cNvPr>
        <xdr:cNvSpPr/>
      </xdr:nvSpPr>
      <xdr:spPr>
        <a:xfrm>
          <a:off x="269875" y="13941425"/>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261937</xdr:colOff>
      <xdr:row>35</xdr:row>
      <xdr:rowOff>238125</xdr:rowOff>
    </xdr:from>
    <xdr:to>
      <xdr:col>0</xdr:col>
      <xdr:colOff>579437</xdr:colOff>
      <xdr:row>35</xdr:row>
      <xdr:rowOff>587375</xdr:rowOff>
    </xdr:to>
    <xdr:sp macro="" textlink="">
      <xdr:nvSpPr>
        <xdr:cNvPr id="5" name="Flecha: hacia arriba 4">
          <a:hlinkClick xmlns:r="http://schemas.openxmlformats.org/officeDocument/2006/relationships" r:id="rId1"/>
          <a:extLst>
            <a:ext uri="{FF2B5EF4-FFF2-40B4-BE49-F238E27FC236}">
              <a16:creationId xmlns:a16="http://schemas.microsoft.com/office/drawing/2014/main" id="{D5DD976F-6EC3-42D3-91FC-FE6C4D456253}"/>
            </a:ext>
          </a:extLst>
        </xdr:cNvPr>
        <xdr:cNvSpPr/>
      </xdr:nvSpPr>
      <xdr:spPr>
        <a:xfrm>
          <a:off x="261937" y="20593050"/>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246063</xdr:colOff>
      <xdr:row>40</xdr:row>
      <xdr:rowOff>158750</xdr:rowOff>
    </xdr:from>
    <xdr:to>
      <xdr:col>0</xdr:col>
      <xdr:colOff>563563</xdr:colOff>
      <xdr:row>40</xdr:row>
      <xdr:rowOff>508000</xdr:rowOff>
    </xdr:to>
    <xdr:sp macro="" textlink="">
      <xdr:nvSpPr>
        <xdr:cNvPr id="6" name="Flecha: hacia arriba 5">
          <a:hlinkClick xmlns:r="http://schemas.openxmlformats.org/officeDocument/2006/relationships" r:id="rId1"/>
          <a:extLst>
            <a:ext uri="{FF2B5EF4-FFF2-40B4-BE49-F238E27FC236}">
              <a16:creationId xmlns:a16="http://schemas.microsoft.com/office/drawing/2014/main" id="{7E45515C-A6A4-4CF8-A6B3-76C2E4972C5F}"/>
            </a:ext>
          </a:extLst>
        </xdr:cNvPr>
        <xdr:cNvSpPr/>
      </xdr:nvSpPr>
      <xdr:spPr>
        <a:xfrm>
          <a:off x="246063" y="25742900"/>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214312</xdr:colOff>
      <xdr:row>45</xdr:row>
      <xdr:rowOff>111125</xdr:rowOff>
    </xdr:from>
    <xdr:to>
      <xdr:col>0</xdr:col>
      <xdr:colOff>531812</xdr:colOff>
      <xdr:row>45</xdr:row>
      <xdr:rowOff>460375</xdr:rowOff>
    </xdr:to>
    <xdr:sp macro="" textlink="">
      <xdr:nvSpPr>
        <xdr:cNvPr id="7" name="Flecha: hacia arriba 6">
          <a:hlinkClick xmlns:r="http://schemas.openxmlformats.org/officeDocument/2006/relationships" r:id="rId1"/>
          <a:extLst>
            <a:ext uri="{FF2B5EF4-FFF2-40B4-BE49-F238E27FC236}">
              <a16:creationId xmlns:a16="http://schemas.microsoft.com/office/drawing/2014/main" id="{6D2BB8C3-C7C8-491E-B2B5-E8523451CF7F}"/>
            </a:ext>
          </a:extLst>
        </xdr:cNvPr>
        <xdr:cNvSpPr/>
      </xdr:nvSpPr>
      <xdr:spPr>
        <a:xfrm>
          <a:off x="214312" y="33000950"/>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238125</xdr:colOff>
      <xdr:row>49</xdr:row>
      <xdr:rowOff>119062</xdr:rowOff>
    </xdr:from>
    <xdr:to>
      <xdr:col>0</xdr:col>
      <xdr:colOff>555625</xdr:colOff>
      <xdr:row>49</xdr:row>
      <xdr:rowOff>468312</xdr:rowOff>
    </xdr:to>
    <xdr:sp macro="" textlink="">
      <xdr:nvSpPr>
        <xdr:cNvPr id="8" name="Flecha: hacia arriba 7">
          <a:hlinkClick xmlns:r="http://schemas.openxmlformats.org/officeDocument/2006/relationships" r:id="rId1"/>
          <a:extLst>
            <a:ext uri="{FF2B5EF4-FFF2-40B4-BE49-F238E27FC236}">
              <a16:creationId xmlns:a16="http://schemas.microsoft.com/office/drawing/2014/main" id="{F5C742DA-8A0C-4070-BEB3-40D40F389391}"/>
            </a:ext>
          </a:extLst>
        </xdr:cNvPr>
        <xdr:cNvSpPr/>
      </xdr:nvSpPr>
      <xdr:spPr>
        <a:xfrm>
          <a:off x="238125" y="39819262"/>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214313</xdr:colOff>
      <xdr:row>62</xdr:row>
      <xdr:rowOff>119063</xdr:rowOff>
    </xdr:from>
    <xdr:to>
      <xdr:col>0</xdr:col>
      <xdr:colOff>531813</xdr:colOff>
      <xdr:row>62</xdr:row>
      <xdr:rowOff>468313</xdr:rowOff>
    </xdr:to>
    <xdr:sp macro="" textlink="">
      <xdr:nvSpPr>
        <xdr:cNvPr id="9" name="Flecha: hacia arriba 8">
          <a:hlinkClick xmlns:r="http://schemas.openxmlformats.org/officeDocument/2006/relationships" r:id="rId1"/>
          <a:extLst>
            <a:ext uri="{FF2B5EF4-FFF2-40B4-BE49-F238E27FC236}">
              <a16:creationId xmlns:a16="http://schemas.microsoft.com/office/drawing/2014/main" id="{93D8C402-FA83-44AB-8902-5F83840A7C90}"/>
            </a:ext>
          </a:extLst>
        </xdr:cNvPr>
        <xdr:cNvSpPr/>
      </xdr:nvSpPr>
      <xdr:spPr>
        <a:xfrm>
          <a:off x="214313" y="48658463"/>
          <a:ext cx="317500" cy="349250"/>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254000</xdr:colOff>
      <xdr:row>69</xdr:row>
      <xdr:rowOff>63501</xdr:rowOff>
    </xdr:from>
    <xdr:to>
      <xdr:col>0</xdr:col>
      <xdr:colOff>571500</xdr:colOff>
      <xdr:row>71</xdr:row>
      <xdr:rowOff>23813</xdr:rowOff>
    </xdr:to>
    <xdr:sp macro="" textlink="">
      <xdr:nvSpPr>
        <xdr:cNvPr id="10" name="Flecha: hacia arriba 9">
          <a:hlinkClick xmlns:r="http://schemas.openxmlformats.org/officeDocument/2006/relationships" r:id="rId1"/>
          <a:extLst>
            <a:ext uri="{FF2B5EF4-FFF2-40B4-BE49-F238E27FC236}">
              <a16:creationId xmlns:a16="http://schemas.microsoft.com/office/drawing/2014/main" id="{9019ADFF-CC16-473D-AF17-5D0EE28D3577}"/>
            </a:ext>
          </a:extLst>
        </xdr:cNvPr>
        <xdr:cNvSpPr/>
      </xdr:nvSpPr>
      <xdr:spPr>
        <a:xfrm>
          <a:off x="254000" y="58118376"/>
          <a:ext cx="317500" cy="350837"/>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0</xdr:col>
      <xdr:colOff>269875</xdr:colOff>
      <xdr:row>81</xdr:row>
      <xdr:rowOff>39688</xdr:rowOff>
    </xdr:from>
    <xdr:to>
      <xdr:col>0</xdr:col>
      <xdr:colOff>587375</xdr:colOff>
      <xdr:row>83</xdr:row>
      <xdr:rowOff>0</xdr:rowOff>
    </xdr:to>
    <xdr:sp macro="" textlink="">
      <xdr:nvSpPr>
        <xdr:cNvPr id="11" name="Flecha: hacia arriba 10">
          <a:hlinkClick xmlns:r="http://schemas.openxmlformats.org/officeDocument/2006/relationships" r:id="rId1"/>
          <a:extLst>
            <a:ext uri="{FF2B5EF4-FFF2-40B4-BE49-F238E27FC236}">
              <a16:creationId xmlns:a16="http://schemas.microsoft.com/office/drawing/2014/main" id="{031A7C5B-E12C-436E-AD63-FBFCE01FD0FA}"/>
            </a:ext>
          </a:extLst>
        </xdr:cNvPr>
        <xdr:cNvSpPr/>
      </xdr:nvSpPr>
      <xdr:spPr>
        <a:xfrm>
          <a:off x="269875" y="73048813"/>
          <a:ext cx="317500" cy="350837"/>
        </a:xfrm>
        <a:prstGeom prst="upArrow">
          <a:avLst/>
        </a:prstGeom>
        <a:solidFill>
          <a:srgbClr val="C0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absolute">
    <xdr:from>
      <xdr:col>9</xdr:col>
      <xdr:colOff>603250</xdr:colOff>
      <xdr:row>1</xdr:row>
      <xdr:rowOff>39687</xdr:rowOff>
    </xdr:from>
    <xdr:to>
      <xdr:col>10</xdr:col>
      <xdr:colOff>722312</xdr:colOff>
      <xdr:row>4</xdr:row>
      <xdr:rowOff>23813</xdr:rowOff>
    </xdr:to>
    <xdr:grpSp>
      <xdr:nvGrpSpPr>
        <xdr:cNvPr id="12" name="Grupo 11">
          <a:hlinkClick xmlns:r="http://schemas.openxmlformats.org/officeDocument/2006/relationships" r:id="rId2"/>
          <a:extLst>
            <a:ext uri="{FF2B5EF4-FFF2-40B4-BE49-F238E27FC236}">
              <a16:creationId xmlns:a16="http://schemas.microsoft.com/office/drawing/2014/main" id="{558EA589-C62A-48FF-9F1A-19F9E36BA325}"/>
            </a:ext>
          </a:extLst>
        </xdr:cNvPr>
        <xdr:cNvGrpSpPr/>
      </xdr:nvGrpSpPr>
      <xdr:grpSpPr>
        <a:xfrm>
          <a:off x="7778750" y="230187"/>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13" name="Modelo 3D 12" descr="Elipsoide">
                <a:extLst>
                  <a:ext uri="{FF2B5EF4-FFF2-40B4-BE49-F238E27FC236}">
                    <a16:creationId xmlns:a16="http://schemas.microsoft.com/office/drawing/2014/main" id="{3258D6F5-F6D3-1C3D-52E4-4A7D6ABC0594}"/>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3">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4"/>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13" name="Modelo 3D 12" descr="Elipsoide">
                <a:extLst>
                  <a:ext uri="{FF2B5EF4-FFF2-40B4-BE49-F238E27FC236}">
                    <a16:creationId xmlns:a16="http://schemas.microsoft.com/office/drawing/2014/main" id="{3258D6F5-F6D3-1C3D-52E4-4A7D6ABC0594}"/>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4"/>
              <a:stretch>
                <a:fillRect/>
              </a:stretch>
            </xdr:blipFill>
            <xdr:spPr>
              <a:xfrm>
                <a:off x="7778750" y="230187"/>
                <a:ext cx="881062" cy="555626"/>
              </a:xfrm>
              <a:prstGeom prst="rect">
                <a:avLst/>
              </a:prstGeom>
            </xdr:spPr>
          </xdr:pic>
        </mc:Fallback>
      </mc:AlternateContent>
      <xdr:sp macro="" textlink="">
        <xdr:nvSpPr>
          <xdr:cNvPr id="14" name="CuadroTexto 13">
            <a:extLst>
              <a:ext uri="{FF2B5EF4-FFF2-40B4-BE49-F238E27FC236}">
                <a16:creationId xmlns:a16="http://schemas.microsoft.com/office/drawing/2014/main" id="{4D9CA61F-4F77-2EC4-5EDC-46AA568832F6}"/>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752474</xdr:colOff>
      <xdr:row>12</xdr:row>
      <xdr:rowOff>19051</xdr:rowOff>
    </xdr:from>
    <xdr:to>
      <xdr:col>14</xdr:col>
      <xdr:colOff>28574</xdr:colOff>
      <xdr:row>18</xdr:row>
      <xdr:rowOff>104775</xdr:rowOff>
    </xdr:to>
    <xdr:sp macro="" textlink="">
      <xdr:nvSpPr>
        <xdr:cNvPr id="2" name="CuadroTexto 1">
          <a:extLst>
            <a:ext uri="{FF2B5EF4-FFF2-40B4-BE49-F238E27FC236}">
              <a16:creationId xmlns:a16="http://schemas.microsoft.com/office/drawing/2014/main" id="{6D0880FA-ED0C-465C-A0C6-D5F85B145353}"/>
            </a:ext>
          </a:extLst>
        </xdr:cNvPr>
        <xdr:cNvSpPr txBox="1"/>
      </xdr:nvSpPr>
      <xdr:spPr>
        <a:xfrm>
          <a:off x="752474" y="2952751"/>
          <a:ext cx="14201775" cy="1228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200" b="1" i="0" u="none" strike="noStrike" baseline="0">
              <a:solidFill>
                <a:schemeClr val="dk1"/>
              </a:solidFill>
              <a:latin typeface="+mn-lt"/>
              <a:ea typeface="+mn-ea"/>
              <a:cs typeface="+mn-cs"/>
            </a:rPr>
            <a:t>Artículo 4o.-A LIVA. </a:t>
          </a:r>
          <a:r>
            <a:rPr lang="es-MX" sz="1200" b="0" i="0" u="none" strike="noStrike" baseline="0">
              <a:solidFill>
                <a:schemeClr val="dk1"/>
              </a:solidFill>
              <a:latin typeface="+mn-lt"/>
              <a:ea typeface="+mn-ea"/>
              <a:cs typeface="+mn-cs"/>
            </a:rPr>
            <a:t>Para los efectos de esta Ley, se entiende por actos o actividades no objeto del impuesto, aquéllos que el contribuyente no realiza en territorio nacional conforme a lo establecido en los artículos 10, 16 y 21 de este ordenamiento, así como aquéllos diferentes a los establecidos en el artículo 1o. de esta Ley realizados en territorio nacional, cuando en los casos mencionados el contribuyente obtenga ingresos o contraprestaciones, para cuya obtención realiza gastos e inversiones en los que le fue trasladado el impuesto al valor agregado o el que hubiera pagado con motivo de la importación. </a:t>
          </a:r>
        </a:p>
        <a:p>
          <a:pPr algn="just"/>
          <a:endParaRPr lang="es-MX" sz="1200" b="0" i="0" u="none" strike="noStrike" baseline="0">
            <a:solidFill>
              <a:schemeClr val="dk1"/>
            </a:solidFill>
            <a:latin typeface="+mn-lt"/>
            <a:ea typeface="+mn-ea"/>
            <a:cs typeface="+mn-cs"/>
          </a:endParaRPr>
        </a:p>
        <a:p>
          <a:pPr algn="just"/>
          <a:r>
            <a:rPr lang="es-MX" sz="1200" b="0" i="0" u="none" strike="noStrike" baseline="0">
              <a:solidFill>
                <a:schemeClr val="dk1"/>
              </a:solidFill>
              <a:latin typeface="+mn-lt"/>
              <a:ea typeface="+mn-ea"/>
              <a:cs typeface="+mn-cs"/>
            </a:rPr>
            <a:t>Cuando en esta Ley se aluda al valor de los actos o actividades a que se refiere este artículo, dicho valor corresponderá al monto de los ingresos o contraprestaciones que obtenga el contribuyente por su realización en el mes de que se trate. </a:t>
          </a:r>
          <a:endParaRPr lang="es-MX" sz="1200"/>
        </a:p>
      </xdr:txBody>
    </xdr:sp>
    <xdr:clientData/>
  </xdr:twoCellAnchor>
  <xdr:twoCellAnchor>
    <xdr:from>
      <xdr:col>1</xdr:col>
      <xdr:colOff>28575</xdr:colOff>
      <xdr:row>21</xdr:row>
      <xdr:rowOff>28575</xdr:rowOff>
    </xdr:from>
    <xdr:to>
      <xdr:col>2</xdr:col>
      <xdr:colOff>3000375</xdr:colOff>
      <xdr:row>37</xdr:row>
      <xdr:rowOff>9525</xdr:rowOff>
    </xdr:to>
    <xdr:sp macro="" textlink="">
      <xdr:nvSpPr>
        <xdr:cNvPr id="3" name="CuadroTexto 2">
          <a:extLst>
            <a:ext uri="{FF2B5EF4-FFF2-40B4-BE49-F238E27FC236}">
              <a16:creationId xmlns:a16="http://schemas.microsoft.com/office/drawing/2014/main" id="{6C24F497-C721-4241-9FDC-436A2E01CE45}"/>
            </a:ext>
          </a:extLst>
        </xdr:cNvPr>
        <xdr:cNvSpPr txBox="1"/>
      </xdr:nvSpPr>
      <xdr:spPr>
        <a:xfrm>
          <a:off x="790575" y="4676775"/>
          <a:ext cx="3867150" cy="302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t>Enajenación</a:t>
          </a:r>
          <a:r>
            <a:rPr lang="es-MX" sz="1100" b="1" baseline="0"/>
            <a:t> de bienes en territorio nacional</a:t>
          </a:r>
        </a:p>
        <a:p>
          <a:pPr algn="just"/>
          <a:endParaRPr lang="es-MX" sz="1100" baseline="0"/>
        </a:p>
        <a:p>
          <a:pPr algn="just"/>
          <a:r>
            <a:rPr lang="es-MX" sz="1100" b="1" i="0" u="none" strike="noStrike" baseline="0">
              <a:solidFill>
                <a:schemeClr val="dk1"/>
              </a:solidFill>
              <a:latin typeface="+mn-lt"/>
              <a:ea typeface="+mn-ea"/>
              <a:cs typeface="+mn-cs"/>
            </a:rPr>
            <a:t>Artículo 10 LIVA.- </a:t>
          </a:r>
          <a:r>
            <a:rPr lang="es-MX" sz="1100" b="0" i="0" u="none" strike="noStrike" baseline="0">
              <a:solidFill>
                <a:schemeClr val="dk1"/>
              </a:solidFill>
              <a:latin typeface="+mn-lt"/>
              <a:ea typeface="+mn-ea"/>
              <a:cs typeface="+mn-cs"/>
            </a:rPr>
            <a:t>Para los efectos de esta Ley, se entiende que la enajenación se efectúa en territorio nacional, si en él se encuentra el bien al efectuarse el envío al adquirente y cuando, no habiendo envío, en el país se realiza la entrega material del bien por el enajenante. La enajenación de bienes sujetos a matrícula o registros mexicanos, se considerará realizada en territorio nacional aún cuando al llevarse a cabo se encuentren materialmente fuera de dicho territorio y siempre que el enajenante sea residente en México o establecimiento en el país de residentes en el extranjero. </a:t>
          </a:r>
        </a:p>
        <a:p>
          <a:pPr algn="just"/>
          <a:r>
            <a:rPr lang="es-MX" sz="1100" b="0" i="1" u="none" strike="noStrike" baseline="0">
              <a:solidFill>
                <a:schemeClr val="dk1"/>
              </a:solidFill>
              <a:latin typeface="+mn-lt"/>
              <a:ea typeface="+mn-ea"/>
              <a:cs typeface="+mn-cs"/>
            </a:rPr>
            <a:t> </a:t>
          </a:r>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Tratándose de bienes intangibles, se considera que la enajenación se realiza en territorio nacional cuando el adquirente y el enajenante residan en el mismo. </a:t>
          </a:r>
          <a:endParaRPr lang="es-MX" sz="1100"/>
        </a:p>
      </xdr:txBody>
    </xdr:sp>
    <xdr:clientData/>
  </xdr:twoCellAnchor>
  <xdr:twoCellAnchor>
    <xdr:from>
      <xdr:col>2</xdr:col>
      <xdr:colOff>3305175</xdr:colOff>
      <xdr:row>21</xdr:row>
      <xdr:rowOff>19050</xdr:rowOff>
    </xdr:from>
    <xdr:to>
      <xdr:col>8</xdr:col>
      <xdr:colOff>9525</xdr:colOff>
      <xdr:row>42</xdr:row>
      <xdr:rowOff>171450</xdr:rowOff>
    </xdr:to>
    <xdr:sp macro="" textlink="">
      <xdr:nvSpPr>
        <xdr:cNvPr id="4" name="CuadroTexto 3">
          <a:extLst>
            <a:ext uri="{FF2B5EF4-FFF2-40B4-BE49-F238E27FC236}">
              <a16:creationId xmlns:a16="http://schemas.microsoft.com/office/drawing/2014/main" id="{361D298D-592C-4A1A-AD98-0A1F7365C52E}"/>
            </a:ext>
          </a:extLst>
        </xdr:cNvPr>
        <xdr:cNvSpPr txBox="1"/>
      </xdr:nvSpPr>
      <xdr:spPr>
        <a:xfrm>
          <a:off x="4962525" y="4667250"/>
          <a:ext cx="5400675" cy="415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i="0" u="none" strike="noStrike" baseline="0">
              <a:solidFill>
                <a:schemeClr val="dk1"/>
              </a:solidFill>
              <a:latin typeface="+mn-lt"/>
              <a:ea typeface="+mn-ea"/>
              <a:cs typeface="+mn-cs"/>
            </a:rPr>
            <a:t>Prestación de servicios en territorio nacional.</a:t>
          </a:r>
        </a:p>
        <a:p>
          <a:pPr algn="just"/>
          <a:endParaRPr lang="es-MX" sz="1100" b="1" i="0" u="none" strike="noStrike" baseline="0">
            <a:solidFill>
              <a:schemeClr val="dk1"/>
            </a:solidFill>
            <a:latin typeface="+mn-lt"/>
            <a:ea typeface="+mn-ea"/>
            <a:cs typeface="+mn-cs"/>
          </a:endParaRPr>
        </a:p>
        <a:p>
          <a:pPr algn="just"/>
          <a:r>
            <a:rPr lang="es-MX" sz="1100" b="1" i="0" u="none" strike="noStrike" baseline="0">
              <a:solidFill>
                <a:schemeClr val="dk1"/>
              </a:solidFill>
              <a:latin typeface="+mn-lt"/>
              <a:ea typeface="+mn-ea"/>
              <a:cs typeface="+mn-cs"/>
            </a:rPr>
            <a:t>Artículo 16 LIVA.- </a:t>
          </a:r>
          <a:r>
            <a:rPr lang="es-MX" sz="1100" b="0" i="0" u="none" strike="noStrike" baseline="0">
              <a:solidFill>
                <a:schemeClr val="dk1"/>
              </a:solidFill>
              <a:latin typeface="+mn-lt"/>
              <a:ea typeface="+mn-ea"/>
              <a:cs typeface="+mn-cs"/>
            </a:rPr>
            <a:t>Para los efectos de esta Ley, se entiende que se presta el servicio en territorio nacional cuando en el mismo se lleva a cabo, total o parcialmente, por un residente en el país. </a:t>
          </a:r>
        </a:p>
        <a:p>
          <a:pPr algn="just"/>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En el caso de transporte internacional, se considera que el servicio se presta en territorio nacional independientemente de la residencia del porteador, cuando en el mismo se inicie el viaje, incluso si éste es de ida y vuelta. </a:t>
          </a:r>
        </a:p>
        <a:p>
          <a:pPr algn="just"/>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Tratándose de transportación aérea internacional, se considera que únicamente se presta el 25% del servicio en territorio nacional. La transportación aérea a las poblaciones mexicanas ubicadas en la franja fronteriza de 20 kilómetros paralela a las líneas divisorias internacionales del norte y sur del país, gozará del mismo tratamiento. </a:t>
          </a:r>
        </a:p>
        <a:p>
          <a:pPr algn="just"/>
          <a:r>
            <a:rPr lang="es-MX" sz="1100" b="0" i="1" u="none" strike="noStrike" baseline="0">
              <a:solidFill>
                <a:schemeClr val="dk1"/>
              </a:solidFill>
              <a:latin typeface="+mn-lt"/>
              <a:ea typeface="+mn-ea"/>
              <a:cs typeface="+mn-cs"/>
            </a:rPr>
            <a:t> </a:t>
          </a:r>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Tratándose de los servicios digitales a que se refiere el artículo 18-B de esta Ley, prestados por residentes en el extranjero sin establecimiento en México, se considera que el servicio se presta en territorio nacional cuando el receptor del servicio se encuentre en dicho territorio y se estará a lo dispuesto en el Capítulo III BIS del presente ordenamiento. </a:t>
          </a:r>
        </a:p>
        <a:p>
          <a:pPr algn="just"/>
          <a:r>
            <a:rPr lang="es-MX" sz="1100" b="0" i="1" u="none" strike="noStrike" baseline="0">
              <a:solidFill>
                <a:schemeClr val="dk1"/>
              </a:solidFill>
              <a:latin typeface="+mn-lt"/>
              <a:ea typeface="+mn-ea"/>
              <a:cs typeface="+mn-cs"/>
            </a:rPr>
            <a:t> </a:t>
          </a:r>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En el caso de intereses y demás contraprestaciones que paguen residentes en México a los residentes en el extranjero que otorguen crédito a través de tarjetas, se entiende que se presta el servicio en territorio nacional cuando en el mismo se utilice la tarjeta. </a:t>
          </a:r>
          <a:endParaRPr lang="es-MX" sz="1100"/>
        </a:p>
      </xdr:txBody>
    </xdr:sp>
    <xdr:clientData/>
  </xdr:twoCellAnchor>
  <xdr:twoCellAnchor>
    <xdr:from>
      <xdr:col>8</xdr:col>
      <xdr:colOff>352425</xdr:colOff>
      <xdr:row>21</xdr:row>
      <xdr:rowOff>19050</xdr:rowOff>
    </xdr:from>
    <xdr:to>
      <xdr:col>14</xdr:col>
      <xdr:colOff>95250</xdr:colOff>
      <xdr:row>27</xdr:row>
      <xdr:rowOff>47625</xdr:rowOff>
    </xdr:to>
    <xdr:sp macro="" textlink="">
      <xdr:nvSpPr>
        <xdr:cNvPr id="5" name="CuadroTexto 4">
          <a:extLst>
            <a:ext uri="{FF2B5EF4-FFF2-40B4-BE49-F238E27FC236}">
              <a16:creationId xmlns:a16="http://schemas.microsoft.com/office/drawing/2014/main" id="{F1644A2E-86EB-4966-94C8-3C7EB01D166D}"/>
            </a:ext>
          </a:extLst>
        </xdr:cNvPr>
        <xdr:cNvSpPr txBox="1"/>
      </xdr:nvSpPr>
      <xdr:spPr>
        <a:xfrm>
          <a:off x="10706100" y="4667250"/>
          <a:ext cx="431482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i="0" u="none" strike="noStrike" baseline="0">
              <a:solidFill>
                <a:schemeClr val="dk1"/>
              </a:solidFill>
              <a:latin typeface="+mn-lt"/>
              <a:ea typeface="+mn-ea"/>
              <a:cs typeface="+mn-cs"/>
            </a:rPr>
            <a:t>Uso o goce temporal de bienes en territorio nacional.</a:t>
          </a:r>
        </a:p>
        <a:p>
          <a:pPr algn="just"/>
          <a:endParaRPr lang="es-MX" sz="1100" b="1" i="0" u="none" strike="noStrike" baseline="0">
            <a:solidFill>
              <a:schemeClr val="dk1"/>
            </a:solidFill>
            <a:latin typeface="+mn-lt"/>
            <a:ea typeface="+mn-ea"/>
            <a:cs typeface="+mn-cs"/>
          </a:endParaRPr>
        </a:p>
        <a:p>
          <a:pPr algn="just"/>
          <a:r>
            <a:rPr lang="es-MX" sz="1100" b="1" i="0" u="none" strike="noStrike" baseline="0">
              <a:solidFill>
                <a:schemeClr val="dk1"/>
              </a:solidFill>
              <a:latin typeface="+mn-lt"/>
              <a:ea typeface="+mn-ea"/>
              <a:cs typeface="+mn-cs"/>
            </a:rPr>
            <a:t>Artículo 21 LIVA. </a:t>
          </a:r>
          <a:r>
            <a:rPr lang="es-MX" sz="1100" b="0" i="0" u="none" strike="noStrike" baseline="0">
              <a:solidFill>
                <a:schemeClr val="dk1"/>
              </a:solidFill>
              <a:latin typeface="+mn-lt"/>
              <a:ea typeface="+mn-ea"/>
              <a:cs typeface="+mn-cs"/>
            </a:rPr>
            <a:t>Para los efectos de esta Ley, se entiende que se concede el uso o goce temporal de un bien tangible en territorio nacional, cuando en éste se realiza su uso o goce, con independencia del lugar de su entrega material o de la celebración del acto jurídico que le dé origen. </a:t>
          </a:r>
          <a:endParaRPr lang="es-MX" sz="1100"/>
        </a:p>
      </xdr:txBody>
    </xdr:sp>
    <xdr:clientData/>
  </xdr:twoCellAnchor>
  <xdr:twoCellAnchor>
    <xdr:from>
      <xdr:col>2</xdr:col>
      <xdr:colOff>1066800</xdr:colOff>
      <xdr:row>18</xdr:row>
      <xdr:rowOff>104775</xdr:rowOff>
    </xdr:from>
    <xdr:to>
      <xdr:col>4</xdr:col>
      <xdr:colOff>890587</xdr:colOff>
      <xdr:row>21</xdr:row>
      <xdr:rowOff>28575</xdr:rowOff>
    </xdr:to>
    <xdr:cxnSp macro="">
      <xdr:nvCxnSpPr>
        <xdr:cNvPr id="6" name="Conector: angular 5">
          <a:extLst>
            <a:ext uri="{FF2B5EF4-FFF2-40B4-BE49-F238E27FC236}">
              <a16:creationId xmlns:a16="http://schemas.microsoft.com/office/drawing/2014/main" id="{17C8CB99-387D-47B8-81EF-23FAAAD6940B}"/>
            </a:ext>
          </a:extLst>
        </xdr:cNvPr>
        <xdr:cNvCxnSpPr>
          <a:stCxn id="2" idx="2"/>
          <a:endCxn id="3" idx="0"/>
        </xdr:cNvCxnSpPr>
      </xdr:nvCxnSpPr>
      <xdr:spPr>
        <a:xfrm rot="5400000">
          <a:off x="4993481" y="1912144"/>
          <a:ext cx="495300" cy="5033962"/>
        </a:xfrm>
        <a:prstGeom prst="bentConnector3">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700089</xdr:colOff>
      <xdr:row>18</xdr:row>
      <xdr:rowOff>104775</xdr:rowOff>
    </xdr:from>
    <xdr:to>
      <xdr:col>4</xdr:col>
      <xdr:colOff>890588</xdr:colOff>
      <xdr:row>21</xdr:row>
      <xdr:rowOff>19050</xdr:rowOff>
    </xdr:to>
    <xdr:cxnSp macro="">
      <xdr:nvCxnSpPr>
        <xdr:cNvPr id="7" name="Conector: angular 6">
          <a:extLst>
            <a:ext uri="{FF2B5EF4-FFF2-40B4-BE49-F238E27FC236}">
              <a16:creationId xmlns:a16="http://schemas.microsoft.com/office/drawing/2014/main" id="{8813AB48-26C3-47C5-942E-C685457A7D1F}"/>
            </a:ext>
          </a:extLst>
        </xdr:cNvPr>
        <xdr:cNvCxnSpPr>
          <a:stCxn id="2" idx="2"/>
          <a:endCxn id="4" idx="0"/>
        </xdr:cNvCxnSpPr>
      </xdr:nvCxnSpPr>
      <xdr:spPr>
        <a:xfrm rot="5400000">
          <a:off x="7419976" y="4329113"/>
          <a:ext cx="485775" cy="190499"/>
        </a:xfrm>
        <a:prstGeom prst="bentConnector3">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890587</xdr:colOff>
      <xdr:row>18</xdr:row>
      <xdr:rowOff>104774</xdr:rowOff>
    </xdr:from>
    <xdr:to>
      <xdr:col>11</xdr:col>
      <xdr:colOff>223838</xdr:colOff>
      <xdr:row>21</xdr:row>
      <xdr:rowOff>19049</xdr:rowOff>
    </xdr:to>
    <xdr:cxnSp macro="">
      <xdr:nvCxnSpPr>
        <xdr:cNvPr id="8" name="Conector: angular 7">
          <a:extLst>
            <a:ext uri="{FF2B5EF4-FFF2-40B4-BE49-F238E27FC236}">
              <a16:creationId xmlns:a16="http://schemas.microsoft.com/office/drawing/2014/main" id="{7DA6776D-2B81-4F4A-BB21-C51812223998}"/>
            </a:ext>
          </a:extLst>
        </xdr:cNvPr>
        <xdr:cNvCxnSpPr>
          <a:stCxn id="2" idx="2"/>
          <a:endCxn id="5" idx="0"/>
        </xdr:cNvCxnSpPr>
      </xdr:nvCxnSpPr>
      <xdr:spPr>
        <a:xfrm rot="16200000" flipH="1">
          <a:off x="10067925" y="1871661"/>
          <a:ext cx="485775" cy="5105401"/>
        </a:xfrm>
        <a:prstGeom prst="bentConnector3">
          <a:avLst/>
        </a:prstGeom>
        <a:ln>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0</xdr:col>
      <xdr:colOff>752475</xdr:colOff>
      <xdr:row>46</xdr:row>
      <xdr:rowOff>66675</xdr:rowOff>
    </xdr:from>
    <xdr:to>
      <xdr:col>10</xdr:col>
      <xdr:colOff>152400</xdr:colOff>
      <xdr:row>66</xdr:row>
      <xdr:rowOff>28575</xdr:rowOff>
    </xdr:to>
    <xdr:sp macro="" textlink="">
      <xdr:nvSpPr>
        <xdr:cNvPr id="9" name="CuadroTexto 8">
          <a:extLst>
            <a:ext uri="{FF2B5EF4-FFF2-40B4-BE49-F238E27FC236}">
              <a16:creationId xmlns:a16="http://schemas.microsoft.com/office/drawing/2014/main" id="{B886AEEE-FBD5-4CA0-B351-1B5BF480A7FA}"/>
            </a:ext>
          </a:extLst>
        </xdr:cNvPr>
        <xdr:cNvSpPr txBox="1"/>
      </xdr:nvSpPr>
      <xdr:spPr>
        <a:xfrm>
          <a:off x="752475" y="9477375"/>
          <a:ext cx="11277600"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t>Retención a persona física por la prestación de servicios profesionales</a:t>
          </a:r>
        </a:p>
        <a:p>
          <a:pPr algn="just"/>
          <a:r>
            <a:rPr lang="es-MX" sz="1100" b="1"/>
            <a:t>Artículo 106 quinto párrafo LISR</a:t>
          </a:r>
        </a:p>
        <a:p>
          <a:pPr algn="just"/>
          <a:r>
            <a:rPr lang="es-MX" sz="1100" b="0" i="0" u="none" strike="noStrike" baseline="0">
              <a:solidFill>
                <a:schemeClr val="dk1"/>
              </a:solidFill>
              <a:latin typeface="+mn-lt"/>
              <a:ea typeface="+mn-ea"/>
              <a:cs typeface="+mn-cs"/>
            </a:rPr>
            <a:t>Cuando los contribuyentes presten servicios profesionales a las personas morales, éstas deberán retener, como pago provisional, el monto que resulte de aplicar la tasa del 10% sobre el monto de los pagos que les efectúen, sin deducción alguna, debiendo proporcionar a los contribuyentes comprobante fiscal en el que conste el monto del impuesto retenido, el cual deberá enterarse, en su caso, conjuntamente con las retenciones señaladas en el artículo 96 de esta Ley. El impuesto retenido en los términos de este párrafo será acreditable contra el impuesto a pagar que resulte en los pagos provisionales de conformidad con este artículo. </a:t>
          </a:r>
        </a:p>
        <a:p>
          <a:pPr algn="just"/>
          <a:endParaRPr lang="es-MX" sz="1100" b="0" i="0" u="none" strike="noStrike" baseline="0">
            <a:solidFill>
              <a:schemeClr val="dk1"/>
            </a:solidFill>
            <a:latin typeface="+mn-lt"/>
            <a:ea typeface="+mn-ea"/>
            <a:cs typeface="+mn-cs"/>
          </a:endParaRPr>
        </a:p>
        <a:p>
          <a:pPr algn="just"/>
          <a:r>
            <a:rPr lang="es-MX" sz="1100" b="1">
              <a:solidFill>
                <a:schemeClr val="dk1"/>
              </a:solidFill>
              <a:effectLst/>
              <a:latin typeface="+mn-lt"/>
              <a:ea typeface="+mn-ea"/>
              <a:cs typeface="+mn-cs"/>
            </a:rPr>
            <a:t>Retención a persona física en</a:t>
          </a:r>
          <a:r>
            <a:rPr lang="es-MX" sz="1100" b="1" baseline="0">
              <a:solidFill>
                <a:schemeClr val="dk1"/>
              </a:solidFill>
              <a:effectLst/>
              <a:latin typeface="+mn-lt"/>
              <a:ea typeface="+mn-ea"/>
              <a:cs typeface="+mn-cs"/>
            </a:rPr>
            <a:t> caso de arrendamiento de inmuebles</a:t>
          </a:r>
          <a:endParaRPr lang="es-MX">
            <a:effectLst/>
          </a:endParaRPr>
        </a:p>
        <a:p>
          <a:pPr algn="just"/>
          <a:r>
            <a:rPr lang="es-MX" sz="1100" b="1">
              <a:solidFill>
                <a:schemeClr val="dk1"/>
              </a:solidFill>
              <a:effectLst/>
              <a:latin typeface="+mn-lt"/>
              <a:ea typeface="+mn-ea"/>
              <a:cs typeface="+mn-cs"/>
            </a:rPr>
            <a:t>Artículo 116 quinto párrafo LISR</a:t>
          </a:r>
        </a:p>
        <a:p>
          <a:pPr algn="just"/>
          <a:r>
            <a:rPr lang="es-MX" sz="1100" b="0" i="0" u="none" strike="noStrike" baseline="0">
              <a:solidFill>
                <a:schemeClr val="dk1"/>
              </a:solidFill>
              <a:latin typeface="+mn-lt"/>
              <a:ea typeface="+mn-ea"/>
              <a:cs typeface="+mn-cs"/>
            </a:rPr>
            <a:t>Cuando los ingresos a que se refiere este Capítulo se obtengan por pagos que efectúen las personas morales, éstas deberán retener como pago provisional el monto que resulte de aplicar la tasa del 10% sobre el monto de los mismos, sin deducción alguna, debiendo proporcionar a los contribuyentes comprobante fiscal en el que conste el monto del impuesto retenido; dichas retenciones deberán enterarse, en su caso, conjuntamente con las señaladas en el artículo 96 de esta Ley. El impuesto retenido en los términos de este párrafo podrá acreditarse contra el que resulte de conformidad con el segundo párrafo de este artículo. </a:t>
          </a:r>
          <a:endParaRPr lang="es-MX">
            <a:effectLst/>
          </a:endParaRPr>
        </a:p>
        <a:p>
          <a:pPr algn="just"/>
          <a:endParaRPr lang="es-MX" sz="1100"/>
        </a:p>
        <a:p>
          <a:pPr algn="just"/>
          <a:r>
            <a:rPr lang="es-MX" sz="1100" b="1"/>
            <a:t>Retención a persona física RESICO</a:t>
          </a:r>
        </a:p>
        <a:p>
          <a:pPr algn="just"/>
          <a:r>
            <a:rPr lang="es-MX" sz="1100" b="1" i="0" u="none" strike="noStrike" baseline="0">
              <a:solidFill>
                <a:schemeClr val="dk1"/>
              </a:solidFill>
              <a:latin typeface="+mn-lt"/>
              <a:ea typeface="+mn-ea"/>
              <a:cs typeface="+mn-cs"/>
            </a:rPr>
            <a:t>Artículo 113-J LISR</a:t>
          </a:r>
          <a:r>
            <a:rPr lang="es-MX" sz="1100" b="0" i="0" u="none" strike="noStrike" baseline="0">
              <a:solidFill>
                <a:schemeClr val="dk1"/>
              </a:solidFill>
              <a:latin typeface="+mn-lt"/>
              <a:ea typeface="+mn-ea"/>
              <a:cs typeface="+mn-cs"/>
            </a:rPr>
            <a:t>. Cuando los contribuyentes a que se refiere el artículo 113-E de esta Ley realicen actividades empresariales, profesionales u otorguen el uso o goce temporal de bienes, a personas morales, estas últimas deberán retener, como pago mensual, el monto que resulte de aplicar la tasa del 1.25% sobre el monto de los pagos que les efectúen, sin considerar el impuesto al valor agregado, debiendo proporcionar a los contribuyentes el comprobante fiscal en el que conste el monto del impuesto retenido, el cual deberá enterarse por dicha persona moral a más tardar el día 17 del mes inmediato posterior a aquél al que corresponda el pago. </a:t>
          </a:r>
        </a:p>
        <a:p>
          <a:pPr algn="just"/>
          <a:endParaRPr lang="es-MX" sz="1100" b="0" i="0" u="none" strike="noStrike" baseline="0">
            <a:solidFill>
              <a:schemeClr val="dk1"/>
            </a:solidFill>
            <a:latin typeface="+mn-lt"/>
            <a:ea typeface="+mn-ea"/>
            <a:cs typeface="+mn-cs"/>
          </a:endParaRPr>
        </a:p>
        <a:p>
          <a:pPr algn="just"/>
          <a:r>
            <a:rPr lang="es-MX" sz="1100" b="0" i="0" u="none" strike="noStrike" baseline="0">
              <a:solidFill>
                <a:schemeClr val="dk1"/>
              </a:solidFill>
              <a:latin typeface="+mn-lt"/>
              <a:ea typeface="+mn-ea"/>
              <a:cs typeface="+mn-cs"/>
            </a:rPr>
            <a:t>El impuesto retenido en los términos de este artículo será considerado en el pago mensual que deban presentar las personas físicas. </a:t>
          </a:r>
          <a:endParaRPr lang="es-MX" sz="1100"/>
        </a:p>
      </xdr:txBody>
    </xdr:sp>
    <xdr:clientData/>
  </xdr:twoCellAnchor>
  <xdr:twoCellAnchor>
    <xdr:from>
      <xdr:col>0</xdr:col>
      <xdr:colOff>752474</xdr:colOff>
      <xdr:row>67</xdr:row>
      <xdr:rowOff>47625</xdr:rowOff>
    </xdr:from>
    <xdr:to>
      <xdr:col>10</xdr:col>
      <xdr:colOff>180974</xdr:colOff>
      <xdr:row>78</xdr:row>
      <xdr:rowOff>152400</xdr:rowOff>
    </xdr:to>
    <xdr:sp macro="" textlink="">
      <xdr:nvSpPr>
        <xdr:cNvPr id="10" name="CuadroTexto 9">
          <a:extLst>
            <a:ext uri="{FF2B5EF4-FFF2-40B4-BE49-F238E27FC236}">
              <a16:creationId xmlns:a16="http://schemas.microsoft.com/office/drawing/2014/main" id="{86B049A5-40F9-4517-A62B-04AF5D45E598}"/>
            </a:ext>
          </a:extLst>
        </xdr:cNvPr>
        <xdr:cNvSpPr txBox="1"/>
      </xdr:nvSpPr>
      <xdr:spPr>
        <a:xfrm>
          <a:off x="752474" y="13458825"/>
          <a:ext cx="11306175" cy="220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t>Retención de IVA</a:t>
          </a:r>
        </a:p>
        <a:p>
          <a:pPr algn="just"/>
          <a:r>
            <a:rPr lang="es-MX" sz="1100" b="1" i="0" u="none" strike="noStrike" baseline="0">
              <a:solidFill>
                <a:schemeClr val="dk1"/>
              </a:solidFill>
              <a:latin typeface="+mn-lt"/>
              <a:ea typeface="+mn-ea"/>
              <a:cs typeface="+mn-cs"/>
            </a:rPr>
            <a:t>Artículo 1o.-A.- </a:t>
          </a:r>
          <a:r>
            <a:rPr lang="es-MX" sz="1100" b="0" i="0" u="none" strike="noStrike" baseline="0">
              <a:solidFill>
                <a:schemeClr val="dk1"/>
              </a:solidFill>
              <a:latin typeface="+mn-lt"/>
              <a:ea typeface="+mn-ea"/>
              <a:cs typeface="+mn-cs"/>
            </a:rPr>
            <a:t>Están obligados a efectuar la retención del impuesto que se les traslade, los contribuyentes que se ubiquen en alguno de los siguientes supuestos: </a:t>
          </a:r>
        </a:p>
        <a:p>
          <a:pPr algn="just"/>
          <a:r>
            <a:rPr lang="es-MX" sz="1100" b="1" i="0" u="none" strike="noStrike" baseline="0">
              <a:solidFill>
                <a:schemeClr val="dk1"/>
              </a:solidFill>
              <a:latin typeface="+mn-lt"/>
              <a:ea typeface="+mn-ea"/>
              <a:cs typeface="+mn-cs"/>
            </a:rPr>
            <a:t>I. </a:t>
          </a:r>
          <a:r>
            <a:rPr lang="es-MX" sz="1100" b="0" i="0" u="none" strike="noStrike" baseline="0">
              <a:solidFill>
                <a:schemeClr val="dk1"/>
              </a:solidFill>
              <a:latin typeface="+mn-lt"/>
              <a:ea typeface="+mn-ea"/>
              <a:cs typeface="+mn-cs"/>
            </a:rPr>
            <a:t>Sean instituciones de crédito que adquieran bienes mediante dación en pago o adjudicación judicial o fiduciaria. </a:t>
          </a:r>
        </a:p>
        <a:p>
          <a:pPr algn="just"/>
          <a:r>
            <a:rPr lang="es-MX" sz="1100" b="1" i="0" u="none" strike="noStrike" baseline="0">
              <a:solidFill>
                <a:schemeClr val="dk1"/>
              </a:solidFill>
              <a:latin typeface="+mn-lt"/>
              <a:ea typeface="+mn-ea"/>
              <a:cs typeface="+mn-cs"/>
            </a:rPr>
            <a:t>II. </a:t>
          </a:r>
          <a:r>
            <a:rPr lang="es-MX" sz="1100" b="0" i="0" u="none" strike="noStrike" baseline="0">
              <a:solidFill>
                <a:schemeClr val="dk1"/>
              </a:solidFill>
              <a:latin typeface="+mn-lt"/>
              <a:ea typeface="+mn-ea"/>
              <a:cs typeface="+mn-cs"/>
            </a:rPr>
            <a:t>Sean personas morales que: </a:t>
          </a:r>
        </a:p>
        <a:p>
          <a:pPr lvl="1" algn="just"/>
          <a:r>
            <a:rPr lang="es-MX" sz="1100" b="1" i="0" u="none" strike="noStrike" baseline="0">
              <a:solidFill>
                <a:schemeClr val="dk1"/>
              </a:solidFill>
              <a:latin typeface="+mn-lt"/>
              <a:ea typeface="+mn-ea"/>
              <a:cs typeface="+mn-cs"/>
            </a:rPr>
            <a:t>a) </a:t>
          </a:r>
          <a:r>
            <a:rPr lang="es-MX" sz="1100" b="0" i="0" u="none" strike="noStrike" baseline="0">
              <a:solidFill>
                <a:schemeClr val="dk1"/>
              </a:solidFill>
              <a:latin typeface="+mn-lt"/>
              <a:ea typeface="+mn-ea"/>
              <a:cs typeface="+mn-cs"/>
            </a:rPr>
            <a:t>Reciban servicios personales independientes, o usen o gocen temporalmente bienes, prestados u otorgados por personas físicas, respectivamente. </a:t>
          </a:r>
        </a:p>
        <a:p>
          <a:pPr lvl="1" algn="just"/>
          <a:r>
            <a:rPr lang="es-MX" sz="1100" b="1" i="0" u="none" strike="noStrike" baseline="0">
              <a:solidFill>
                <a:schemeClr val="dk1"/>
              </a:solidFill>
              <a:latin typeface="+mn-lt"/>
              <a:ea typeface="+mn-ea"/>
              <a:cs typeface="+mn-cs"/>
            </a:rPr>
            <a:t>b) </a:t>
          </a:r>
          <a:r>
            <a:rPr lang="es-MX" sz="1100" b="0" i="0" u="none" strike="noStrike" baseline="0">
              <a:solidFill>
                <a:schemeClr val="dk1"/>
              </a:solidFill>
              <a:latin typeface="+mn-lt"/>
              <a:ea typeface="+mn-ea"/>
              <a:cs typeface="+mn-cs"/>
            </a:rPr>
            <a:t>Adquieran desperdicios para ser utilizados como insumo de su actividad industrial o para su comercialización. </a:t>
          </a:r>
        </a:p>
        <a:p>
          <a:pPr lvl="1" algn="just"/>
          <a:r>
            <a:rPr lang="es-MX" sz="1100" b="1" i="0" u="none" strike="noStrike" baseline="0">
              <a:solidFill>
                <a:schemeClr val="dk1"/>
              </a:solidFill>
              <a:latin typeface="+mn-lt"/>
              <a:ea typeface="+mn-ea"/>
              <a:cs typeface="+mn-cs"/>
            </a:rPr>
            <a:t>c) </a:t>
          </a:r>
          <a:r>
            <a:rPr lang="es-MX" sz="1100" b="0" i="0" u="none" strike="noStrike" baseline="0">
              <a:solidFill>
                <a:schemeClr val="dk1"/>
              </a:solidFill>
              <a:latin typeface="+mn-lt"/>
              <a:ea typeface="+mn-ea"/>
              <a:cs typeface="+mn-cs"/>
            </a:rPr>
            <a:t>Reciban servicios de autotransporte terrestre de bienes, prestados por personas físicas o morales. </a:t>
          </a:r>
        </a:p>
        <a:p>
          <a:pPr lvl="1" algn="just"/>
          <a:r>
            <a:rPr lang="es-MX" sz="1100" b="1" i="0" u="none" strike="noStrike" baseline="0">
              <a:solidFill>
                <a:schemeClr val="dk1"/>
              </a:solidFill>
              <a:latin typeface="+mn-lt"/>
              <a:ea typeface="+mn-ea"/>
              <a:cs typeface="+mn-cs"/>
            </a:rPr>
            <a:t>d) </a:t>
          </a:r>
          <a:r>
            <a:rPr lang="es-MX" sz="1100" b="0" i="0" u="none" strike="noStrike" baseline="0">
              <a:solidFill>
                <a:schemeClr val="dk1"/>
              </a:solidFill>
              <a:latin typeface="+mn-lt"/>
              <a:ea typeface="+mn-ea"/>
              <a:cs typeface="+mn-cs"/>
            </a:rPr>
            <a:t>Reciban servicios prestados por comisionistas, cuando éstos sean personas físicas. </a:t>
          </a:r>
        </a:p>
        <a:p>
          <a:pPr algn="just"/>
          <a:r>
            <a:rPr lang="es-MX" sz="1100" b="1" i="0" u="none" strike="noStrike" baseline="0">
              <a:solidFill>
                <a:schemeClr val="dk1"/>
              </a:solidFill>
              <a:latin typeface="+mn-lt"/>
              <a:ea typeface="+mn-ea"/>
              <a:cs typeface="+mn-cs"/>
            </a:rPr>
            <a:t>III. </a:t>
          </a:r>
          <a:r>
            <a:rPr lang="es-MX" sz="1100" b="0" i="0" u="none" strike="noStrike" baseline="0">
              <a:solidFill>
                <a:schemeClr val="dk1"/>
              </a:solidFill>
              <a:latin typeface="+mn-lt"/>
              <a:ea typeface="+mn-ea"/>
              <a:cs typeface="+mn-cs"/>
            </a:rPr>
            <a:t>Sean personas físicas o morales que adquieran bienes tangibles, o los usen o gocen temporalmente, que enajenen u otorguen residentes en el extranjero sin establecimiento permanente en el país. </a:t>
          </a:r>
        </a:p>
        <a:p>
          <a:pPr algn="just"/>
          <a:r>
            <a:rPr lang="es-MX" sz="1100" b="1" i="0" u="none" strike="noStrike" baseline="0">
              <a:solidFill>
                <a:schemeClr val="dk1"/>
              </a:solidFill>
              <a:latin typeface="+mn-lt"/>
              <a:ea typeface="+mn-ea"/>
              <a:cs typeface="+mn-cs"/>
            </a:rPr>
            <a:t>IV. </a:t>
          </a:r>
          <a:r>
            <a:rPr lang="es-MX" sz="1100" b="0" i="0" u="none" strike="noStrike" baseline="0">
              <a:solidFill>
                <a:schemeClr val="dk1"/>
              </a:solidFill>
              <a:latin typeface="+mn-lt"/>
              <a:ea typeface="+mn-ea"/>
              <a:cs typeface="+mn-cs"/>
            </a:rPr>
            <a:t>(Se deroga). </a:t>
          </a:r>
        </a:p>
        <a:p>
          <a:pPr algn="just"/>
          <a:r>
            <a:rPr lang="es-MX" sz="1100" b="0" i="0" u="none" strike="noStrike" baseline="0">
              <a:solidFill>
                <a:schemeClr val="dk1"/>
              </a:solidFill>
              <a:latin typeface="+mn-lt"/>
              <a:ea typeface="+mn-ea"/>
              <a:cs typeface="+mn-cs"/>
            </a:rPr>
            <a:t>............................................</a:t>
          </a:r>
        </a:p>
      </xdr:txBody>
    </xdr:sp>
    <xdr:clientData/>
  </xdr:twoCellAnchor>
  <xdr:twoCellAnchor>
    <xdr:from>
      <xdr:col>0</xdr:col>
      <xdr:colOff>733425</xdr:colOff>
      <xdr:row>90</xdr:row>
      <xdr:rowOff>85724</xdr:rowOff>
    </xdr:from>
    <xdr:to>
      <xdr:col>11</xdr:col>
      <xdr:colOff>352425</xdr:colOff>
      <xdr:row>115</xdr:row>
      <xdr:rowOff>47625</xdr:rowOff>
    </xdr:to>
    <xdr:sp macro="" textlink="">
      <xdr:nvSpPr>
        <xdr:cNvPr id="11" name="CuadroTexto 10">
          <a:extLst>
            <a:ext uri="{FF2B5EF4-FFF2-40B4-BE49-F238E27FC236}">
              <a16:creationId xmlns:a16="http://schemas.microsoft.com/office/drawing/2014/main" id="{95996609-4815-4FE2-87CE-7E4949767E0A}"/>
            </a:ext>
          </a:extLst>
        </xdr:cNvPr>
        <xdr:cNvSpPr txBox="1"/>
      </xdr:nvSpPr>
      <xdr:spPr>
        <a:xfrm>
          <a:off x="733425" y="18030824"/>
          <a:ext cx="12258675" cy="4724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i="0" baseline="0">
              <a:solidFill>
                <a:schemeClr val="dk1"/>
              </a:solidFill>
              <a:effectLst/>
              <a:latin typeface="+mn-lt"/>
              <a:ea typeface="+mn-ea"/>
              <a:cs typeface="+mn-cs"/>
            </a:rPr>
            <a:t>Artículo 29-A CFF. </a:t>
          </a:r>
          <a:r>
            <a:rPr lang="es-MX" sz="1100" b="0" i="0" baseline="0">
              <a:solidFill>
                <a:schemeClr val="dk1"/>
              </a:solidFill>
              <a:effectLst/>
              <a:latin typeface="+mn-lt"/>
              <a:ea typeface="+mn-ea"/>
              <a:cs typeface="+mn-cs"/>
            </a:rPr>
            <a:t>Los comprobantes fiscales digitales a que se refiere el artículo 29 de este Código, deberán contener los siguientes requisitos: </a:t>
          </a:r>
        </a:p>
        <a:p>
          <a:pPr algn="just"/>
          <a:endParaRPr lang="es-MX">
            <a:effectLst/>
          </a:endParaRPr>
        </a:p>
        <a:p>
          <a:pPr algn="just"/>
          <a:r>
            <a:rPr lang="es-MX" sz="1100" b="1" i="0" baseline="0">
              <a:solidFill>
                <a:schemeClr val="dk1"/>
              </a:solidFill>
              <a:effectLst/>
              <a:latin typeface="+mn-lt"/>
              <a:ea typeface="+mn-ea"/>
              <a:cs typeface="+mn-cs"/>
            </a:rPr>
            <a:t>VII. </a:t>
          </a:r>
          <a:r>
            <a:rPr lang="es-MX" sz="1100" b="0" i="0" baseline="0">
              <a:solidFill>
                <a:schemeClr val="dk1"/>
              </a:solidFill>
              <a:effectLst/>
              <a:latin typeface="+mn-lt"/>
              <a:ea typeface="+mn-ea"/>
              <a:cs typeface="+mn-cs"/>
            </a:rPr>
            <a:t>El importe total consignado en número o letra, conforme a lo siguiente: </a:t>
          </a:r>
        </a:p>
        <a:p>
          <a:pPr algn="just"/>
          <a:endParaRPr lang="es-MX">
            <a:effectLst/>
          </a:endParaRPr>
        </a:p>
        <a:p>
          <a:pPr algn="just"/>
          <a:r>
            <a:rPr lang="es-MX" sz="1100" b="1" i="0" baseline="0">
              <a:solidFill>
                <a:schemeClr val="dk1"/>
              </a:solidFill>
              <a:effectLst/>
              <a:latin typeface="+mn-lt"/>
              <a:ea typeface="+mn-ea"/>
              <a:cs typeface="+mn-cs"/>
            </a:rPr>
            <a:t>a) </a:t>
          </a:r>
          <a:r>
            <a:rPr lang="es-MX" sz="1100" b="0" i="0" baseline="0">
              <a:solidFill>
                <a:schemeClr val="dk1"/>
              </a:solidFill>
              <a:effectLst/>
              <a:latin typeface="+mn-lt"/>
              <a:ea typeface="+mn-ea"/>
              <a:cs typeface="+mn-cs"/>
            </a:rPr>
            <a:t>Cuando la contraprestación se pague en una sola exhibición, en el momento en que se expida el comprobante fiscal digital por Internet correspondiente a la operación de que se trate, se señalará expresamente dicha situación, además se indicará el importe total de la operación y, cuando así proceda, el monto de los impuestos trasladados desglosados con cada una de las tasas del impuesto correspondiente y, en su caso, el monto de los impuestos retenidos. </a:t>
          </a:r>
        </a:p>
        <a:p>
          <a:pPr algn="just"/>
          <a:endParaRPr lang="es-MX">
            <a:effectLst/>
          </a:endParaRPr>
        </a:p>
        <a:p>
          <a:pPr algn="just"/>
          <a:r>
            <a:rPr lang="es-MX" sz="1100" b="0" i="0" baseline="0">
              <a:solidFill>
                <a:schemeClr val="dk1"/>
              </a:solidFill>
              <a:effectLst/>
              <a:latin typeface="+mn-lt"/>
              <a:ea typeface="+mn-ea"/>
              <a:cs typeface="+mn-cs"/>
            </a:rPr>
            <a:t>Los contribuyentes que realicen las operaciones a que se refieren los artículos 2o.-A de la Ley del Impuesto al Valor Agregado; 19, fracción II de la Ley del Impuesto Especial sobre Producción y Servicios, y 11, tercer párrafo de la Ley Federal del Impuesto sobre Automóviles Nuevos, </a:t>
          </a:r>
          <a:r>
            <a:rPr lang="es-MX" sz="1100" b="1" i="0" baseline="0">
              <a:solidFill>
                <a:srgbClr val="FF0000"/>
              </a:solidFill>
              <a:effectLst/>
              <a:latin typeface="+mn-lt"/>
              <a:ea typeface="+mn-ea"/>
              <a:cs typeface="+mn-cs"/>
            </a:rPr>
            <a:t>no trasladarán el impuesto en forma expresa y por separado</a:t>
          </a:r>
          <a:r>
            <a:rPr lang="es-MX" sz="1100" b="0" i="0" baseline="0">
              <a:solidFill>
                <a:schemeClr val="dk1"/>
              </a:solidFill>
              <a:effectLst/>
              <a:latin typeface="+mn-lt"/>
              <a:ea typeface="+mn-ea"/>
              <a:cs typeface="+mn-cs"/>
            </a:rPr>
            <a:t>, salvo tratándose de la enajenación de los bienes a que se refiere el artículo 2o., fracción I, incisos A), D), F), G), I) y J) de la Ley del Impuesto Especial sobre Producción y Servicios, cuando el adquirente sea, a su vez, contribuyente de este impuesto por dichos bienes y así lo solicite. </a:t>
          </a:r>
          <a:endParaRPr lang="es-MX">
            <a:effectLst/>
          </a:endParaRPr>
        </a:p>
        <a:p>
          <a:pPr algn="just"/>
          <a:r>
            <a:rPr lang="es-MX" sz="1100" b="0" i="0" baseline="0">
              <a:solidFill>
                <a:schemeClr val="dk1"/>
              </a:solidFill>
              <a:effectLst/>
              <a:latin typeface="+mn-lt"/>
              <a:ea typeface="+mn-ea"/>
              <a:cs typeface="+mn-cs"/>
            </a:rPr>
            <a:t>Tratándose de contribuyentes que presten servicios personales, cada pago que perciban por la prestación de servicios se considerará como una sola exhibición y no como una parcialidad. </a:t>
          </a:r>
          <a:endParaRPr lang="es-MX">
            <a:effectLst/>
          </a:endParaRPr>
        </a:p>
        <a:p>
          <a:pPr algn="just"/>
          <a:endParaRPr lang="es-MX" sz="1100"/>
        </a:p>
        <a:p>
          <a:pPr algn="just"/>
          <a:r>
            <a:rPr lang="es-MX" sz="1100" b="1" i="0" u="none" strike="noStrike" baseline="0">
              <a:solidFill>
                <a:schemeClr val="dk1"/>
              </a:solidFill>
              <a:latin typeface="+mn-lt"/>
              <a:ea typeface="+mn-ea"/>
              <a:cs typeface="+mn-cs"/>
            </a:rPr>
            <a:t>Artículo 37 RCFF.- </a:t>
          </a:r>
          <a:r>
            <a:rPr lang="es-MX" sz="1100" b="0" i="0" u="none" strike="noStrike" baseline="0">
              <a:solidFill>
                <a:schemeClr val="dk1"/>
              </a:solidFill>
              <a:latin typeface="+mn-lt"/>
              <a:ea typeface="+mn-ea"/>
              <a:cs typeface="+mn-cs"/>
            </a:rPr>
            <a:t>Para los efectos del artículo 29-A, fracción VII del Código, los contribuyentes que expidan comprobantes fiscales digitales por Internet, para efectos del traslado de impuestos en forma expresa y por separado los desglosarán por tasa o cuota del impuesto en los siguientes supuestos: </a:t>
          </a:r>
        </a:p>
        <a:p>
          <a:pPr algn="just"/>
          <a:r>
            <a:rPr lang="es-MX" sz="1100" b="1" i="0" u="none" strike="noStrike" baseline="0">
              <a:solidFill>
                <a:schemeClr val="dk1"/>
              </a:solidFill>
              <a:latin typeface="+mn-lt"/>
              <a:ea typeface="+mn-ea"/>
              <a:cs typeface="+mn-cs"/>
            </a:rPr>
            <a:t>I. </a:t>
          </a:r>
          <a:r>
            <a:rPr lang="es-MX" sz="1100" b="0" i="0" u="none" strike="noStrike" baseline="0">
              <a:solidFill>
                <a:schemeClr val="dk1"/>
              </a:solidFill>
              <a:latin typeface="+mn-lt"/>
              <a:ea typeface="+mn-ea"/>
              <a:cs typeface="+mn-cs"/>
            </a:rPr>
            <a:t>Cuando la totalidad de las operaciones, actos o actividades que ampara el comprobante fiscal digital por Internet se encuentren sujetos a la misma tasa o cuota, el impuesto trasladado se incluirá en forma expresa y por separado en el comprobante fiscal digital por Internet señalando la tasa aplicable, incluso cuando se trate de la tasa del 0%; </a:t>
          </a:r>
        </a:p>
        <a:p>
          <a:pPr algn="just"/>
          <a:r>
            <a:rPr lang="es-MX" sz="1100" b="1" i="0" u="none" strike="noStrike" baseline="0">
              <a:solidFill>
                <a:schemeClr val="dk1"/>
              </a:solidFill>
              <a:latin typeface="+mn-lt"/>
              <a:ea typeface="+mn-ea"/>
              <a:cs typeface="+mn-cs"/>
            </a:rPr>
            <a:t>II. </a:t>
          </a:r>
          <a:r>
            <a:rPr lang="es-MX" sz="1100" b="0" i="0" u="none" strike="noStrike" baseline="0">
              <a:solidFill>
                <a:schemeClr val="dk1"/>
              </a:solidFill>
              <a:latin typeface="+mn-lt"/>
              <a:ea typeface="+mn-ea"/>
              <a:cs typeface="+mn-cs"/>
            </a:rPr>
            <a:t>Cuando las operaciones, actos o actividades a los que les sean aplicables tasas o cuotas distintas del mismo impuesto, el comprobante fiscal digital por Internet señalará el traslado que corresponda a cada una de las tasas o cuotas, indicando la tasa aplicable, o bien, se separen los actos o actividades en más de un comprobante fiscal digital por Internet, en cuyo caso se aplicará lo dispuesto en la fracción I de este artículo; </a:t>
          </a:r>
        </a:p>
        <a:p>
          <a:pPr algn="just"/>
          <a:r>
            <a:rPr lang="es-MX" sz="1100" b="1" i="0" u="none" strike="noStrike" baseline="0">
              <a:solidFill>
                <a:schemeClr val="dk1"/>
              </a:solidFill>
              <a:latin typeface="+mn-lt"/>
              <a:ea typeface="+mn-ea"/>
              <a:cs typeface="+mn-cs"/>
            </a:rPr>
            <a:t>III. </a:t>
          </a:r>
          <a:r>
            <a:rPr lang="es-MX" sz="1100" b="0" i="0" u="none" strike="noStrike" baseline="0">
              <a:solidFill>
                <a:schemeClr val="dk1"/>
              </a:solidFill>
              <a:latin typeface="+mn-lt"/>
              <a:ea typeface="+mn-ea"/>
              <a:cs typeface="+mn-cs"/>
            </a:rPr>
            <a:t>Cuando las operaciones, actos o actividades estén gravados y exentos, el comprobante fiscal digital por Internet señalará el monto o suma de los gravados y de los exentos y, en caso de que los primeros se encuentren gravados a tasas distintas será aplicable lo dispuesto en la fracción II de este artículo, y </a:t>
          </a:r>
        </a:p>
        <a:p>
          <a:pPr algn="just"/>
          <a:r>
            <a:rPr lang="es-MX" sz="1100" b="1" i="0" u="none" strike="noStrike" baseline="0">
              <a:solidFill>
                <a:schemeClr val="dk1"/>
              </a:solidFill>
              <a:latin typeface="+mn-lt"/>
              <a:ea typeface="+mn-ea"/>
              <a:cs typeface="+mn-cs"/>
            </a:rPr>
            <a:t>IV. </a:t>
          </a:r>
          <a:r>
            <a:rPr lang="es-MX" sz="1100" b="0" i="0" u="none" strike="noStrike" baseline="0">
              <a:solidFill>
                <a:schemeClr val="dk1"/>
              </a:solidFill>
              <a:latin typeface="+mn-lt"/>
              <a:ea typeface="+mn-ea"/>
              <a:cs typeface="+mn-cs"/>
            </a:rPr>
            <a:t>En el caso en que se deban trasladar dos impuestos, el comprobante fiscal digital por Internet indicará el importe que corresponda a cada impuesto por separado y la tasa o cuota aplicable. </a:t>
          </a:r>
        </a:p>
        <a:p>
          <a:pPr algn="just"/>
          <a:endParaRPr lang="es-MX" sz="1100" b="0" i="0" u="none" strike="noStrike" baseline="0">
            <a:solidFill>
              <a:schemeClr val="dk1"/>
            </a:solidFill>
            <a:latin typeface="+mn-lt"/>
            <a:ea typeface="+mn-ea"/>
            <a:cs typeface="+mn-cs"/>
          </a:endParaRPr>
        </a:p>
        <a:p>
          <a:pPr eaLnBrk="1" fontAlgn="auto" latinLnBrk="0" hangingPunct="1"/>
          <a:r>
            <a:rPr lang="es-ES" sz="1100" b="1">
              <a:solidFill>
                <a:schemeClr val="dk1"/>
              </a:solidFill>
              <a:effectLst/>
              <a:latin typeface="+mn-lt"/>
              <a:ea typeface="+mn-ea"/>
              <a:cs typeface="+mn-cs"/>
            </a:rPr>
            <a:t>Artículo 19 LIEPS</a:t>
          </a:r>
          <a:r>
            <a:rPr lang="es-ES" sz="1100">
              <a:solidFill>
                <a:schemeClr val="dk1"/>
              </a:solidFill>
              <a:effectLst/>
              <a:latin typeface="+mn-lt"/>
              <a:ea typeface="+mn-ea"/>
              <a:cs typeface="+mn-cs"/>
            </a:rPr>
            <a:t>.- Los contribuyentes a que se refiere esta Ley tienen, además de las obligaciones señaladas en otros artículos de la misma y en las demás disposiciones fiscales, las siguientes:</a:t>
          </a:r>
          <a:endParaRPr lang="es-MX">
            <a:effectLst/>
          </a:endParaRPr>
        </a:p>
        <a:p>
          <a:pPr eaLnBrk="1" fontAlgn="auto" latinLnBrk="0" hangingPunct="1"/>
          <a:r>
            <a:rPr lang="es-ES" sz="1100" b="1">
              <a:solidFill>
                <a:schemeClr val="dk1"/>
              </a:solidFill>
              <a:effectLst/>
              <a:latin typeface="+mn-lt"/>
              <a:ea typeface="+mn-ea"/>
              <a:cs typeface="+mn-cs"/>
            </a:rPr>
            <a:t>II.	</a:t>
          </a:r>
          <a:r>
            <a:rPr lang="es-ES" sz="1100">
              <a:solidFill>
                <a:schemeClr val="dk1"/>
              </a:solidFill>
              <a:effectLst/>
              <a:latin typeface="+mn-lt"/>
              <a:ea typeface="+mn-ea"/>
              <a:cs typeface="+mn-cs"/>
            </a:rPr>
            <a:t>Expedir comprobantes fiscales, sin el traslado en forma expresa y por separado del impuesto establecido en esta Ley, salvo tratándose de la enajenación de los bienes a que se refieren los incisos A), D), F), G), I) y J) de la fracción I del artículo 2o. de esta Ley, siempre que el adquirente sea a su vez contribuyente de este impuesto por dichos bienes y así lo solicite.</a:t>
          </a:r>
          <a:endParaRPr lang="es-MX">
            <a:effectLst/>
          </a:endParaRPr>
        </a:p>
        <a:p>
          <a:r>
            <a:rPr lang="es-MX" sz="1100">
              <a:solidFill>
                <a:schemeClr val="dk1"/>
              </a:solidFill>
              <a:effectLst/>
              <a:latin typeface="+mn-lt"/>
              <a:ea typeface="+mn-ea"/>
              <a:cs typeface="+mn-cs"/>
            </a:rPr>
            <a:t>..........</a:t>
          </a:r>
          <a:endParaRPr lang="es-MX">
            <a:effectLst/>
          </a:endParaRPr>
        </a:p>
      </xdr:txBody>
    </xdr:sp>
    <xdr:clientData/>
  </xdr:twoCellAnchor>
  <xdr:twoCellAnchor>
    <xdr:from>
      <xdr:col>0</xdr:col>
      <xdr:colOff>752475</xdr:colOff>
      <xdr:row>118</xdr:row>
      <xdr:rowOff>57151</xdr:rowOff>
    </xdr:from>
    <xdr:to>
      <xdr:col>11</xdr:col>
      <xdr:colOff>304800</xdr:colOff>
      <xdr:row>130</xdr:row>
      <xdr:rowOff>38101</xdr:rowOff>
    </xdr:to>
    <xdr:sp macro="" textlink="">
      <xdr:nvSpPr>
        <xdr:cNvPr id="12" name="CuadroTexto 11">
          <a:extLst>
            <a:ext uri="{FF2B5EF4-FFF2-40B4-BE49-F238E27FC236}">
              <a16:creationId xmlns:a16="http://schemas.microsoft.com/office/drawing/2014/main" id="{2714312E-B387-418F-A142-0E9421FA8853}"/>
            </a:ext>
          </a:extLst>
        </xdr:cNvPr>
        <xdr:cNvSpPr txBox="1"/>
      </xdr:nvSpPr>
      <xdr:spPr>
        <a:xfrm>
          <a:off x="752475" y="23336251"/>
          <a:ext cx="12192000" cy="226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t>Artículo 18-A </a:t>
          </a:r>
        </a:p>
        <a:p>
          <a:pPr algn="just"/>
          <a:endParaRPr lang="es-MX" sz="1100"/>
        </a:p>
        <a:p>
          <a:pPr algn="just"/>
          <a:r>
            <a:rPr lang="es-MX" sz="1100"/>
            <a:t>I.....................</a:t>
          </a:r>
        </a:p>
        <a:p>
          <a:pPr algn="just"/>
          <a:endParaRPr lang="es-MX" sz="1100" baseline="0"/>
        </a:p>
        <a:p>
          <a:pPr algn="just"/>
          <a:r>
            <a:rPr lang="es-MX" sz="1100" b="1" i="0" u="none" strike="noStrike" baseline="0">
              <a:solidFill>
                <a:schemeClr val="dk1"/>
              </a:solidFill>
              <a:latin typeface="+mn-lt"/>
              <a:ea typeface="+mn-ea"/>
              <a:cs typeface="+mn-cs"/>
            </a:rPr>
            <a:t>b) </a:t>
          </a:r>
          <a:r>
            <a:rPr lang="es-MX" sz="1100" b="0" i="0" u="none" strike="noStrike" baseline="0">
              <a:solidFill>
                <a:schemeClr val="dk1"/>
              </a:solidFill>
              <a:latin typeface="+mn-lt"/>
              <a:ea typeface="+mn-ea"/>
              <a:cs typeface="+mn-cs"/>
            </a:rPr>
            <a:t>Cuando la operación de crédito se encuentre pactada en moneda extranjera, la ganancia cambiaria devengada en el periodo de que se trate, expresada como proporción del saldo promedio del principal en el mismo periodo, se sumará a la tasa de interés correspondiente al mismo periodo. Para expresar la ganancia cambiaria devengada en el periodo de que se trate como proporción del saldo promedio del principal en el mismo periodo, se dividirá aquélla en moneda nacional, entre dicho saldo promedio convertido a moneda nacional al tipo de cambio que el Banco de México publique en el Diario Oficial de la Federación para el último día del periodo de causación de los intereses. En el caso de que el Banco de México no publique dicho tipo de cambio, se aplicará el último tipo de cambio publicado por dicha institución antes de esa fecha. El saldo promedio del principal será la suma de los saldos diarios del principal en el periodo, dividida entre el número de días comprendidos en el mismo periodo de causación. </a:t>
          </a:r>
        </a:p>
        <a:p>
          <a:pPr algn="just"/>
          <a:r>
            <a:rPr lang="es-MX" sz="1100" b="0" i="1" u="none" strike="noStrike" baseline="0">
              <a:solidFill>
                <a:schemeClr val="dk1"/>
              </a:solidFill>
              <a:latin typeface="+mn-lt"/>
              <a:ea typeface="+mn-ea"/>
              <a:cs typeface="+mn-cs"/>
            </a:rPr>
            <a:t> </a:t>
          </a:r>
          <a:endParaRPr lang="es-MX" sz="1100" b="0" i="0" u="none" strike="noStrike" baseline="0">
            <a:solidFill>
              <a:schemeClr val="dk1"/>
            </a:solidFill>
            <a:latin typeface="+mn-lt"/>
            <a:ea typeface="+mn-ea"/>
            <a:cs typeface="+mn-cs"/>
          </a:endParaRPr>
        </a:p>
        <a:p>
          <a:pPr algn="just"/>
          <a:r>
            <a:rPr lang="es-MX" sz="1100" b="1" i="0" u="none" strike="noStrike" baseline="0">
              <a:solidFill>
                <a:srgbClr val="FF0000"/>
              </a:solidFill>
              <a:latin typeface="+mn-lt"/>
              <a:ea typeface="+mn-ea"/>
              <a:cs typeface="+mn-cs"/>
            </a:rPr>
            <a:t>Cuando en el periodo de causación de los intereses, el resultado de sumar la tasa de interés que corresponda al periodo y la ganancia cambiaria devengada en el mismo periodo expresada en los términos del párrafo anterior, sea igual o menor a la inflación del periodo, no se causará el impuesto durante el mencionado periodo. </a:t>
          </a:r>
          <a:endParaRPr lang="es-MX" sz="1100" b="1">
            <a:solidFill>
              <a:srgbClr val="FF0000"/>
            </a:solidFill>
          </a:endParaRPr>
        </a:p>
      </xdr:txBody>
    </xdr:sp>
    <xdr:clientData/>
  </xdr:twoCellAnchor>
  <xdr:twoCellAnchor>
    <xdr:from>
      <xdr:col>0</xdr:col>
      <xdr:colOff>714375</xdr:colOff>
      <xdr:row>133</xdr:row>
      <xdr:rowOff>66675</xdr:rowOff>
    </xdr:from>
    <xdr:to>
      <xdr:col>11</xdr:col>
      <xdr:colOff>209550</xdr:colOff>
      <xdr:row>141</xdr:row>
      <xdr:rowOff>19050</xdr:rowOff>
    </xdr:to>
    <xdr:sp macro="" textlink="">
      <xdr:nvSpPr>
        <xdr:cNvPr id="13" name="CuadroTexto 12">
          <a:extLst>
            <a:ext uri="{FF2B5EF4-FFF2-40B4-BE49-F238E27FC236}">
              <a16:creationId xmlns:a16="http://schemas.microsoft.com/office/drawing/2014/main" id="{FB289DE7-5792-4470-B813-DF4D541F3A79}"/>
            </a:ext>
          </a:extLst>
        </xdr:cNvPr>
        <xdr:cNvSpPr txBox="1"/>
      </xdr:nvSpPr>
      <xdr:spPr>
        <a:xfrm>
          <a:off x="714375" y="26203275"/>
          <a:ext cx="1213485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ES" sz="1100" b="1">
              <a:solidFill>
                <a:schemeClr val="dk1"/>
              </a:solidFill>
              <a:effectLst/>
              <a:latin typeface="+mn-lt"/>
              <a:ea typeface="+mn-ea"/>
              <a:cs typeface="+mn-cs"/>
            </a:rPr>
            <a:t>Capítulo 11.11. Del Decreto por el que se fomenta la inversión de los contribuyentes que realicen actividades económicas productivas al interior de los Polos de Desarrollo para el Bienestar del istmo de Tehuantepec, publicado en el DOF el 05 de junio de 2023</a:t>
          </a:r>
          <a:endParaRPr lang="es-MX" sz="1100">
            <a:solidFill>
              <a:schemeClr val="dk1"/>
            </a:solidFill>
            <a:effectLst/>
            <a:latin typeface="+mn-lt"/>
            <a:ea typeface="+mn-ea"/>
            <a:cs typeface="+mn-cs"/>
          </a:endParaRPr>
        </a:p>
        <a:p>
          <a:pPr algn="just"/>
          <a:endParaRPr lang="es-MX" sz="1100"/>
        </a:p>
        <a:p>
          <a:pPr algn="just"/>
          <a:r>
            <a:rPr lang="es-ES" sz="1100" b="1">
              <a:solidFill>
                <a:schemeClr val="dk1"/>
              </a:solidFill>
              <a:effectLst/>
              <a:latin typeface="+mn-lt"/>
              <a:ea typeface="+mn-ea"/>
              <a:cs typeface="+mn-cs"/>
            </a:rPr>
            <a:t>Aplicación del estímulo fiscal en materia del IVA</a:t>
          </a:r>
          <a:endParaRPr lang="es-MX"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11.11.2.	</a:t>
          </a:r>
          <a:r>
            <a:rPr lang="es-ES" sz="1100">
              <a:solidFill>
                <a:schemeClr val="dk1"/>
              </a:solidFill>
              <a:effectLst/>
              <a:latin typeface="+mn-lt"/>
              <a:ea typeface="+mn-ea"/>
              <a:cs typeface="+mn-cs"/>
            </a:rPr>
            <a:t>Para los efectos del artículo Décimo del Decreto a que se refiere este Capítulo, los contribuyentes podrán aplicar el estímulo fiscal en materia de IVA a partir de la fecha en que obtengan la constancia a que se refiere el artículo Segundo, cuarto párrafo del Decreto y durante el plazo de vigencia de dicho estímulo conforme al referido artículo Décimo, primer párrafo.</a:t>
          </a:r>
          <a:endParaRPr lang="es-MX" sz="1100">
            <a:solidFill>
              <a:schemeClr val="dk1"/>
            </a:solidFill>
            <a:effectLst/>
            <a:latin typeface="+mn-lt"/>
            <a:ea typeface="+mn-ea"/>
            <a:cs typeface="+mn-cs"/>
          </a:endParaRPr>
        </a:p>
        <a:p>
          <a:pPr algn="just"/>
          <a:r>
            <a:rPr lang="es-ES" sz="1100" i="1">
              <a:solidFill>
                <a:schemeClr val="dk1"/>
              </a:solidFill>
              <a:effectLst/>
              <a:latin typeface="+mn-lt"/>
              <a:ea typeface="+mn-ea"/>
              <a:cs typeface="+mn-cs"/>
            </a:rPr>
            <a:t>Decreto PODEBI DOF 05/06/2023 Segundo, Décimo</a:t>
          </a:r>
          <a:endParaRPr lang="es-MX" sz="1100">
            <a:solidFill>
              <a:schemeClr val="dk1"/>
            </a:solidFill>
            <a:effectLst/>
            <a:latin typeface="+mn-lt"/>
            <a:ea typeface="+mn-ea"/>
            <a:cs typeface="+mn-cs"/>
          </a:endParaRPr>
        </a:p>
      </xdr:txBody>
    </xdr:sp>
    <xdr:clientData/>
  </xdr:twoCellAnchor>
  <xdr:twoCellAnchor>
    <xdr:from>
      <xdr:col>3</xdr:col>
      <xdr:colOff>895350</xdr:colOff>
      <xdr:row>0</xdr:row>
      <xdr:rowOff>85725</xdr:rowOff>
    </xdr:from>
    <xdr:to>
      <xdr:col>4</xdr:col>
      <xdr:colOff>847690</xdr:colOff>
      <xdr:row>0</xdr:row>
      <xdr:rowOff>609579</xdr:rowOff>
    </xdr:to>
    <xdr:grpSp>
      <xdr:nvGrpSpPr>
        <xdr:cNvPr id="14" name="Grupo 13">
          <a:hlinkClick xmlns:r="http://schemas.openxmlformats.org/officeDocument/2006/relationships" r:id="rId1"/>
          <a:extLst>
            <a:ext uri="{FF2B5EF4-FFF2-40B4-BE49-F238E27FC236}">
              <a16:creationId xmlns:a16="http://schemas.microsoft.com/office/drawing/2014/main" id="{352739E8-9774-4904-BBE1-3BA86CFC02FE}"/>
            </a:ext>
          </a:extLst>
        </xdr:cNvPr>
        <xdr:cNvGrpSpPr/>
      </xdr:nvGrpSpPr>
      <xdr:grpSpPr>
        <a:xfrm>
          <a:off x="6829425" y="85725"/>
          <a:ext cx="885790" cy="523854"/>
          <a:chOff x="7504347" y="2348815"/>
          <a:chExt cx="885790" cy="523854"/>
        </a:xfrm>
      </xdr:grpSpPr>
      <mc:AlternateContent xmlns:mc="http://schemas.openxmlformats.org/markup-compatibility/2006">
        <mc:Choice xmlns:am3d="http://schemas.microsoft.com/office/drawing/2017/model3d" Requires="am3d">
          <xdr:graphicFrame macro="">
            <xdr:nvGraphicFramePr>
              <xdr:cNvPr id="15" name="Modelo 3D 14" descr="Elipsoide">
                <a:extLst>
                  <a:ext uri="{FF2B5EF4-FFF2-40B4-BE49-F238E27FC236}">
                    <a16:creationId xmlns:a16="http://schemas.microsoft.com/office/drawing/2014/main" id="{8CA9BE6E-939D-D682-1B5D-C0E43C9A007E}"/>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5790" cy="523854"/>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3766"/>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15" name="Modelo 3D 14" descr="Elipsoide">
                <a:extLst>
                  <a:ext uri="{FF2B5EF4-FFF2-40B4-BE49-F238E27FC236}">
                    <a16:creationId xmlns:a16="http://schemas.microsoft.com/office/drawing/2014/main" id="{8CA9BE6E-939D-D682-1B5D-C0E43C9A007E}"/>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6829425" y="85725"/>
                <a:ext cx="885790" cy="523854"/>
              </a:xfrm>
              <a:prstGeom prst="rect">
                <a:avLst/>
              </a:prstGeom>
            </xdr:spPr>
          </xdr:pic>
        </mc:Fallback>
      </mc:AlternateContent>
      <xdr:sp macro="" textlink="">
        <xdr:nvSpPr>
          <xdr:cNvPr id="16" name="CuadroTexto 15">
            <a:extLst>
              <a:ext uri="{FF2B5EF4-FFF2-40B4-BE49-F238E27FC236}">
                <a16:creationId xmlns:a16="http://schemas.microsoft.com/office/drawing/2014/main" id="{BC382632-05CB-DE4D-DCFB-A80755B60E15}"/>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mc:AlternateContent xmlns:mc="http://schemas.openxmlformats.org/markup-compatibility/2006">
    <mc:Choice xmlns:a14="http://schemas.microsoft.com/office/drawing/2010/main" Requires="a14">
      <xdr:twoCellAnchor editAs="oneCell">
        <xdr:from>
          <xdr:col>1</xdr:col>
          <xdr:colOff>38100</xdr:colOff>
          <xdr:row>0</xdr:row>
          <xdr:rowOff>276225</xdr:rowOff>
        </xdr:from>
        <xdr:to>
          <xdr:col>2</xdr:col>
          <xdr:colOff>2981325</xdr:colOff>
          <xdr:row>0</xdr:row>
          <xdr:rowOff>561975</xdr:rowOff>
        </xdr:to>
        <xdr:sp macro="" textlink="">
          <xdr:nvSpPr>
            <xdr:cNvPr id="5121" name="Label1" hidden="1">
              <a:extLst>
                <a:ext uri="{63B3BB69-23CF-44E3-9099-C40C66FF867C}">
                  <a14:compatExt spid="_x0000_s5121"/>
                </a:ext>
                <a:ext uri="{FF2B5EF4-FFF2-40B4-BE49-F238E27FC236}">
                  <a16:creationId xmlns:a16="http://schemas.microsoft.com/office/drawing/2014/main" id="{186FD7B7-D37E-485A-9F78-6F659CA026D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704850</xdr:colOff>
      <xdr:row>144</xdr:row>
      <xdr:rowOff>85726</xdr:rowOff>
    </xdr:from>
    <xdr:to>
      <xdr:col>11</xdr:col>
      <xdr:colOff>276225</xdr:colOff>
      <xdr:row>151</xdr:row>
      <xdr:rowOff>180976</xdr:rowOff>
    </xdr:to>
    <xdr:sp macro="" textlink="">
      <xdr:nvSpPr>
        <xdr:cNvPr id="17" name="CuadroTexto 16">
          <a:extLst>
            <a:ext uri="{FF2B5EF4-FFF2-40B4-BE49-F238E27FC236}">
              <a16:creationId xmlns:a16="http://schemas.microsoft.com/office/drawing/2014/main" id="{2D9C6D53-6D99-4D99-8D03-87A2B636E27D}"/>
            </a:ext>
          </a:extLst>
        </xdr:cNvPr>
        <xdr:cNvSpPr txBox="1"/>
      </xdr:nvSpPr>
      <xdr:spPr>
        <a:xfrm>
          <a:off x="704850" y="28317826"/>
          <a:ext cx="122110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Expedición de los CFDI por la enajenación de las mercancías por los Locatarios del Tianguis del Bienestar aplicando el estímulo fiscal en materia del IVA </a:t>
          </a:r>
          <a:endParaRPr lang="es-MX" sz="1100">
            <a:solidFill>
              <a:schemeClr val="dk1"/>
            </a:solidFill>
            <a:effectLst/>
            <a:latin typeface="+mn-lt"/>
            <a:ea typeface="+mn-ea"/>
            <a:cs typeface="+mn-cs"/>
          </a:endParaRPr>
        </a:p>
        <a:p>
          <a:r>
            <a:rPr lang="es-ES" sz="1100" b="1">
              <a:solidFill>
                <a:schemeClr val="dk1"/>
              </a:solidFill>
              <a:effectLst/>
              <a:latin typeface="+mn-lt"/>
              <a:ea typeface="+mn-ea"/>
              <a:cs typeface="+mn-cs"/>
            </a:rPr>
            <a:t>11.13.1.	</a:t>
          </a:r>
          <a:r>
            <a:rPr lang="es-ES" sz="1100">
              <a:solidFill>
                <a:schemeClr val="dk1"/>
              </a:solidFill>
              <a:effectLst/>
              <a:latin typeface="+mn-lt"/>
              <a:ea typeface="+mn-ea"/>
              <a:cs typeface="+mn-cs"/>
            </a:rPr>
            <a:t>Para los efectos de los artículos Noveno del Decreto a que se refiere este Capítulo, 1o., párrafo primero, fracción I de la Ley del IVA, 29, segundo, fracción IV, tercero y cuarto párrafos y 29-A, fracción IX del CFF, los Locatarios del Tianguis del Bienestar que apliquen el estímulo fiscal en materia del IVA que enajenen mercancías de manera presencial al interior de los lugares autorizados por las autoridades competentes del estado de Quintana Roo, para efectos de la expedición de los CFDI, podrán reflejar la aplicación del estímulo fiscal en el CFDI, usando la clave “06”, “Sí objeto del IVA, No traslado IVA”, del catálogo c_ObjetoImp, que señala el Anexo 20, en el campo ObjetoImp.</a:t>
          </a:r>
          <a:endParaRPr lang="es-MX" sz="1100">
            <a:solidFill>
              <a:schemeClr val="dk1"/>
            </a:solidFill>
            <a:effectLst/>
            <a:latin typeface="+mn-lt"/>
            <a:ea typeface="+mn-ea"/>
            <a:cs typeface="+mn-cs"/>
          </a:endParaRPr>
        </a:p>
        <a:p>
          <a:r>
            <a:rPr lang="es-ES" sz="1100">
              <a:solidFill>
                <a:schemeClr val="dk1"/>
              </a:solidFill>
              <a:effectLst/>
              <a:latin typeface="+mn-lt"/>
              <a:ea typeface="+mn-ea"/>
              <a:cs typeface="+mn-cs"/>
            </a:rPr>
            <a:t>Asimismo, tratándose de los CFDI de tipo ingreso deberán incorporar el complemento leyendas fiscales en el que se debe registrar la leyenda “Operación realizada al interior del Tianguis del Bienestar”.</a:t>
          </a:r>
          <a:endParaRPr lang="es-MX" sz="1100">
            <a:solidFill>
              <a:schemeClr val="dk1"/>
            </a:solidFill>
            <a:effectLst/>
            <a:latin typeface="+mn-lt"/>
            <a:ea typeface="+mn-ea"/>
            <a:cs typeface="+mn-cs"/>
          </a:endParaRPr>
        </a:p>
        <a:p>
          <a:r>
            <a:rPr lang="es-ES" sz="1100" i="1">
              <a:solidFill>
                <a:schemeClr val="dk1"/>
              </a:solidFill>
              <a:effectLst/>
              <a:latin typeface="+mn-lt"/>
              <a:ea typeface="+mn-ea"/>
              <a:cs typeface="+mn-cs"/>
            </a:rPr>
            <a:t>CFF 29, 29-A, LIVA 1o., Decreto DOF 22/04/2024 Noveno </a:t>
          </a:r>
          <a:endParaRPr lang="es-MX" sz="1100">
            <a:solidFill>
              <a:schemeClr val="dk1"/>
            </a:solidFill>
            <a:effectLst/>
            <a:latin typeface="+mn-lt"/>
            <a:ea typeface="+mn-ea"/>
            <a:cs typeface="+mn-cs"/>
          </a:endParaRPr>
        </a:p>
        <a:p>
          <a:endParaRPr lang="es-MX" sz="1100" kern="1200"/>
        </a:p>
      </xdr:txBody>
    </xdr:sp>
    <xdr:clientData/>
  </xdr:twoCellAnchor>
  <xdr:twoCellAnchor editAs="oneCell">
    <xdr:from>
      <xdr:col>1</xdr:col>
      <xdr:colOff>123825</xdr:colOff>
      <xdr:row>155</xdr:row>
      <xdr:rowOff>47625</xdr:rowOff>
    </xdr:from>
    <xdr:to>
      <xdr:col>2</xdr:col>
      <xdr:colOff>3210481</xdr:colOff>
      <xdr:row>165</xdr:row>
      <xdr:rowOff>152681</xdr:rowOff>
    </xdr:to>
    <xdr:pic>
      <xdr:nvPicPr>
        <xdr:cNvPr id="18" name="Imagen 17">
          <a:extLst>
            <a:ext uri="{FF2B5EF4-FFF2-40B4-BE49-F238E27FC236}">
              <a16:creationId xmlns:a16="http://schemas.microsoft.com/office/drawing/2014/main" id="{19EDB3A9-6F5F-499B-8259-13865654E7EA}"/>
            </a:ext>
          </a:extLst>
        </xdr:cNvPr>
        <xdr:cNvPicPr>
          <a:picLocks noChangeAspect="1"/>
        </xdr:cNvPicPr>
      </xdr:nvPicPr>
      <xdr:blipFill>
        <a:blip xmlns:r="http://schemas.openxmlformats.org/officeDocument/2006/relationships" r:embed="rId4"/>
        <a:stretch>
          <a:fillRect/>
        </a:stretch>
      </xdr:blipFill>
      <xdr:spPr>
        <a:xfrm>
          <a:off x="885825" y="30375225"/>
          <a:ext cx="3982006" cy="2010056"/>
        </a:xfrm>
        <a:prstGeom prst="rect">
          <a:avLst/>
        </a:prstGeom>
      </xdr:spPr>
    </xdr:pic>
    <xdr:clientData/>
  </xdr:twoCellAnchor>
  <xdr:twoCellAnchor editAs="oneCell">
    <xdr:from>
      <xdr:col>2</xdr:col>
      <xdr:colOff>3609975</xdr:colOff>
      <xdr:row>155</xdr:row>
      <xdr:rowOff>9525</xdr:rowOff>
    </xdr:from>
    <xdr:to>
      <xdr:col>6</xdr:col>
      <xdr:colOff>352971</xdr:colOff>
      <xdr:row>166</xdr:row>
      <xdr:rowOff>28870</xdr:rowOff>
    </xdr:to>
    <xdr:pic>
      <xdr:nvPicPr>
        <xdr:cNvPr id="19" name="Imagen 18">
          <a:extLst>
            <a:ext uri="{FF2B5EF4-FFF2-40B4-BE49-F238E27FC236}">
              <a16:creationId xmlns:a16="http://schemas.microsoft.com/office/drawing/2014/main" id="{E23533D6-F415-409D-B728-3DE6E4541807}"/>
            </a:ext>
          </a:extLst>
        </xdr:cNvPr>
        <xdr:cNvPicPr>
          <a:picLocks noChangeAspect="1"/>
        </xdr:cNvPicPr>
      </xdr:nvPicPr>
      <xdr:blipFill>
        <a:blip xmlns:r="http://schemas.openxmlformats.org/officeDocument/2006/relationships" r:embed="rId5"/>
        <a:stretch>
          <a:fillRect/>
        </a:stretch>
      </xdr:blipFill>
      <xdr:spPr>
        <a:xfrm>
          <a:off x="5267325" y="30337125"/>
          <a:ext cx="3915321" cy="2114845"/>
        </a:xfrm>
        <a:prstGeom prst="rect">
          <a:avLst/>
        </a:prstGeom>
      </xdr:spPr>
    </xdr:pic>
    <xdr:clientData/>
  </xdr:twoCellAnchor>
  <xdr:twoCellAnchor editAs="absolute">
    <xdr:from>
      <xdr:col>5</xdr:col>
      <xdr:colOff>790575</xdr:colOff>
      <xdr:row>1</xdr:row>
      <xdr:rowOff>95250</xdr:rowOff>
    </xdr:from>
    <xdr:to>
      <xdr:col>6</xdr:col>
      <xdr:colOff>719137</xdr:colOff>
      <xdr:row>3</xdr:row>
      <xdr:rowOff>79376</xdr:rowOff>
    </xdr:to>
    <xdr:grpSp>
      <xdr:nvGrpSpPr>
        <xdr:cNvPr id="23" name="Grupo 22">
          <a:hlinkClick xmlns:r="http://schemas.openxmlformats.org/officeDocument/2006/relationships" r:id="rId6"/>
          <a:extLst>
            <a:ext uri="{FF2B5EF4-FFF2-40B4-BE49-F238E27FC236}">
              <a16:creationId xmlns:a16="http://schemas.microsoft.com/office/drawing/2014/main" id="{D1CF485B-F128-4C30-9DE8-86237D130801}"/>
            </a:ext>
          </a:extLst>
        </xdr:cNvPr>
        <xdr:cNvGrpSpPr/>
      </xdr:nvGrpSpPr>
      <xdr:grpSpPr>
        <a:xfrm>
          <a:off x="8667750" y="742950"/>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24" name="Modelo 3D 23" descr="Elipsoide">
                <a:extLst>
                  <a:ext uri="{FF2B5EF4-FFF2-40B4-BE49-F238E27FC236}">
                    <a16:creationId xmlns:a16="http://schemas.microsoft.com/office/drawing/2014/main" id="{0CBEDAB9-83F0-88F4-7F6C-1C8A9BAD1307}"/>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7"/>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24" name="Modelo 3D 23" descr="Elipsoide">
                <a:extLst>
                  <a:ext uri="{FF2B5EF4-FFF2-40B4-BE49-F238E27FC236}">
                    <a16:creationId xmlns:a16="http://schemas.microsoft.com/office/drawing/2014/main" id="{0CBEDAB9-83F0-88F4-7F6C-1C8A9BAD1307}"/>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7"/>
              <a:stretch>
                <a:fillRect/>
              </a:stretch>
            </xdr:blipFill>
            <xdr:spPr>
              <a:xfrm>
                <a:off x="8667750" y="742950"/>
                <a:ext cx="881062" cy="555626"/>
              </a:xfrm>
              <a:prstGeom prst="rect">
                <a:avLst/>
              </a:prstGeom>
            </xdr:spPr>
          </xdr:pic>
        </mc:Fallback>
      </mc:AlternateContent>
      <xdr:sp macro="" textlink="">
        <xdr:nvSpPr>
          <xdr:cNvPr id="25" name="CuadroTexto 24">
            <a:extLst>
              <a:ext uri="{FF2B5EF4-FFF2-40B4-BE49-F238E27FC236}">
                <a16:creationId xmlns:a16="http://schemas.microsoft.com/office/drawing/2014/main" id="{B6914C01-9435-FFDB-264F-26D6F7318A82}"/>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820615</xdr:colOff>
      <xdr:row>0</xdr:row>
      <xdr:rowOff>58615</xdr:rowOff>
    </xdr:from>
    <xdr:to>
      <xdr:col>12</xdr:col>
      <xdr:colOff>89754</xdr:colOff>
      <xdr:row>3</xdr:row>
      <xdr:rowOff>42741</xdr:rowOff>
    </xdr:to>
    <xdr:grpSp>
      <xdr:nvGrpSpPr>
        <xdr:cNvPr id="2" name="Grupo 1">
          <a:hlinkClick xmlns:r="http://schemas.openxmlformats.org/officeDocument/2006/relationships" r:id="rId1"/>
          <a:extLst>
            <a:ext uri="{FF2B5EF4-FFF2-40B4-BE49-F238E27FC236}">
              <a16:creationId xmlns:a16="http://schemas.microsoft.com/office/drawing/2014/main" id="{6DD3659D-95D8-46F8-9659-1F1884C0FD62}"/>
            </a:ext>
          </a:extLst>
        </xdr:cNvPr>
        <xdr:cNvGrpSpPr/>
      </xdr:nvGrpSpPr>
      <xdr:grpSpPr>
        <a:xfrm>
          <a:off x="7436827" y="58615"/>
          <a:ext cx="881062" cy="555626"/>
          <a:chOff x="7504347" y="2348815"/>
          <a:chExt cx="885790" cy="523854"/>
        </a:xfrm>
      </xdr:grpSpPr>
      <mc:AlternateContent xmlns:mc="http://schemas.openxmlformats.org/markup-compatibility/2006">
        <mc:Choice xmlns:am3d="http://schemas.microsoft.com/office/drawing/2017/model3d" Requires="am3d">
          <xdr:graphicFrame macro="">
            <xdr:nvGraphicFramePr>
              <xdr:cNvPr id="3" name="Modelo 3D 2" descr="Elipsoide">
                <a:extLst>
                  <a:ext uri="{FF2B5EF4-FFF2-40B4-BE49-F238E27FC236}">
                    <a16:creationId xmlns:a16="http://schemas.microsoft.com/office/drawing/2014/main" id="{FC4DD1C9-A0A1-E097-246D-2CF533D6DA8F}"/>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1062" cy="555626"/>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1448"/>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3" name="Modelo 3D 2" descr="Elipsoide">
                <a:extLst>
                  <a:ext uri="{FF2B5EF4-FFF2-40B4-BE49-F238E27FC236}">
                    <a16:creationId xmlns:a16="http://schemas.microsoft.com/office/drawing/2014/main" id="{FC4DD1C9-A0A1-E097-246D-2CF533D6DA8F}"/>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7436827" y="58615"/>
                <a:ext cx="881062" cy="555626"/>
              </a:xfrm>
              <a:prstGeom prst="rect">
                <a:avLst/>
              </a:prstGeom>
            </xdr:spPr>
          </xdr:pic>
        </mc:Fallback>
      </mc:AlternateContent>
      <xdr:sp macro="" textlink="">
        <xdr:nvSpPr>
          <xdr:cNvPr id="4" name="CuadroTexto 3">
            <a:extLst>
              <a:ext uri="{FF2B5EF4-FFF2-40B4-BE49-F238E27FC236}">
                <a16:creationId xmlns:a16="http://schemas.microsoft.com/office/drawing/2014/main" id="{324B23BC-4D06-37B6-7184-F59154CF9C77}"/>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14654</xdr:colOff>
      <xdr:row>0</xdr:row>
      <xdr:rowOff>190500</xdr:rowOff>
    </xdr:from>
    <xdr:to>
      <xdr:col>8</xdr:col>
      <xdr:colOff>900444</xdr:colOff>
      <xdr:row>2</xdr:row>
      <xdr:rowOff>40277</xdr:rowOff>
    </xdr:to>
    <xdr:grpSp>
      <xdr:nvGrpSpPr>
        <xdr:cNvPr id="2" name="Grupo 1">
          <a:hlinkClick xmlns:r="http://schemas.openxmlformats.org/officeDocument/2006/relationships" r:id="rId1"/>
          <a:extLst>
            <a:ext uri="{FF2B5EF4-FFF2-40B4-BE49-F238E27FC236}">
              <a16:creationId xmlns:a16="http://schemas.microsoft.com/office/drawing/2014/main" id="{1A4377E0-C027-4BCD-B4C5-248B76153A6C}"/>
            </a:ext>
          </a:extLst>
        </xdr:cNvPr>
        <xdr:cNvGrpSpPr/>
      </xdr:nvGrpSpPr>
      <xdr:grpSpPr>
        <a:xfrm>
          <a:off x="8975481" y="190500"/>
          <a:ext cx="885790" cy="523854"/>
          <a:chOff x="7504347" y="2348815"/>
          <a:chExt cx="885790" cy="523854"/>
        </a:xfrm>
      </xdr:grpSpPr>
      <mc:AlternateContent xmlns:mc="http://schemas.openxmlformats.org/markup-compatibility/2006">
        <mc:Choice xmlns:am3d="http://schemas.microsoft.com/office/drawing/2017/model3d" Requires="am3d">
          <xdr:graphicFrame macro="">
            <xdr:nvGraphicFramePr>
              <xdr:cNvPr id="3" name="Modelo 3D 2" descr="Elipsoide">
                <a:extLst>
                  <a:ext uri="{FF2B5EF4-FFF2-40B4-BE49-F238E27FC236}">
                    <a16:creationId xmlns:a16="http://schemas.microsoft.com/office/drawing/2014/main" id="{5D35B600-6DDD-F379-2C92-87326CB0215E}"/>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5790" cy="523854"/>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3766"/>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3" name="Modelo 3D 2" descr="Elipsoide">
                <a:extLst>
                  <a:ext uri="{FF2B5EF4-FFF2-40B4-BE49-F238E27FC236}">
                    <a16:creationId xmlns:a16="http://schemas.microsoft.com/office/drawing/2014/main" id="{5D35B600-6DDD-F379-2C92-87326CB0215E}"/>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8975481" y="190500"/>
                <a:ext cx="885790" cy="523854"/>
              </a:xfrm>
              <a:prstGeom prst="rect">
                <a:avLst/>
              </a:prstGeom>
            </xdr:spPr>
          </xdr:pic>
        </mc:Fallback>
      </mc:AlternateContent>
      <xdr:sp macro="" textlink="">
        <xdr:nvSpPr>
          <xdr:cNvPr id="4" name="CuadroTexto 3">
            <a:extLst>
              <a:ext uri="{FF2B5EF4-FFF2-40B4-BE49-F238E27FC236}">
                <a16:creationId xmlns:a16="http://schemas.microsoft.com/office/drawing/2014/main" id="{A7CF0E59-027F-CFD4-FED0-3429FC30F1D9}"/>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234462</xdr:colOff>
      <xdr:row>67</xdr:row>
      <xdr:rowOff>14654</xdr:rowOff>
    </xdr:from>
    <xdr:to>
      <xdr:col>9</xdr:col>
      <xdr:colOff>65943</xdr:colOff>
      <xdr:row>103</xdr:row>
      <xdr:rowOff>102577</xdr:rowOff>
    </xdr:to>
    <xdr:sp macro="" textlink="">
      <xdr:nvSpPr>
        <xdr:cNvPr id="2" name="CuadroTexto 1">
          <a:extLst>
            <a:ext uri="{FF2B5EF4-FFF2-40B4-BE49-F238E27FC236}">
              <a16:creationId xmlns:a16="http://schemas.microsoft.com/office/drawing/2014/main" id="{2415F0A7-23B4-4A7F-A846-41C0EAD79992}"/>
            </a:ext>
          </a:extLst>
        </xdr:cNvPr>
        <xdr:cNvSpPr txBox="1"/>
      </xdr:nvSpPr>
      <xdr:spPr>
        <a:xfrm>
          <a:off x="234462" y="12968654"/>
          <a:ext cx="10642356" cy="6945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MX" sz="1100" b="1">
              <a:solidFill>
                <a:schemeClr val="dk1"/>
              </a:solidFill>
              <a:effectLst/>
              <a:latin typeface="+mn-lt"/>
              <a:ea typeface="+mn-ea"/>
              <a:cs typeface="+mn-cs"/>
            </a:rPr>
            <a:t>Expedición de comprobantes en operaciones con el público en general</a:t>
          </a:r>
          <a:endParaRPr lang="es-MX" sz="1100">
            <a:solidFill>
              <a:schemeClr val="dk1"/>
            </a:solidFill>
            <a:effectLst/>
            <a:latin typeface="+mn-lt"/>
            <a:ea typeface="+mn-ea"/>
            <a:cs typeface="+mn-cs"/>
          </a:endParaRPr>
        </a:p>
        <a:p>
          <a:pPr algn="just"/>
          <a:r>
            <a:rPr lang="es-MX" sz="1100" b="1">
              <a:solidFill>
                <a:schemeClr val="dk1"/>
              </a:solidFill>
              <a:effectLst/>
              <a:latin typeface="+mn-lt"/>
              <a:ea typeface="+mn-ea"/>
              <a:cs typeface="+mn-cs"/>
            </a:rPr>
            <a:t>2.7.1.21.	</a:t>
          </a:r>
          <a:r>
            <a:rPr lang="es-MX" sz="1100">
              <a:solidFill>
                <a:schemeClr val="dk1"/>
              </a:solidFill>
              <a:effectLst/>
              <a:latin typeface="+mn-lt"/>
              <a:ea typeface="+mn-ea"/>
              <a:cs typeface="+mn-cs"/>
            </a:rPr>
            <a:t>Para los efectos de los artículos 29 y 29-A, fracción IV, segundo párrafo del CFF, 39 del Reglamento del CFF y 113-G, fracción V, segundo párrafo de la Ley del ISR, los contribuyentes podrán elaborar un CFDI diario, semanal o mensual donde consten los importes correspondientes a cada una de las operaciones realizadas con el público en general del periodo al que corresponda y el número de folio o de operación de los comprobantes de operaciones con el público en general que se hubieran emitido, utilizando para ello la clave genérica en el RFC a que se refiere la regla 2.7.1.23. Los contribuyentes personas físicas que tributen en el RIF de conformidad con lo establecido en el Título IV, Capítulo II, Sección II de la Ley del ISR vigente hasta el 31 de diciembre de 2021, en relación con lo señalado en el artículo Segundo, fracción IX de las Disposiciones Transitorias de la Ley del Impuesto sobre la Renta, publicada en el DOF el 12 de noviembre de 2021, podrán elaborar el CFDI de referencia de forma bimestral, incluyendo únicamente el monto total de las operaciones del periodo correspondiente. Tratándose de los contribuyentes personas físicas que tributen en el Régimen Simplificado de Confianza de conformidad con lo señalado en el Título IV, Capítulo II, Sección IV de la Ley del ISR, en los CFDI que emitan por las operaciones realizadas durante el mes de que se trate, deberán incluir únicamente el monto total de las operaciones del periodo correspondiente, y deberán cumplir con lo establecido en el quinto párrafo de esta regla.</a:t>
          </a:r>
        </a:p>
        <a:p>
          <a:pPr algn="just"/>
          <a:r>
            <a:rPr lang="es-MX" sz="1100">
              <a:solidFill>
                <a:schemeClr val="dk1"/>
              </a:solidFill>
              <a:effectLst/>
              <a:latin typeface="+mn-lt"/>
              <a:ea typeface="+mn-ea"/>
              <a:cs typeface="+mn-cs"/>
            </a:rPr>
            <a:t>Por las operaciones a que se refiere el párrafo anterior, se deberán expedir los comprobantes de operaciones con el público en general, mismos que deberán contener los requisitos del artículo 29-A, fracciones I y III del CFF, así como el valor total de los actos o actividades realizados, la cantidad, la clase de los bienes o mercancías o descripción del servicio o del uso o goce que amparen y cuando así proceda, el número de registro de la máquina, equipo o sistema y, en su caso, el logotipo fiscal.</a:t>
          </a:r>
        </a:p>
        <a:p>
          <a:pPr algn="just"/>
          <a:r>
            <a:rPr lang="es-MX" sz="1100">
              <a:solidFill>
                <a:schemeClr val="dk1"/>
              </a:solidFill>
              <a:effectLst/>
              <a:latin typeface="+mn-lt"/>
              <a:ea typeface="+mn-ea"/>
              <a:cs typeface="+mn-cs"/>
            </a:rPr>
            <a:t>Los comprobantes de operaciones con el público en general podrán expedirse en alguna de las formas siguientes:</a:t>
          </a:r>
        </a:p>
        <a:p>
          <a:pPr algn="just"/>
          <a:r>
            <a:rPr lang="es-MX" sz="1100" b="1">
              <a:solidFill>
                <a:schemeClr val="dk1"/>
              </a:solidFill>
              <a:effectLst/>
              <a:latin typeface="+mn-lt"/>
              <a:ea typeface="+mn-ea"/>
              <a:cs typeface="+mn-cs"/>
            </a:rPr>
            <a:t>I.	</a:t>
          </a:r>
          <a:r>
            <a:rPr lang="es-MX" sz="1100">
              <a:solidFill>
                <a:schemeClr val="dk1"/>
              </a:solidFill>
              <a:effectLst/>
              <a:latin typeface="+mn-lt"/>
              <a:ea typeface="+mn-ea"/>
              <a:cs typeface="+mn-cs"/>
            </a:rPr>
            <a:t>Comprobantes impresos en original y copia, debiendo contener impreso el número de folio en forma consecutiva previamente a su utilización. La copia se entregará al interesado y los originales se conservarán por el contribuyente que los expide.</a:t>
          </a:r>
        </a:p>
        <a:p>
          <a:pPr algn="just"/>
          <a:r>
            <a:rPr lang="es-MX" sz="1100" b="1">
              <a:solidFill>
                <a:schemeClr val="dk1"/>
              </a:solidFill>
              <a:effectLst/>
              <a:latin typeface="+mn-lt"/>
              <a:ea typeface="+mn-ea"/>
              <a:cs typeface="+mn-cs"/>
            </a:rPr>
            <a:t>II.	</a:t>
          </a:r>
          <a:r>
            <a:rPr lang="es-MX" sz="1100">
              <a:solidFill>
                <a:schemeClr val="dk1"/>
              </a:solidFill>
              <a:effectLst/>
              <a:latin typeface="+mn-lt"/>
              <a:ea typeface="+mn-ea"/>
              <a:cs typeface="+mn-cs"/>
            </a:rPr>
            <a:t>Comprobantes consistentes en copia de la parte de los registros de auditoría de sus máquinas registradoras, en la que aparezca el importe de las operaciones de que se trate y siempre que los registros de auditoría contengan el orden consecutivo de operaciones y el resumen total de las ventas diarias, revisado y firmado por el auditor interno de la empresa o por el contribuyente.</a:t>
          </a:r>
        </a:p>
        <a:p>
          <a:pPr algn="just"/>
          <a:r>
            <a:rPr lang="es-MX" sz="1100" b="1">
              <a:solidFill>
                <a:schemeClr val="dk1"/>
              </a:solidFill>
              <a:effectLst/>
              <a:latin typeface="+mn-lt"/>
              <a:ea typeface="+mn-ea"/>
              <a:cs typeface="+mn-cs"/>
            </a:rPr>
            <a:t>III.	</a:t>
          </a:r>
          <a:r>
            <a:rPr lang="es-MX" sz="1100">
              <a:solidFill>
                <a:schemeClr val="dk1"/>
              </a:solidFill>
              <a:effectLst/>
              <a:latin typeface="+mn-lt"/>
              <a:ea typeface="+mn-ea"/>
              <a:cs typeface="+mn-cs"/>
            </a:rPr>
            <a:t>Comprobantes emitidos por los equipos de registro de operaciones con el público en general, siempre que cumplan con los requisitos siguientes:</a:t>
          </a:r>
        </a:p>
        <a:p>
          <a:pPr algn="just"/>
          <a:r>
            <a:rPr lang="es-MX" sz="1100" b="1">
              <a:solidFill>
                <a:schemeClr val="dk1"/>
              </a:solidFill>
              <a:effectLst/>
              <a:latin typeface="+mn-lt"/>
              <a:ea typeface="+mn-ea"/>
              <a:cs typeface="+mn-cs"/>
            </a:rPr>
            <a:t>a)	</a:t>
          </a:r>
          <a:r>
            <a:rPr lang="es-MX" sz="1100">
              <a:solidFill>
                <a:schemeClr val="dk1"/>
              </a:solidFill>
              <a:effectLst/>
              <a:latin typeface="+mn-lt"/>
              <a:ea typeface="+mn-ea"/>
              <a:cs typeface="+mn-cs"/>
            </a:rPr>
            <a:t>Contar con sistemas de registro contable electrónico que permitan identificar en forma expresa el valor total de las operaciones celebradas cada día con el público en general, así como el monto de los impuestos trasladados en dichas operaciones.</a:t>
          </a:r>
        </a:p>
        <a:p>
          <a:pPr algn="just"/>
          <a:r>
            <a:rPr lang="es-MX" sz="1100" b="1">
              <a:solidFill>
                <a:schemeClr val="dk1"/>
              </a:solidFill>
              <a:effectLst/>
              <a:latin typeface="+mn-lt"/>
              <a:ea typeface="+mn-ea"/>
              <a:cs typeface="+mn-cs"/>
            </a:rPr>
            <a:t>b)	</a:t>
          </a:r>
          <a:r>
            <a:rPr lang="es-MX" sz="1100">
              <a:solidFill>
                <a:schemeClr val="dk1"/>
              </a:solidFill>
              <a:effectLst/>
              <a:latin typeface="+mn-lt"/>
              <a:ea typeface="+mn-ea"/>
              <a:cs typeface="+mn-cs"/>
            </a:rPr>
            <a:t>Que los equipos para el registro de las operaciones con el público en general cumplan con los siguientes requisitos:</a:t>
          </a:r>
        </a:p>
        <a:p>
          <a:pPr algn="just"/>
          <a:r>
            <a:rPr lang="es-MX" sz="1100" b="1">
              <a:solidFill>
                <a:schemeClr val="dk1"/>
              </a:solidFill>
              <a:effectLst/>
              <a:latin typeface="+mn-lt"/>
              <a:ea typeface="+mn-ea"/>
              <a:cs typeface="+mn-cs"/>
            </a:rPr>
            <a:t>1.</a:t>
          </a:r>
          <a:r>
            <a:rPr lang="es-MX" sz="1100">
              <a:solidFill>
                <a:schemeClr val="dk1"/>
              </a:solidFill>
              <a:effectLst/>
              <a:latin typeface="+mn-lt"/>
              <a:ea typeface="+mn-ea"/>
              <a:cs typeface="+mn-cs"/>
            </a:rPr>
            <a:t>	Contar con un dispositivo que acumule el valor de las operaciones celebradas durante el día, así como el monto de los impuestos trasladados en dichas operaciones.</a:t>
          </a:r>
        </a:p>
        <a:p>
          <a:pPr algn="just"/>
          <a:r>
            <a:rPr lang="es-MX" sz="1100" b="1">
              <a:solidFill>
                <a:schemeClr val="dk1"/>
              </a:solidFill>
              <a:effectLst/>
              <a:latin typeface="+mn-lt"/>
              <a:ea typeface="+mn-ea"/>
              <a:cs typeface="+mn-cs"/>
            </a:rPr>
            <a:t>2.</a:t>
          </a:r>
          <a:r>
            <a:rPr lang="es-MX" sz="1100">
              <a:solidFill>
                <a:schemeClr val="dk1"/>
              </a:solidFill>
              <a:effectLst/>
              <a:latin typeface="+mn-lt"/>
              <a:ea typeface="+mn-ea"/>
              <a:cs typeface="+mn-cs"/>
            </a:rPr>
            <a:t>	Contar con un acceso que permita a las autoridades fiscales consultar la información contenida en el dispositivo mencionado.</a:t>
          </a:r>
        </a:p>
        <a:p>
          <a:pPr algn="just"/>
          <a:r>
            <a:rPr lang="es-MX" sz="1100" b="1">
              <a:solidFill>
                <a:schemeClr val="dk1"/>
              </a:solidFill>
              <a:effectLst/>
              <a:latin typeface="+mn-lt"/>
              <a:ea typeface="+mn-ea"/>
              <a:cs typeface="+mn-cs"/>
            </a:rPr>
            <a:t>3.</a:t>
          </a:r>
          <a:r>
            <a:rPr lang="es-MX" sz="1100">
              <a:solidFill>
                <a:schemeClr val="dk1"/>
              </a:solidFill>
              <a:effectLst/>
              <a:latin typeface="+mn-lt"/>
              <a:ea typeface="+mn-ea"/>
              <a:cs typeface="+mn-cs"/>
            </a:rPr>
            <a:t>	Contar con la capacidad de emitir comprobantes que reúnan los requisitos a que se refiere el inciso a) de la presente fracción.</a:t>
          </a:r>
        </a:p>
        <a:p>
          <a:pPr algn="just"/>
          <a:r>
            <a:rPr lang="es-MX" sz="1100" b="1">
              <a:solidFill>
                <a:schemeClr val="dk1"/>
              </a:solidFill>
              <a:effectLst/>
              <a:latin typeface="+mn-lt"/>
              <a:ea typeface="+mn-ea"/>
              <a:cs typeface="+mn-cs"/>
            </a:rPr>
            <a:t>4.</a:t>
          </a:r>
          <a:r>
            <a:rPr lang="es-MX" sz="1100">
              <a:solidFill>
                <a:schemeClr val="dk1"/>
              </a:solidFill>
              <a:effectLst/>
              <a:latin typeface="+mn-lt"/>
              <a:ea typeface="+mn-ea"/>
              <a:cs typeface="+mn-cs"/>
            </a:rPr>
            <a:t>	Contar con la capacidad de efectuar en forma automática, al final del día, el registro contable en las cuentas y subcuentas afectadas por cada operación, y de emitir un reporte global diario.</a:t>
          </a:r>
        </a:p>
        <a:p>
          <a:pPr algn="just"/>
          <a:r>
            <a:rPr lang="es-MX" sz="1100">
              <a:solidFill>
                <a:schemeClr val="dk1"/>
              </a:solidFill>
              <a:effectLst/>
              <a:latin typeface="+mn-lt"/>
              <a:ea typeface="+mn-ea"/>
              <a:cs typeface="+mn-cs"/>
            </a:rPr>
            <a:t>Para los efectos del CFDI donde consten las operaciones realizadas con el público en general, los contribuyentes podrán remitir al SAT o al PCCFDI, según sea el caso, el CFDI a más tardar dentro de las 24 horas siguientes al cierre de las operaciones realizadas de manera diaria, semanal, mensual o bimestral.</a:t>
          </a:r>
        </a:p>
        <a:p>
          <a:pPr algn="just"/>
          <a:r>
            <a:rPr lang="es-MX" sz="1100">
              <a:solidFill>
                <a:schemeClr val="dk1"/>
              </a:solidFill>
              <a:effectLst/>
              <a:latin typeface="+mn-lt"/>
              <a:ea typeface="+mn-ea"/>
              <a:cs typeface="+mn-cs"/>
            </a:rPr>
            <a:t>En los CFDI globales se deberá separar el monto del IVA e IEPS a cargo del contribuyente.</a:t>
          </a:r>
        </a:p>
        <a:p>
          <a:pPr algn="just"/>
          <a:r>
            <a:rPr lang="es-MX" sz="1100">
              <a:solidFill>
                <a:schemeClr val="dk1"/>
              </a:solidFill>
              <a:effectLst/>
              <a:latin typeface="+mn-lt"/>
              <a:ea typeface="+mn-ea"/>
              <a:cs typeface="+mn-cs"/>
            </a:rPr>
            <a:t>Cuando los adquirentes de los bienes o receptores de los servicios no soliciten comprobantes de operaciones realizadas con el público en general, los contribuyentes no estarán obligados a expedirlos por operaciones celebradas con el público en general, cuyo importe sea inferior a $100.00 (cien pesos 00/100 M.N.).</a:t>
          </a:r>
        </a:p>
        <a:p>
          <a:pPr algn="just"/>
          <a:r>
            <a:rPr lang="es-MX" sz="1100">
              <a:solidFill>
                <a:schemeClr val="dk1"/>
              </a:solidFill>
              <a:effectLst/>
              <a:latin typeface="+mn-lt"/>
              <a:ea typeface="+mn-ea"/>
              <a:cs typeface="+mn-cs"/>
            </a:rPr>
            <a:t>En operaciones con el público en general pactadas en pagos parciales o diferidos, los contribuyentes podrán emitir un comprobante en los términos de esta regla exclusivamente para reflejar dichas operaciones. En dicho caso, los contribuyentes que acumulen ingresos conforme a lo devengado reflejarán el monto total de la operación en la factura global que corresponda; tratándose de contribuyentes que tributan conforme a flujo de efectivo, deberán reflejar solamente los montos efectivamente recibidos por la operación en cada una de las facturas globales que se emitan. A las operaciones descritas en el presente párrafo no les será aplicable lo señalado en la regla 2.7.1.32.</a:t>
          </a:r>
        </a:p>
        <a:p>
          <a:pPr algn="just"/>
          <a:r>
            <a:rPr lang="es-MX" sz="1100">
              <a:solidFill>
                <a:schemeClr val="dk1"/>
              </a:solidFill>
              <a:effectLst/>
              <a:latin typeface="+mn-lt"/>
              <a:ea typeface="+mn-ea"/>
              <a:cs typeface="+mn-cs"/>
            </a:rPr>
            <a:t>La facilidad establecida en esta regla no es aplicable tratándose de los sujetos señalados en la regla 2.6.1.2. Tratándose de las estaciones de servicio, por las operaciones que se realicen a través de monederos electrónicos autorizados por el SAT, deberán estar a lo señalado en la regla 3.3.1.7., penúltimo párrafo.</a:t>
          </a:r>
        </a:p>
        <a:p>
          <a:pPr algn="just"/>
          <a:r>
            <a:rPr lang="en-US" sz="1100" i="1">
              <a:solidFill>
                <a:schemeClr val="dk1"/>
              </a:solidFill>
              <a:effectLst/>
              <a:latin typeface="+mn-lt"/>
              <a:ea typeface="+mn-ea"/>
              <a:cs typeface="+mn-cs"/>
            </a:rPr>
            <a:t>CFF 29, 29-A, LISR 2021 112, LISR 2022 113-G, RCFF 39, RMF 2.6.1.2., 2.7.1.23., 2.7.1.32., 3.3.1.7.</a:t>
          </a:r>
          <a:endParaRPr lang="es-MX" sz="1100">
            <a:solidFill>
              <a:schemeClr val="dk1"/>
            </a:solidFill>
            <a:effectLst/>
            <a:latin typeface="+mn-lt"/>
            <a:ea typeface="+mn-ea"/>
            <a:cs typeface="+mn-cs"/>
          </a:endParaRPr>
        </a:p>
        <a:p>
          <a:pPr algn="just"/>
          <a:endParaRPr lang="es-MX" sz="1100" kern="1200"/>
        </a:p>
      </xdr:txBody>
    </xdr:sp>
    <xdr:clientData/>
  </xdr:twoCellAnchor>
  <xdr:twoCellAnchor>
    <xdr:from>
      <xdr:col>5</xdr:col>
      <xdr:colOff>1084385</xdr:colOff>
      <xdr:row>0</xdr:row>
      <xdr:rowOff>29307</xdr:rowOff>
    </xdr:from>
    <xdr:to>
      <xdr:col>7</xdr:col>
      <xdr:colOff>72502</xdr:colOff>
      <xdr:row>2</xdr:row>
      <xdr:rowOff>172161</xdr:rowOff>
    </xdr:to>
    <xdr:grpSp>
      <xdr:nvGrpSpPr>
        <xdr:cNvPr id="3" name="Grupo 2">
          <a:hlinkClick xmlns:r="http://schemas.openxmlformats.org/officeDocument/2006/relationships" r:id="rId1"/>
          <a:extLst>
            <a:ext uri="{FF2B5EF4-FFF2-40B4-BE49-F238E27FC236}">
              <a16:creationId xmlns:a16="http://schemas.microsoft.com/office/drawing/2014/main" id="{0DE07115-90E0-416C-8F52-3B1DBC430EF5}"/>
            </a:ext>
          </a:extLst>
        </xdr:cNvPr>
        <xdr:cNvGrpSpPr/>
      </xdr:nvGrpSpPr>
      <xdr:grpSpPr>
        <a:xfrm>
          <a:off x="6301154" y="29307"/>
          <a:ext cx="885790" cy="523854"/>
          <a:chOff x="7504347" y="2348815"/>
          <a:chExt cx="885790" cy="523854"/>
        </a:xfrm>
      </xdr:grpSpPr>
      <mc:AlternateContent xmlns:mc="http://schemas.openxmlformats.org/markup-compatibility/2006">
        <mc:Choice xmlns:am3d="http://schemas.microsoft.com/office/drawing/2017/model3d" Requires="am3d">
          <xdr:graphicFrame macro="">
            <xdr:nvGraphicFramePr>
              <xdr:cNvPr id="4" name="Modelo 3D 3" descr="Elipsoide">
                <a:extLst>
                  <a:ext uri="{FF2B5EF4-FFF2-40B4-BE49-F238E27FC236}">
                    <a16:creationId xmlns:a16="http://schemas.microsoft.com/office/drawing/2014/main" id="{EC4B8171-645D-F349-8478-B10E4B8A5715}"/>
                  </a:ext>
                </a:extLst>
              </xdr:cNvPr>
              <xdr:cNvGraphicFramePr>
                <a:graphicFrameLocks noChangeAspect="1"/>
              </xdr:cNvGraphicFramePr>
            </xdr:nvGraphicFramePr>
            <xdr:xfrm>
              <a:off x="7504347" y="2348815"/>
              <a:ext cx="885790" cy="523854"/>
            </xdr:xfrm>
            <a:graphic>
              <a:graphicData uri="http://schemas.microsoft.com/office/drawing/2017/model3d">
                <am3d:model3d xmlns:r="http://schemas.openxmlformats.org/officeDocument/2006/relationships" r:embed="rId2">
                  <am3d:spPr>
                    <a:xfrm>
                      <a:off x="0" y="0"/>
                      <a:ext cx="885790" cy="523854"/>
                    </a:xfrm>
                    <a:prstGeom prst="rect">
                      <a:avLst/>
                    </a:prstGeom>
                  </am3d:spPr>
                  <am3d:camera>
                    <am3d:pos x="0" y="0" z="70713994"/>
                    <am3d:up dx="0" dy="36000000" dz="0"/>
                    <am3d:lookAt x="0" y="0" z="0"/>
                    <am3d:perspective fov="2700000"/>
                  </am3d:camera>
                  <am3d:trans>
                    <am3d:meterPerModelUnit n="6438416" d="1000000"/>
                    <am3d:preTrans dx="0" dy="-9181623" dz="0"/>
                    <am3d:scale>
                      <am3d:sx n="1000000" d="1000000"/>
                      <am3d:sy n="1000000" d="1000000"/>
                      <am3d:sz n="1000000" d="1000000"/>
                    </am3d:scale>
                    <am3d:rot ax="-231580" ay="-380631" az="25627"/>
                    <am3d:postTrans dx="0" dy="0" dz="0"/>
                  </am3d:trans>
                  <am3d:raster rName="Office3DRenderer" rVer="16.0.8326">
                    <am3d:blip r:embed="rId3"/>
                  </am3d:raster>
                  <am3d:objViewport viewportSz="1207895"/>
                  <am3d:ambientLight>
                    <am3d:clr>
                      <a:scrgbClr r="50000" g="50000" b="50000"/>
                    </am3d:clr>
                    <am3d:illuminance n="500000" d="1000000"/>
                  </am3d:ambientLight>
                  <am3d:ptLight rad="0">
                    <am3d:clr>
                      <a:scrgbClr r="100000" g="75000" b="50000"/>
                    </am3d:clr>
                    <am3d:intensity n="9765625" d="1000000"/>
                    <am3d:pos x="21959998" y="70920001" z="16344003"/>
                  </am3d:ptLight>
                  <am3d:ptLight rad="0">
                    <am3d:clr>
                      <a:scrgbClr r="40000" g="60000" b="95000"/>
                    </am3d:clr>
                    <am3d:intensity n="12250000" d="1000000"/>
                    <am3d:pos x="-37964106" y="51130435" z="57631972"/>
                  </am3d:ptLight>
                  <am3d:ptLight rad="0">
                    <am3d:clr>
                      <a:scrgbClr r="86837" g="72700" b="100000"/>
                    </am3d:clr>
                    <am3d:intensity n="3125000" d="1000000"/>
                    <am3d:pos x="-37739122" y="58056624" z="-34769649"/>
                  </am3d:ptLight>
                </am3d:model3d>
              </a:graphicData>
            </a:graphic>
          </xdr:graphicFrame>
        </mc:Choice>
        <mc:Fallback>
          <xdr:pic>
            <xdr:nvPicPr>
              <xdr:cNvPr id="4" name="Modelo 3D 3" descr="Elipsoide">
                <a:extLst>
                  <a:ext uri="{FF2B5EF4-FFF2-40B4-BE49-F238E27FC236}">
                    <a16:creationId xmlns:a16="http://schemas.microsoft.com/office/drawing/2014/main" id="{EC4B8171-645D-F349-8478-B10E4B8A5715}"/>
                  </a:ext>
                </a:extLst>
              </xdr:cNvPr>
              <xdr:cNvPicPr>
                <a:picLocks noGrp="1" noRot="1" noChangeAspect="1" noMove="1" noResize="1" noEditPoints="1" noAdjustHandles="1" noChangeArrowheads="1" noChangeShapeType="1" noCrop="1"/>
              </xdr:cNvPicPr>
            </xdr:nvPicPr>
            <xdr:blipFill>
              <a:blip xmlns:r="http://schemas.openxmlformats.org/officeDocument/2006/relationships" r:embed="rId3"/>
              <a:stretch>
                <a:fillRect/>
              </a:stretch>
            </xdr:blipFill>
            <xdr:spPr>
              <a:xfrm>
                <a:off x="6301154" y="29307"/>
                <a:ext cx="885790" cy="523854"/>
              </a:xfrm>
              <a:prstGeom prst="rect">
                <a:avLst/>
              </a:prstGeom>
            </xdr:spPr>
          </xdr:pic>
        </mc:Fallback>
      </mc:AlternateContent>
      <xdr:sp macro="" textlink="">
        <xdr:nvSpPr>
          <xdr:cNvPr id="5" name="CuadroTexto 4">
            <a:extLst>
              <a:ext uri="{FF2B5EF4-FFF2-40B4-BE49-F238E27FC236}">
                <a16:creationId xmlns:a16="http://schemas.microsoft.com/office/drawing/2014/main" id="{D81D68C5-A4CD-F4AC-BCC7-0143E1406848}"/>
              </a:ext>
            </a:extLst>
          </xdr:cNvPr>
          <xdr:cNvSpPr txBox="1"/>
        </xdr:nvSpPr>
        <xdr:spPr>
          <a:xfrm>
            <a:off x="7696200" y="2447925"/>
            <a:ext cx="5810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a:solidFill>
                  <a:srgbClr val="FFFF00"/>
                </a:solidFill>
              </a:rPr>
              <a:t>Menú</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AMS\KINGSTON%20NEGRA\PROGRAMAS\2025\PROGRAMA%20CURSOS\DISPOSICIONES%20FISCALES\DISPOSICIONES%20FISCALES.xlsm" TargetMode="External"/><Relationship Id="rId1" Type="http://schemas.openxmlformats.org/officeDocument/2006/relationships/externalLinkPath" Target="/AMS/KINGSTON%20NEGRA/PROGRAMAS/2025/PROGRAMA%20CURSOS/DISPOSICIONES%20FISCALES/DISPOSICIONES%20FISC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MENU"/>
      <sheetName val="CFDI"/>
      <sheetName val="INGRESOS"/>
      <sheetName val="FUNDAMENTO"/>
      <sheetName val="DETERMINACION"/>
      <sheetName val="ANTICIPO"/>
      <sheetName val="DEDUCCIONES"/>
      <sheetName val="REQUISITOS"/>
      <sheetName val="DIVISA"/>
      <sheetName val="DESCRIPCION"/>
      <sheetName val="OBJETO"/>
      <sheetName val="CFDIE"/>
      <sheetName val="RPAGOSE"/>
      <sheetName val="CFDIR"/>
      <sheetName val="RPAGOSR"/>
      <sheetName val="VISOR"/>
      <sheetName val="APEND6"/>
      <sheetName val="COMPLEMENTO"/>
      <sheetName val="RECARGOS"/>
      <sheetName val="INPC"/>
      <sheetName val="CATA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C6" t="str">
            <v>ENERO</v>
          </cell>
          <cell r="D6" t="str">
            <v>FEBRERO</v>
          </cell>
          <cell r="E6" t="str">
            <v>MARZO</v>
          </cell>
          <cell r="F6" t="str">
            <v>ABRIL</v>
          </cell>
          <cell r="G6" t="str">
            <v>MAYO</v>
          </cell>
          <cell r="H6" t="str">
            <v>JUNIO</v>
          </cell>
          <cell r="I6" t="str">
            <v>JULIO</v>
          </cell>
          <cell r="J6" t="str">
            <v>AGOSTO</v>
          </cell>
          <cell r="K6" t="str">
            <v>SEPTIEMBRE</v>
          </cell>
          <cell r="L6" t="str">
            <v>OCTUBRE</v>
          </cell>
          <cell r="M6" t="str">
            <v>NOVIEMBRE</v>
          </cell>
          <cell r="N6" t="str">
            <v>DICIEMBRE</v>
          </cell>
        </row>
        <row r="7">
          <cell r="B7">
            <v>2025</v>
          </cell>
          <cell r="C7">
            <v>138.34299999999999</v>
          </cell>
          <cell r="D7">
            <v>138.726</v>
          </cell>
          <cell r="E7">
            <v>139.161</v>
          </cell>
          <cell r="F7">
            <v>139.62</v>
          </cell>
        </row>
        <row r="8">
          <cell r="B8">
            <v>2024</v>
          </cell>
          <cell r="C8">
            <v>133.55500000000001</v>
          </cell>
          <cell r="D8">
            <v>133.68100000000001</v>
          </cell>
          <cell r="E8">
            <v>134.065</v>
          </cell>
          <cell r="F8">
            <v>134.33600000000001</v>
          </cell>
          <cell r="G8">
            <v>134.08699999999999</v>
          </cell>
          <cell r="H8">
            <v>134.59399999999999</v>
          </cell>
          <cell r="I8">
            <v>136.00299999999999</v>
          </cell>
          <cell r="J8">
            <v>136.01300000000001</v>
          </cell>
          <cell r="K8">
            <v>136.08000000000001</v>
          </cell>
          <cell r="L8">
            <v>136.828</v>
          </cell>
          <cell r="M8">
            <v>137.42400000000001</v>
          </cell>
          <cell r="N8">
            <v>137.94900000000001</v>
          </cell>
        </row>
        <row r="9">
          <cell r="B9">
            <v>2023</v>
          </cell>
          <cell r="C9">
            <v>127.336</v>
          </cell>
          <cell r="D9">
            <v>128.04599999999999</v>
          </cell>
          <cell r="E9">
            <v>128.38900000000001</v>
          </cell>
          <cell r="F9">
            <v>128.363</v>
          </cell>
          <cell r="G9">
            <v>128.084</v>
          </cell>
          <cell r="H9">
            <v>128.214</v>
          </cell>
          <cell r="I9">
            <v>128.83199999999999</v>
          </cell>
          <cell r="J9">
            <v>129.54499999999999</v>
          </cell>
          <cell r="K9">
            <v>130.12</v>
          </cell>
          <cell r="L9">
            <v>130.60900000000001</v>
          </cell>
          <cell r="M9">
            <v>131.44499999999999</v>
          </cell>
          <cell r="N9">
            <v>132.37299999999999</v>
          </cell>
        </row>
        <row r="10">
          <cell r="B10">
            <v>2022</v>
          </cell>
          <cell r="C10">
            <v>118.002</v>
          </cell>
          <cell r="D10">
            <v>118.98099999999999</v>
          </cell>
          <cell r="E10">
            <v>120.15900000000001</v>
          </cell>
          <cell r="F10">
            <v>120.809</v>
          </cell>
          <cell r="G10">
            <v>121.02200000000001</v>
          </cell>
          <cell r="H10">
            <v>122.044</v>
          </cell>
          <cell r="I10">
            <v>122.94799999999999</v>
          </cell>
          <cell r="J10">
            <v>123.803</v>
          </cell>
          <cell r="K10">
            <v>124.571</v>
          </cell>
          <cell r="L10">
            <v>125.276</v>
          </cell>
          <cell r="M10">
            <v>125.997</v>
          </cell>
          <cell r="N10">
            <v>126.47799999999999</v>
          </cell>
        </row>
        <row r="11">
          <cell r="B11">
            <v>2021</v>
          </cell>
          <cell r="C11">
            <v>110.21</v>
          </cell>
          <cell r="D11">
            <v>110.907</v>
          </cell>
          <cell r="E11">
            <v>111.824</v>
          </cell>
          <cell r="F11">
            <v>112.19</v>
          </cell>
          <cell r="G11">
            <v>112.419</v>
          </cell>
          <cell r="H11">
            <v>113.018</v>
          </cell>
          <cell r="I11">
            <v>113.682</v>
          </cell>
          <cell r="J11">
            <v>113.899</v>
          </cell>
          <cell r="K11">
            <v>114.601</v>
          </cell>
          <cell r="L11">
            <v>115.56100000000001</v>
          </cell>
          <cell r="M11">
            <v>116.884</v>
          </cell>
          <cell r="N11">
            <v>117.30800000000001</v>
          </cell>
        </row>
        <row r="12">
          <cell r="B12">
            <v>2020</v>
          </cell>
          <cell r="C12">
            <v>106.447</v>
          </cell>
          <cell r="D12">
            <v>106.889</v>
          </cell>
          <cell r="E12">
            <v>106.83799999999999</v>
          </cell>
          <cell r="F12">
            <v>105.755</v>
          </cell>
          <cell r="G12">
            <v>106.16200000000001</v>
          </cell>
          <cell r="H12">
            <v>106.74299999999999</v>
          </cell>
          <cell r="I12">
            <v>107.444</v>
          </cell>
          <cell r="J12">
            <v>107.867</v>
          </cell>
          <cell r="K12">
            <v>108.114</v>
          </cell>
          <cell r="L12">
            <v>108.774</v>
          </cell>
          <cell r="M12">
            <v>108.85599999999999</v>
          </cell>
          <cell r="N12">
            <v>109.271</v>
          </cell>
        </row>
        <row r="13">
          <cell r="B13">
            <v>2019</v>
          </cell>
          <cell r="C13">
            <v>103.108</v>
          </cell>
          <cell r="D13">
            <v>103.07899999999999</v>
          </cell>
          <cell r="E13">
            <v>103.476</v>
          </cell>
          <cell r="F13">
            <v>103.53100000000001</v>
          </cell>
          <cell r="G13">
            <v>103.233</v>
          </cell>
          <cell r="H13">
            <v>103.29900000000001</v>
          </cell>
          <cell r="I13">
            <v>103.687</v>
          </cell>
          <cell r="J13">
            <v>103.67</v>
          </cell>
          <cell r="K13">
            <v>103.94199999999999</v>
          </cell>
          <cell r="L13">
            <v>104.503</v>
          </cell>
          <cell r="M13">
            <v>105.346</v>
          </cell>
          <cell r="N13">
            <v>105.934</v>
          </cell>
        </row>
        <row r="14">
          <cell r="B14">
            <v>2018</v>
          </cell>
          <cell r="C14">
            <v>98.794999699501005</v>
          </cell>
          <cell r="D14">
            <v>99.171374481640001</v>
          </cell>
          <cell r="E14">
            <v>99.492156980588007</v>
          </cell>
          <cell r="F14">
            <v>99.154847046097004</v>
          </cell>
          <cell r="G14">
            <v>98.994080173086999</v>
          </cell>
          <cell r="H14">
            <v>99.376464931786998</v>
          </cell>
          <cell r="I14">
            <v>99.909099104513999</v>
          </cell>
          <cell r="J14">
            <v>100.492</v>
          </cell>
          <cell r="K14">
            <v>100.917</v>
          </cell>
          <cell r="L14">
            <v>101.44</v>
          </cell>
          <cell r="M14">
            <v>102.303</v>
          </cell>
          <cell r="N14">
            <v>103.02</v>
          </cell>
        </row>
        <row r="15">
          <cell r="B15">
            <v>2017</v>
          </cell>
          <cell r="C15">
            <v>93.603882444858996</v>
          </cell>
          <cell r="D15">
            <v>94.144780335356998</v>
          </cell>
          <cell r="E15">
            <v>94.722489332292</v>
          </cell>
          <cell r="F15">
            <v>94.838932628162993</v>
          </cell>
          <cell r="G15">
            <v>94.725494320571997</v>
          </cell>
          <cell r="H15">
            <v>94.963639641805003</v>
          </cell>
          <cell r="I15">
            <v>95.322735741331002</v>
          </cell>
          <cell r="J15">
            <v>95.793767654305995</v>
          </cell>
          <cell r="K15">
            <v>96.093515235290994</v>
          </cell>
          <cell r="L15">
            <v>96.698269126750006</v>
          </cell>
          <cell r="M15">
            <v>97.695173988822006</v>
          </cell>
          <cell r="N15">
            <v>98.272882985755999</v>
          </cell>
        </row>
        <row r="16">
          <cell r="B16">
            <v>2016</v>
          </cell>
          <cell r="C16">
            <v>89.386381393112998</v>
          </cell>
          <cell r="D16">
            <v>89.777781116653998</v>
          </cell>
          <cell r="E16">
            <v>89.910000600998004</v>
          </cell>
          <cell r="F16">
            <v>89.625277961416003</v>
          </cell>
          <cell r="G16">
            <v>89.225614520102994</v>
          </cell>
          <cell r="H16">
            <v>89.324027886291006</v>
          </cell>
          <cell r="I16">
            <v>89.556914478034003</v>
          </cell>
          <cell r="J16">
            <v>89.809333493598999</v>
          </cell>
          <cell r="K16">
            <v>90.357743854798997</v>
          </cell>
          <cell r="L16">
            <v>90.906154215998995</v>
          </cell>
          <cell r="M16">
            <v>91.616833944348002</v>
          </cell>
          <cell r="N16">
            <v>92.039034797764003</v>
          </cell>
        </row>
        <row r="17">
          <cell r="B17">
            <v>2015</v>
          </cell>
          <cell r="C17">
            <v>87.110102770598999</v>
          </cell>
          <cell r="D17">
            <v>87.275377126028999</v>
          </cell>
          <cell r="E17">
            <v>87.630716990203993</v>
          </cell>
          <cell r="F17">
            <v>87.403840375022995</v>
          </cell>
          <cell r="G17">
            <v>86.967365827272999</v>
          </cell>
          <cell r="H17">
            <v>87.113107758880005</v>
          </cell>
          <cell r="I17">
            <v>87.240819760803006</v>
          </cell>
          <cell r="J17">
            <v>87.424875292986002</v>
          </cell>
          <cell r="K17">
            <v>87.752419015566005</v>
          </cell>
          <cell r="L17">
            <v>88.203918504718004</v>
          </cell>
          <cell r="M17">
            <v>88.685467876675006</v>
          </cell>
          <cell r="N17">
            <v>89.046817717411002</v>
          </cell>
        </row>
        <row r="18">
          <cell r="B18">
            <v>2014</v>
          </cell>
          <cell r="C18">
            <v>84.519051625699007</v>
          </cell>
          <cell r="D18">
            <v>84.733157040687999</v>
          </cell>
          <cell r="E18">
            <v>84.965292385360002</v>
          </cell>
          <cell r="F18">
            <v>84.806779253561004</v>
          </cell>
          <cell r="G18">
            <v>84.535579061242004</v>
          </cell>
          <cell r="H18">
            <v>84.682072239918</v>
          </cell>
          <cell r="I18">
            <v>84.914958831660996</v>
          </cell>
          <cell r="J18">
            <v>85.219965142136004</v>
          </cell>
          <cell r="K18">
            <v>85.596339924274005</v>
          </cell>
          <cell r="L18">
            <v>86.069625578460005</v>
          </cell>
          <cell r="M18">
            <v>86.763777871266001</v>
          </cell>
          <cell r="N18">
            <v>87.188983712964003</v>
          </cell>
        </row>
        <row r="19">
          <cell r="B19">
            <v>2013</v>
          </cell>
          <cell r="C19">
            <v>80.892782018150001</v>
          </cell>
          <cell r="D19">
            <v>81.290942965322003</v>
          </cell>
          <cell r="E19">
            <v>81.887433139010994</v>
          </cell>
          <cell r="F19">
            <v>81.941522928061005</v>
          </cell>
          <cell r="G19">
            <v>81.668820241600997</v>
          </cell>
          <cell r="H19">
            <v>81.619237934972006</v>
          </cell>
          <cell r="I19">
            <v>81.592193040447</v>
          </cell>
          <cell r="J19">
            <v>81.824328385119003</v>
          </cell>
          <cell r="K19">
            <v>82.132339683875003</v>
          </cell>
          <cell r="L19">
            <v>82.522988160346003</v>
          </cell>
          <cell r="M19">
            <v>83.292265160165996</v>
          </cell>
          <cell r="N19">
            <v>83.770058296773001</v>
          </cell>
        </row>
        <row r="20">
          <cell r="B20">
            <v>2012</v>
          </cell>
          <cell r="C20">
            <v>78.343049462107004</v>
          </cell>
          <cell r="D20">
            <v>78.502313840976001</v>
          </cell>
          <cell r="E20">
            <v>78.547388665184002</v>
          </cell>
          <cell r="F20">
            <v>78.300979626179995</v>
          </cell>
          <cell r="G20">
            <v>78.053819340104994</v>
          </cell>
          <cell r="H20">
            <v>78.413666686699997</v>
          </cell>
          <cell r="I20">
            <v>78.853897469800003</v>
          </cell>
          <cell r="J20">
            <v>79.090540296892996</v>
          </cell>
          <cell r="K20">
            <v>79.439118937436007</v>
          </cell>
          <cell r="L20">
            <v>79.841036119959</v>
          </cell>
          <cell r="M20">
            <v>80.383436504597995</v>
          </cell>
          <cell r="N20">
            <v>80.568243283851004</v>
          </cell>
        </row>
        <row r="21">
          <cell r="B21">
            <v>2011</v>
          </cell>
          <cell r="C21">
            <v>75.295991345633993</v>
          </cell>
          <cell r="D21">
            <v>75.578460244005001</v>
          </cell>
          <cell r="E21">
            <v>75.723450928540998</v>
          </cell>
          <cell r="F21">
            <v>75.717440951979995</v>
          </cell>
          <cell r="G21">
            <v>75.159264378868997</v>
          </cell>
          <cell r="H21">
            <v>75.155508143518006</v>
          </cell>
          <cell r="I21">
            <v>75.516106737184003</v>
          </cell>
          <cell r="J21">
            <v>75.635555021334994</v>
          </cell>
          <cell r="K21">
            <v>75.821113047658997</v>
          </cell>
          <cell r="L21">
            <v>76.332712302421996</v>
          </cell>
          <cell r="M21">
            <v>77.158332832501998</v>
          </cell>
          <cell r="N21">
            <v>77.792385359696993</v>
          </cell>
        </row>
        <row r="22">
          <cell r="B22">
            <v>2010</v>
          </cell>
          <cell r="C22">
            <v>72.552045976151007</v>
          </cell>
          <cell r="D22">
            <v>72.971670511062001</v>
          </cell>
          <cell r="E22">
            <v>73.489725492434005</v>
          </cell>
          <cell r="F22">
            <v>73.255564640854004</v>
          </cell>
          <cell r="G22">
            <v>72.793977652452</v>
          </cell>
          <cell r="H22">
            <v>72.771183233271003</v>
          </cell>
          <cell r="I22">
            <v>72.929190002590005</v>
          </cell>
          <cell r="J22">
            <v>73.131749500306</v>
          </cell>
          <cell r="K22">
            <v>73.515110186520999</v>
          </cell>
          <cell r="L22">
            <v>73.968926350203006</v>
          </cell>
          <cell r="M22">
            <v>74.561581248891997</v>
          </cell>
          <cell r="N22">
            <v>74.930954450610002</v>
          </cell>
        </row>
        <row r="23">
          <cell r="B23">
            <v>2009</v>
          </cell>
          <cell r="C23">
            <v>69.456149407474001</v>
          </cell>
          <cell r="D23">
            <v>69.609493681960004</v>
          </cell>
          <cell r="E23">
            <v>70.009950182560999</v>
          </cell>
          <cell r="F23">
            <v>70.254990188749005</v>
          </cell>
          <cell r="G23">
            <v>70.050358471107998</v>
          </cell>
          <cell r="H23">
            <v>70.179354161469007</v>
          </cell>
          <cell r="I23">
            <v>70.370516449595002</v>
          </cell>
          <cell r="J23">
            <v>70.538884318540994</v>
          </cell>
          <cell r="K23">
            <v>70.892715870817995</v>
          </cell>
          <cell r="L23">
            <v>71.107190633106001</v>
          </cell>
          <cell r="M23">
            <v>71.476045779843005</v>
          </cell>
          <cell r="N23">
            <v>71.771855174205001</v>
          </cell>
        </row>
        <row r="24">
          <cell r="B24">
            <v>2008</v>
          </cell>
          <cell r="C24">
            <v>65.350563680104003</v>
          </cell>
          <cell r="D24">
            <v>65.544834298119</v>
          </cell>
          <cell r="E24">
            <v>66.019890716036002</v>
          </cell>
          <cell r="F24">
            <v>66.170126660633997</v>
          </cell>
          <cell r="G24">
            <v>66.098635073205003</v>
          </cell>
          <cell r="H24">
            <v>66.372168103369006</v>
          </cell>
          <cell r="I24">
            <v>66.742059360067998</v>
          </cell>
          <cell r="J24">
            <v>67.127492266209003</v>
          </cell>
          <cell r="K24">
            <v>67.584934814760004</v>
          </cell>
          <cell r="L24">
            <v>68.045485693200007</v>
          </cell>
          <cell r="M24">
            <v>68.818941780386993</v>
          </cell>
          <cell r="N24">
            <v>69.295552363249001</v>
          </cell>
        </row>
        <row r="25">
          <cell r="B25">
            <v>2007</v>
          </cell>
          <cell r="C25">
            <v>63.016207934043997</v>
          </cell>
          <cell r="D25">
            <v>63.192346627710997</v>
          </cell>
          <cell r="E25">
            <v>63.329113142792998</v>
          </cell>
          <cell r="F25">
            <v>63.291295129151997</v>
          </cell>
          <cell r="G25">
            <v>62.982534360255002</v>
          </cell>
          <cell r="H25">
            <v>63.058170387535</v>
          </cell>
          <cell r="I25">
            <v>63.326004812904003</v>
          </cell>
          <cell r="J25">
            <v>63.583996193627002</v>
          </cell>
          <cell r="K25">
            <v>64.077702590875006</v>
          </cell>
          <cell r="L25">
            <v>64.327405091895997</v>
          </cell>
          <cell r="M25">
            <v>64.781221255576995</v>
          </cell>
          <cell r="N25">
            <v>65.049055680945997</v>
          </cell>
        </row>
        <row r="26">
          <cell r="B26">
            <v>2006</v>
          </cell>
          <cell r="C26">
            <v>60.603625885795999</v>
          </cell>
          <cell r="D26">
            <v>60.696357727462001</v>
          </cell>
          <cell r="E26">
            <v>60.772511809722999</v>
          </cell>
          <cell r="F26">
            <v>60.861617266518998</v>
          </cell>
          <cell r="G26">
            <v>60.590674511262002</v>
          </cell>
          <cell r="H26">
            <v>60.642998064380002</v>
          </cell>
          <cell r="I26">
            <v>60.809293713400997</v>
          </cell>
          <cell r="J26">
            <v>61.119608647242003</v>
          </cell>
          <cell r="K26">
            <v>61.736612130056002</v>
          </cell>
          <cell r="L26">
            <v>62.006518775350997</v>
          </cell>
          <cell r="M26">
            <v>62.331857303652001</v>
          </cell>
          <cell r="N26">
            <v>62.692423570686003</v>
          </cell>
        </row>
        <row r="27">
          <cell r="B27">
            <v>2005</v>
          </cell>
          <cell r="C27">
            <v>58.309160373300998</v>
          </cell>
          <cell r="D27">
            <v>58.503430991316002</v>
          </cell>
          <cell r="E27">
            <v>58.767120976834001</v>
          </cell>
          <cell r="F27">
            <v>58.976415189308</v>
          </cell>
          <cell r="G27">
            <v>58.828251464635997</v>
          </cell>
          <cell r="H27">
            <v>58.771783471665998</v>
          </cell>
          <cell r="I27">
            <v>59.001799883395002</v>
          </cell>
          <cell r="J27">
            <v>59.072255360862002</v>
          </cell>
          <cell r="K27">
            <v>59.309006487348</v>
          </cell>
          <cell r="L27">
            <v>59.454579937113998</v>
          </cell>
          <cell r="M27">
            <v>59.882493351727</v>
          </cell>
          <cell r="N27">
            <v>60.250312388501001</v>
          </cell>
        </row>
        <row r="28">
          <cell r="B28">
            <v>2004</v>
          </cell>
          <cell r="C28">
            <v>55.774317349450001</v>
          </cell>
          <cell r="D28">
            <v>56.107944757452998</v>
          </cell>
          <cell r="E28">
            <v>56.298070935616998</v>
          </cell>
          <cell r="F28">
            <v>56.383031952562</v>
          </cell>
          <cell r="G28">
            <v>56.241602942646999</v>
          </cell>
          <cell r="H28">
            <v>56.331744509406001</v>
          </cell>
          <cell r="I28">
            <v>56.479390179097003</v>
          </cell>
          <cell r="J28">
            <v>56.828041181560003</v>
          </cell>
          <cell r="K28">
            <v>57.297917049664001</v>
          </cell>
          <cell r="L28">
            <v>57.694747165395</v>
          </cell>
          <cell r="M28">
            <v>58.186899397696997</v>
          </cell>
          <cell r="N28">
            <v>58.307088153376</v>
          </cell>
        </row>
        <row r="29">
          <cell r="B29">
            <v>2003</v>
          </cell>
          <cell r="C29">
            <v>53.525440675315998</v>
          </cell>
          <cell r="D29">
            <v>53.674122454969996</v>
          </cell>
          <cell r="E29">
            <v>54.012930412785998</v>
          </cell>
          <cell r="F29">
            <v>54.105144199469997</v>
          </cell>
          <cell r="G29">
            <v>53.930559670748998</v>
          </cell>
          <cell r="H29">
            <v>53.975112399147001</v>
          </cell>
          <cell r="I29">
            <v>54.053338701333999</v>
          </cell>
          <cell r="J29">
            <v>54.215489910502001</v>
          </cell>
          <cell r="K29">
            <v>54.538238163896999</v>
          </cell>
          <cell r="L29">
            <v>54.738207386707003</v>
          </cell>
          <cell r="M29">
            <v>55.192541605370003</v>
          </cell>
          <cell r="N29">
            <v>55.429810786837997</v>
          </cell>
        </row>
        <row r="30">
          <cell r="B30">
            <v>2002</v>
          </cell>
          <cell r="C30">
            <v>50.900472009715998</v>
          </cell>
          <cell r="D30">
            <v>50.867749849081001</v>
          </cell>
          <cell r="E30">
            <v>51.127948444495999</v>
          </cell>
          <cell r="F30">
            <v>51.407234972562001</v>
          </cell>
          <cell r="G30">
            <v>51.511429231397997</v>
          </cell>
          <cell r="H30">
            <v>51.762586176958997</v>
          </cell>
          <cell r="I30">
            <v>51.911181353361997</v>
          </cell>
          <cell r="J30">
            <v>52.108560301263999</v>
          </cell>
          <cell r="K30">
            <v>52.421983564994001</v>
          </cell>
          <cell r="L30">
            <v>52.653036086686001</v>
          </cell>
          <cell r="M30">
            <v>53.078877281373998</v>
          </cell>
          <cell r="N30">
            <v>53.309929803065003</v>
          </cell>
        </row>
        <row r="31">
          <cell r="B31">
            <v>2001</v>
          </cell>
          <cell r="C31">
            <v>48.575476247933999</v>
          </cell>
          <cell r="D31">
            <v>48.543328159565</v>
          </cell>
          <cell r="E31">
            <v>48.850887781723998</v>
          </cell>
          <cell r="F31">
            <v>49.097308632382997</v>
          </cell>
          <cell r="G31">
            <v>49.209970463624998</v>
          </cell>
          <cell r="H31">
            <v>49.326363767191999</v>
          </cell>
          <cell r="I31">
            <v>49.198201964029998</v>
          </cell>
          <cell r="J31">
            <v>49.489687547186001</v>
          </cell>
          <cell r="K31">
            <v>49.950381149771999</v>
          </cell>
          <cell r="L31">
            <v>50.176135367754</v>
          </cell>
          <cell r="M31">
            <v>50.365148908872001</v>
          </cell>
          <cell r="N31">
            <v>50.434898785092997</v>
          </cell>
        </row>
        <row r="32">
          <cell r="B32">
            <v>2000</v>
          </cell>
          <cell r="C32">
            <v>44.930830116377997</v>
          </cell>
          <cell r="D32">
            <v>45.329380314521998</v>
          </cell>
          <cell r="E32">
            <v>45.580680782035003</v>
          </cell>
          <cell r="F32">
            <v>45.840018271642002</v>
          </cell>
          <cell r="G32">
            <v>46.011379073729003</v>
          </cell>
          <cell r="H32">
            <v>46.283920241006001</v>
          </cell>
          <cell r="I32">
            <v>46.464466209717997</v>
          </cell>
          <cell r="J32">
            <v>46.719785188278003</v>
          </cell>
          <cell r="K32">
            <v>47.061071604014998</v>
          </cell>
          <cell r="L32">
            <v>47.385135825852998</v>
          </cell>
          <cell r="M32">
            <v>47.790287862832997</v>
          </cell>
          <cell r="N32">
            <v>48.307671180741004</v>
          </cell>
        </row>
        <row r="33">
          <cell r="B33">
            <v>1999</v>
          </cell>
          <cell r="C33">
            <v>40.469770280539997</v>
          </cell>
          <cell r="D33">
            <v>41.013642812363997</v>
          </cell>
          <cell r="E33">
            <v>41.394683783067002</v>
          </cell>
          <cell r="F33">
            <v>41.774576609237002</v>
          </cell>
          <cell r="G33">
            <v>42.02587707675</v>
          </cell>
          <cell r="H33">
            <v>42.302006204759003</v>
          </cell>
          <cell r="I33">
            <v>42.581579771548</v>
          </cell>
          <cell r="J33">
            <v>42.821255256237997</v>
          </cell>
          <cell r="K33">
            <v>43.235018392756999</v>
          </cell>
          <cell r="L33">
            <v>43.508851226518999</v>
          </cell>
          <cell r="M33">
            <v>43.895776447019998</v>
          </cell>
          <cell r="N33">
            <v>44.335516388565999</v>
          </cell>
        </row>
        <row r="34">
          <cell r="B34">
            <v>1998</v>
          </cell>
          <cell r="C34">
            <v>34.003924110859998</v>
          </cell>
          <cell r="D34">
            <v>34.599237843852997</v>
          </cell>
          <cell r="E34">
            <v>35.004533397604</v>
          </cell>
          <cell r="F34">
            <v>35.332042063402</v>
          </cell>
          <cell r="G34">
            <v>35.613481363761998</v>
          </cell>
          <cell r="H34">
            <v>36.034420411382001</v>
          </cell>
          <cell r="I34">
            <v>36.381878110460001</v>
          </cell>
          <cell r="J34">
            <v>36.731632103784001</v>
          </cell>
          <cell r="K34">
            <v>37.327376387091</v>
          </cell>
          <cell r="L34">
            <v>37.862268927258</v>
          </cell>
          <cell r="M34">
            <v>38.532786225594002</v>
          </cell>
          <cell r="N34">
            <v>39.472974324694</v>
          </cell>
        </row>
        <row r="35">
          <cell r="B35">
            <v>1997</v>
          </cell>
          <cell r="C35">
            <v>29.498886028859999</v>
          </cell>
          <cell r="D35">
            <v>29.994598091509001</v>
          </cell>
          <cell r="E35">
            <v>30.367889073663001</v>
          </cell>
          <cell r="F35">
            <v>30.695971811728999</v>
          </cell>
          <cell r="G35">
            <v>30.976119445603</v>
          </cell>
          <cell r="H35">
            <v>31.250956912307998</v>
          </cell>
          <cell r="I35">
            <v>31.523211040861</v>
          </cell>
          <cell r="J35">
            <v>31.803502196688001</v>
          </cell>
          <cell r="K35">
            <v>32.199612588994</v>
          </cell>
          <cell r="L35">
            <v>32.456940823078</v>
          </cell>
          <cell r="M35">
            <v>32.820042010843999</v>
          </cell>
          <cell r="N35">
            <v>33.279874507621003</v>
          </cell>
        </row>
        <row r="36">
          <cell r="B36">
            <v>1996</v>
          </cell>
          <cell r="C36">
            <v>23.329753761294</v>
          </cell>
          <cell r="D36">
            <v>23.874262028762001</v>
          </cell>
          <cell r="E36">
            <v>24.399825880352999</v>
          </cell>
          <cell r="F36">
            <v>25.093449617204001</v>
          </cell>
          <cell r="G36">
            <v>25.550842302962</v>
          </cell>
          <cell r="H36">
            <v>25.966901728547001</v>
          </cell>
          <cell r="I36">
            <v>26.336030688063001</v>
          </cell>
          <cell r="J36">
            <v>26.686071714930002</v>
          </cell>
          <cell r="K36">
            <v>27.112751490396999</v>
          </cell>
          <cell r="L36">
            <v>27.451167539621</v>
          </cell>
          <cell r="M36">
            <v>27.867083448433998</v>
          </cell>
          <cell r="N36">
            <v>28.759336453704002</v>
          </cell>
        </row>
        <row r="37">
          <cell r="B37">
            <v>1995</v>
          </cell>
          <cell r="C37">
            <v>15.376990944299999</v>
          </cell>
          <cell r="D37">
            <v>16.028707348708998</v>
          </cell>
          <cell r="E37">
            <v>16.973617202949999</v>
          </cell>
          <cell r="F37">
            <v>18.326133255310999</v>
          </cell>
          <cell r="G37">
            <v>19.092090190992</v>
          </cell>
          <cell r="H37">
            <v>19.698024268685</v>
          </cell>
          <cell r="I37">
            <v>20.099588355293999</v>
          </cell>
          <cell r="J37">
            <v>20.432981265710001</v>
          </cell>
          <cell r="K37">
            <v>20.855642530130002</v>
          </cell>
          <cell r="L37">
            <v>21.284762116614999</v>
          </cell>
          <cell r="M37">
            <v>21.809608384348</v>
          </cell>
          <cell r="N37">
            <v>22.520167271192001</v>
          </cell>
        </row>
        <row r="38">
          <cell r="B38">
            <v>1994</v>
          </cell>
          <cell r="C38">
            <v>13.950374980567</v>
          </cell>
          <cell r="D38">
            <v>14.022124062044</v>
          </cell>
          <cell r="E38">
            <v>14.094224762979</v>
          </cell>
          <cell r="F38">
            <v>14.163251304932</v>
          </cell>
          <cell r="G38">
            <v>14.231682244252999</v>
          </cell>
          <cell r="H38">
            <v>14.302894568965</v>
          </cell>
          <cell r="I38">
            <v>14.366326769868</v>
          </cell>
          <cell r="J38">
            <v>14.433286645443999</v>
          </cell>
          <cell r="K38">
            <v>14.535936644548</v>
          </cell>
          <cell r="L38">
            <v>14.612245304055</v>
          </cell>
          <cell r="M38">
            <v>14.690360856448001</v>
          </cell>
          <cell r="N38">
            <v>14.819204368158999</v>
          </cell>
        </row>
        <row r="39">
          <cell r="B39">
            <v>1993</v>
          </cell>
          <cell r="C39">
            <v>12.977319763866999</v>
          </cell>
          <cell r="D39">
            <v>13.083345310799</v>
          </cell>
          <cell r="E39">
            <v>13.159593689429</v>
          </cell>
          <cell r="F39">
            <v>13.235480403514</v>
          </cell>
          <cell r="G39">
            <v>13.311137489729999</v>
          </cell>
          <cell r="H39">
            <v>13.385797123244</v>
          </cell>
          <cell r="I39">
            <v>13.450123440421001</v>
          </cell>
          <cell r="J39">
            <v>13.522112194855</v>
          </cell>
          <cell r="K39">
            <v>13.622260672231</v>
          </cell>
          <cell r="L39">
            <v>13.677973025024</v>
          </cell>
          <cell r="M39">
            <v>13.738302356338</v>
          </cell>
          <cell r="N39">
            <v>13.843054897126001</v>
          </cell>
        </row>
        <row r="40">
          <cell r="B40">
            <v>1992</v>
          </cell>
          <cell r="C40">
            <v>11.657778465389001</v>
          </cell>
          <cell r="D40">
            <v>11.795900435066001</v>
          </cell>
          <cell r="E40">
            <v>11.915947720289999</v>
          </cell>
          <cell r="F40">
            <v>12.022171319641</v>
          </cell>
          <cell r="G40">
            <v>12.101437891771999</v>
          </cell>
          <cell r="H40">
            <v>12.183345192186</v>
          </cell>
          <cell r="I40">
            <v>12.260272414519999</v>
          </cell>
          <cell r="J40">
            <v>12.335592231401</v>
          </cell>
          <cell r="K40">
            <v>12.442896524527001</v>
          </cell>
          <cell r="L40">
            <v>12.532493537792</v>
          </cell>
          <cell r="M40">
            <v>12.636620340687999</v>
          </cell>
          <cell r="N40">
            <v>12.816553481441</v>
          </cell>
        </row>
        <row r="41">
          <cell r="B41">
            <v>1991</v>
          </cell>
          <cell r="C41">
            <v>9.8838798948009998</v>
          </cell>
          <cell r="D41">
            <v>10.056424721909</v>
          </cell>
          <cell r="E41">
            <v>10.199839643789</v>
          </cell>
          <cell r="F41">
            <v>10.306687551197999</v>
          </cell>
          <cell r="G41">
            <v>10.407441671111</v>
          </cell>
          <cell r="H41">
            <v>10.516647583476001</v>
          </cell>
          <cell r="I41">
            <v>10.609584269261999</v>
          </cell>
          <cell r="J41">
            <v>10.683422977312</v>
          </cell>
          <cell r="K41">
            <v>10.789850374312</v>
          </cell>
          <cell r="L41">
            <v>10.915342738584</v>
          </cell>
          <cell r="M41">
            <v>11.186374096785</v>
          </cell>
          <cell r="N41">
            <v>11.449679866825999</v>
          </cell>
        </row>
        <row r="42">
          <cell r="B42">
            <v>1990</v>
          </cell>
          <cell r="C42">
            <v>7.7760373017279996</v>
          </cell>
          <cell r="D42">
            <v>7.9521198537759998</v>
          </cell>
          <cell r="E42">
            <v>8.0923099196599999</v>
          </cell>
          <cell r="F42">
            <v>8.2154715493909993</v>
          </cell>
          <cell r="G42">
            <v>8.3588376756719995</v>
          </cell>
          <cell r="H42">
            <v>8.5429385894719996</v>
          </cell>
          <cell r="I42">
            <v>8.6987348337260002</v>
          </cell>
          <cell r="J42">
            <v>8.8469504416049993</v>
          </cell>
          <cell r="K42">
            <v>8.9730613687050003</v>
          </cell>
          <cell r="L42">
            <v>9.102059887647</v>
          </cell>
          <cell r="M42">
            <v>9.3437231026759999</v>
          </cell>
          <cell r="N42">
            <v>9.6382139538609994</v>
          </cell>
        </row>
        <row r="43">
          <cell r="B43">
            <v>1989</v>
          </cell>
          <cell r="C43">
            <v>6.349023792963</v>
          </cell>
          <cell r="D43">
            <v>6.4351835425089998</v>
          </cell>
          <cell r="E43">
            <v>6.5049448988289997</v>
          </cell>
          <cell r="F43">
            <v>6.6022244447040004</v>
          </cell>
          <cell r="G43">
            <v>6.6930987691499997</v>
          </cell>
          <cell r="H43">
            <v>6.7743846367099998</v>
          </cell>
          <cell r="I43">
            <v>6.8421482176049997</v>
          </cell>
          <cell r="J43">
            <v>6.9073327757470002</v>
          </cell>
          <cell r="K43">
            <v>6.9733927950019998</v>
          </cell>
          <cell r="L43">
            <v>7.0765250152229999</v>
          </cell>
          <cell r="M43">
            <v>7.175855437159</v>
          </cell>
          <cell r="N43">
            <v>7.4180295787319999</v>
          </cell>
        </row>
        <row r="44">
          <cell r="B44">
            <v>1988</v>
          </cell>
          <cell r="C44">
            <v>4.7182459356499997</v>
          </cell>
          <cell r="D44">
            <v>5.1117830400719999</v>
          </cell>
          <cell r="E44">
            <v>5.3735474255859996</v>
          </cell>
          <cell r="F44">
            <v>5.538940736801</v>
          </cell>
          <cell r="G44">
            <v>5.6461086882159996</v>
          </cell>
          <cell r="H44">
            <v>5.7612921365389997</v>
          </cell>
          <cell r="I44">
            <v>5.857456543164</v>
          </cell>
          <cell r="J44">
            <v>5.9113433427300004</v>
          </cell>
          <cell r="K44">
            <v>5.9451390220790001</v>
          </cell>
          <cell r="L44">
            <v>5.9904864830819999</v>
          </cell>
          <cell r="M44">
            <v>6.0706543465480003</v>
          </cell>
          <cell r="N44">
            <v>6.1973163857179996</v>
          </cell>
        </row>
        <row r="45">
          <cell r="B45">
            <v>1987</v>
          </cell>
          <cell r="C45">
            <v>1.7044012927959999</v>
          </cell>
          <cell r="D45">
            <v>1.8273863901109999</v>
          </cell>
          <cell r="E45">
            <v>1.948152699385</v>
          </cell>
          <cell r="F45">
            <v>2.1186064597269998</v>
          </cell>
          <cell r="G45">
            <v>2.2783250588419999</v>
          </cell>
          <cell r="H45">
            <v>2.443145732803</v>
          </cell>
          <cell r="I45">
            <v>2.641021526516</v>
          </cell>
          <cell r="J45">
            <v>2.8568715486410001</v>
          </cell>
          <cell r="K45">
            <v>3.0450813948030002</v>
          </cell>
          <cell r="L45">
            <v>3.2988446335320001</v>
          </cell>
          <cell r="M45">
            <v>3.560511422667</v>
          </cell>
          <cell r="N45">
            <v>4.0863924586009999</v>
          </cell>
        </row>
        <row r="46">
          <cell r="B46">
            <v>1986</v>
          </cell>
          <cell r="C46">
            <v>0.83409223138499999</v>
          </cell>
          <cell r="D46">
            <v>0.87117447743800003</v>
          </cell>
          <cell r="E46">
            <v>0.91166671679400002</v>
          </cell>
          <cell r="F46">
            <v>0.95926311145800003</v>
          </cell>
          <cell r="G46">
            <v>1.0125700987090001</v>
          </cell>
          <cell r="H46">
            <v>1.0775666443359999</v>
          </cell>
          <cell r="I46">
            <v>1.131332892509</v>
          </cell>
          <cell r="J46">
            <v>1.221531243274</v>
          </cell>
          <cell r="K46">
            <v>1.2948116693730001</v>
          </cell>
          <cell r="L46">
            <v>1.3688240294530001</v>
          </cell>
          <cell r="M46">
            <v>1.4613043243420001</v>
          </cell>
          <cell r="N46">
            <v>1.576734625864</v>
          </cell>
        </row>
        <row r="47">
          <cell r="B47">
            <v>1985</v>
          </cell>
          <cell r="C47">
            <v>0.50271144651599997</v>
          </cell>
          <cell r="D47">
            <v>0.52359622178499998</v>
          </cell>
          <cell r="E47">
            <v>0.54388539960299997</v>
          </cell>
          <cell r="F47">
            <v>0.56062106216600005</v>
          </cell>
          <cell r="G47">
            <v>0.57390224086300001</v>
          </cell>
          <cell r="H47">
            <v>0.58827559343199998</v>
          </cell>
          <cell r="I47">
            <v>0.60876282367000001</v>
          </cell>
          <cell r="J47">
            <v>0.63537685186600001</v>
          </cell>
          <cell r="K47">
            <v>0.66075231421400005</v>
          </cell>
          <cell r="L47">
            <v>0.685852223117</v>
          </cell>
          <cell r="M47">
            <v>0.71749512498900003</v>
          </cell>
          <cell r="N47">
            <v>0.76634013058899997</v>
          </cell>
        </row>
        <row r="48">
          <cell r="B48">
            <v>1984</v>
          </cell>
          <cell r="C48">
            <v>0.31272771793199999</v>
          </cell>
          <cell r="D48">
            <v>0.32923231761100002</v>
          </cell>
          <cell r="E48">
            <v>0.34330428133399998</v>
          </cell>
          <cell r="F48">
            <v>0.35815554998400001</v>
          </cell>
          <cell r="G48">
            <v>0.370031685863</v>
          </cell>
          <cell r="H48">
            <v>0.38342337604799998</v>
          </cell>
          <cell r="I48">
            <v>0.39599270575599999</v>
          </cell>
          <cell r="J48">
            <v>0.40724883861299999</v>
          </cell>
          <cell r="K48">
            <v>0.419380437765</v>
          </cell>
          <cell r="L48">
            <v>0.434033653997</v>
          </cell>
          <cell r="M48">
            <v>0.44892941320899998</v>
          </cell>
          <cell r="N48">
            <v>0.46799581549399999</v>
          </cell>
        </row>
        <row r="49">
          <cell r="B49">
            <v>1983</v>
          </cell>
          <cell r="C49">
            <v>0.18035508617400001</v>
          </cell>
          <cell r="D49">
            <v>0.190033959196</v>
          </cell>
          <cell r="E49">
            <v>0.19923204611199999</v>
          </cell>
          <cell r="F49">
            <v>0.211845861202</v>
          </cell>
          <cell r="G49">
            <v>0.22103390303199999</v>
          </cell>
          <cell r="H49">
            <v>0.22940388942199999</v>
          </cell>
          <cell r="I49">
            <v>0.240746133379</v>
          </cell>
          <cell r="J49">
            <v>0.25009060709100001</v>
          </cell>
          <cell r="K49">
            <v>0.25778749500499998</v>
          </cell>
          <cell r="L49">
            <v>0.26634117851099998</v>
          </cell>
          <cell r="M49">
            <v>0.28198323736800002</v>
          </cell>
          <cell r="N49">
            <v>0.29404738058000002</v>
          </cell>
        </row>
        <row r="50">
          <cell r="B50">
            <v>1982</v>
          </cell>
          <cell r="C50">
            <v>8.5865535761999998E-2</v>
          </cell>
          <cell r="D50">
            <v>8.9239653757999998E-2</v>
          </cell>
          <cell r="E50">
            <v>9.2498950048999995E-2</v>
          </cell>
          <cell r="F50">
            <v>9.7512043770000001E-2</v>
          </cell>
          <cell r="G50">
            <v>0.10299300848700001</v>
          </cell>
          <cell r="H50">
            <v>0.107954431404</v>
          </cell>
          <cell r="I50">
            <v>0.11351720218399999</v>
          </cell>
          <cell r="J50">
            <v>0.126255878884</v>
          </cell>
          <cell r="K50">
            <v>0.132995499623</v>
          </cell>
          <cell r="L50">
            <v>0.13989011723100001</v>
          </cell>
          <cell r="M50">
            <v>0.14696269708699999</v>
          </cell>
          <cell r="N50">
            <v>0.16265641638700001</v>
          </cell>
        </row>
        <row r="51">
          <cell r="B51">
            <v>1981</v>
          </cell>
          <cell r="C51">
            <v>6.5615113636999997E-2</v>
          </cell>
          <cell r="D51">
            <v>6.7226824128999996E-2</v>
          </cell>
          <cell r="E51">
            <v>6.8664872229000001E-2</v>
          </cell>
          <cell r="F51">
            <v>7.0213436998999998E-2</v>
          </cell>
          <cell r="G51">
            <v>7.1275470431999999E-2</v>
          </cell>
          <cell r="H51">
            <v>7.2271488120999997E-2</v>
          </cell>
          <cell r="I51">
            <v>7.3544494264999996E-2</v>
          </cell>
          <cell r="J51">
            <v>7.5060048571000001E-2</v>
          </cell>
          <cell r="K51">
            <v>7.6456481315000005E-2</v>
          </cell>
          <cell r="L51">
            <v>7.8152867892999994E-2</v>
          </cell>
          <cell r="M51">
            <v>7.9656936920999996E-2</v>
          </cell>
          <cell r="N51">
            <v>8.1801099141000005E-2</v>
          </cell>
        </row>
        <row r="52">
          <cell r="B52">
            <v>1980</v>
          </cell>
          <cell r="C52">
            <v>5.1342222290000003E-2</v>
          </cell>
          <cell r="D52">
            <v>5.2529117335E-2</v>
          </cell>
          <cell r="E52">
            <v>5.3609811108999997E-2</v>
          </cell>
          <cell r="F52">
            <v>5.4546982931999999E-2</v>
          </cell>
          <cell r="G52">
            <v>5.5436799348999997E-2</v>
          </cell>
          <cell r="H52">
            <v>5.6536148283E-2</v>
          </cell>
          <cell r="I52">
            <v>5.8114848311E-2</v>
          </cell>
          <cell r="J52">
            <v>5.9318963503999997E-2</v>
          </cell>
          <cell r="K52">
            <v>5.9977717037999999E-2</v>
          </cell>
          <cell r="L52">
            <v>6.0886183433999999E-2</v>
          </cell>
          <cell r="M52">
            <v>6.1942481999000001E-2</v>
          </cell>
          <cell r="N52">
            <v>6.3567107600999997E-2</v>
          </cell>
        </row>
        <row r="53">
          <cell r="B53">
            <v>1979</v>
          </cell>
          <cell r="C53">
            <v>4.2237421534000001E-2</v>
          </cell>
          <cell r="D53">
            <v>4.2844504263000002E-2</v>
          </cell>
          <cell r="E53">
            <v>4.3425751590999997E-2</v>
          </cell>
          <cell r="F53">
            <v>4.3814686550000002E-2</v>
          </cell>
          <cell r="G53">
            <v>4.4388763996000002E-2</v>
          </cell>
          <cell r="H53">
            <v>4.4881030200999997E-2</v>
          </cell>
          <cell r="I53">
            <v>4.5424962027999997E-2</v>
          </cell>
          <cell r="J53">
            <v>4.6112415807999997E-2</v>
          </cell>
          <cell r="K53">
            <v>4.6677878000999998E-2</v>
          </cell>
          <cell r="L53">
            <v>4.7493063416999999E-2</v>
          </cell>
          <cell r="M53">
            <v>4.8104451184000002E-2</v>
          </cell>
          <cell r="N53">
            <v>4.8955511907000003E-2</v>
          </cell>
        </row>
        <row r="54">
          <cell r="B54">
            <v>1978</v>
          </cell>
          <cell r="C54">
            <v>3.5892480982999998E-2</v>
          </cell>
          <cell r="D54">
            <v>3.6407712565E-2</v>
          </cell>
          <cell r="E54">
            <v>3.6786597256000003E-2</v>
          </cell>
          <cell r="F54">
            <v>3.7195627565999999E-2</v>
          </cell>
          <cell r="G54">
            <v>3.7560162134E-2</v>
          </cell>
          <cell r="H54">
            <v>3.8076828728000001E-2</v>
          </cell>
          <cell r="I54">
            <v>3.8722661971000001E-2</v>
          </cell>
          <cell r="J54">
            <v>3.9108726904000003E-2</v>
          </cell>
          <cell r="K54">
            <v>3.9555067534000003E-2</v>
          </cell>
          <cell r="L54">
            <v>4.0034418628000001E-2</v>
          </cell>
          <cell r="M54">
            <v>4.0446313781999997E-2</v>
          </cell>
          <cell r="N54">
            <v>4.0789323166000001E-2</v>
          </cell>
        </row>
        <row r="55">
          <cell r="B55">
            <v>1977</v>
          </cell>
          <cell r="C55">
            <v>3.0026891524999998E-2</v>
          </cell>
          <cell r="D55">
            <v>3.0689944915999998E-2</v>
          </cell>
          <cell r="E55">
            <v>3.1225266668999999E-2</v>
          </cell>
          <cell r="F55">
            <v>3.1697442701999999E-2</v>
          </cell>
          <cell r="G55">
            <v>3.1975866170999998E-2</v>
          </cell>
          <cell r="H55">
            <v>3.2367671153000002E-2</v>
          </cell>
          <cell r="I55">
            <v>3.2733645913999999E-2</v>
          </cell>
          <cell r="J55">
            <v>3.3405309378E-2</v>
          </cell>
          <cell r="K55">
            <v>3.3998041984999998E-2</v>
          </cell>
          <cell r="L55">
            <v>3.4257810293999998E-2</v>
          </cell>
          <cell r="M55">
            <v>3.4632389947999997E-2</v>
          </cell>
          <cell r="N55">
            <v>3.5111741042000003E-2</v>
          </cell>
        </row>
        <row r="56">
          <cell r="B56">
            <v>1976</v>
          </cell>
          <cell r="C56">
            <v>2.3318846237999999E-2</v>
          </cell>
          <cell r="D56">
            <v>2.3755141782E-2</v>
          </cell>
          <cell r="E56">
            <v>2.3987639676999999E-2</v>
          </cell>
          <cell r="F56">
            <v>2.4155556839E-2</v>
          </cell>
          <cell r="G56">
            <v>2.4324909012E-2</v>
          </cell>
          <cell r="H56">
            <v>2.4422500209000001E-2</v>
          </cell>
          <cell r="I56">
            <v>2.4629167883E-2</v>
          </cell>
          <cell r="J56">
            <v>2.4864535803E-2</v>
          </cell>
          <cell r="K56">
            <v>2.5712731682000001E-2</v>
          </cell>
          <cell r="L56">
            <v>2.7160830048999999E-2</v>
          </cell>
          <cell r="M56">
            <v>2.8387910620000002E-2</v>
          </cell>
          <cell r="N56">
            <v>2.9099759608E-2</v>
          </cell>
        </row>
        <row r="57">
          <cell r="B57">
            <v>1975</v>
          </cell>
          <cell r="C57">
            <v>2.0815889497999999E-2</v>
          </cell>
          <cell r="D57">
            <v>2.0930700843E-2</v>
          </cell>
          <cell r="E57">
            <v>2.1062737517E-2</v>
          </cell>
          <cell r="F57">
            <v>2.1240699762999998E-2</v>
          </cell>
          <cell r="G57">
            <v>2.1524868462999999E-2</v>
          </cell>
          <cell r="H57">
            <v>2.1890838042999999E-2</v>
          </cell>
          <cell r="I57">
            <v>2.2065930264999999E-2</v>
          </cell>
          <cell r="J57">
            <v>2.2256812803999999E-2</v>
          </cell>
          <cell r="K57">
            <v>2.2418984735000001E-2</v>
          </cell>
          <cell r="L57">
            <v>2.2533801260999999E-2</v>
          </cell>
          <cell r="M57">
            <v>2.2691673336000001E-2</v>
          </cell>
          <cell r="N57">
            <v>2.2876810644E-2</v>
          </cell>
        </row>
        <row r="58">
          <cell r="B58">
            <v>1974</v>
          </cell>
          <cell r="C58">
            <v>1.7652744211999999E-2</v>
          </cell>
          <cell r="D58">
            <v>1.8051724256000001E-2</v>
          </cell>
          <cell r="E58">
            <v>1.8190941171000001E-2</v>
          </cell>
          <cell r="F58">
            <v>1.8437789190000001E-2</v>
          </cell>
          <cell r="G58">
            <v>1.8582746154000001E-2</v>
          </cell>
          <cell r="H58">
            <v>1.8766448450000001E-2</v>
          </cell>
          <cell r="I58">
            <v>1.9037696858000001E-2</v>
          </cell>
          <cell r="J58">
            <v>1.9238624482000002E-2</v>
          </cell>
          <cell r="K58">
            <v>1.9456772255000001E-2</v>
          </cell>
          <cell r="L58">
            <v>1.9842832008000001E-2</v>
          </cell>
          <cell r="M58">
            <v>2.0393944077000001E-2</v>
          </cell>
          <cell r="N58">
            <v>2.0553251163999999E-2</v>
          </cell>
        </row>
        <row r="59">
          <cell r="B59">
            <v>1973</v>
          </cell>
          <cell r="C59">
            <v>1.4245620933999999E-2</v>
          </cell>
          <cell r="D59">
            <v>1.4363307483E-2</v>
          </cell>
          <cell r="E59">
            <v>1.4489604107000001E-2</v>
          </cell>
          <cell r="F59">
            <v>1.4719231978E-2</v>
          </cell>
          <cell r="G59">
            <v>1.4875669039999999E-2</v>
          </cell>
          <cell r="H59">
            <v>1.4997655447E-2</v>
          </cell>
          <cell r="I59">
            <v>1.5382285367999999E-2</v>
          </cell>
          <cell r="J59">
            <v>1.5629138567E-2</v>
          </cell>
          <cell r="K59">
            <v>1.6000848195999999E-2</v>
          </cell>
          <cell r="L59">
            <v>1.6206080857E-2</v>
          </cell>
          <cell r="M59">
            <v>1.640557347E-2</v>
          </cell>
          <cell r="N59">
            <v>1.7042791458000001E-2</v>
          </cell>
        </row>
        <row r="60">
          <cell r="B60">
            <v>1972</v>
          </cell>
          <cell r="C60">
            <v>1.3361549746E-2</v>
          </cell>
          <cell r="D60">
            <v>1.3403170284E-2</v>
          </cell>
          <cell r="E60">
            <v>1.3476366272000001E-2</v>
          </cell>
          <cell r="F60">
            <v>1.3561042358E-2</v>
          </cell>
          <cell r="G60">
            <v>1.3588307592E-2</v>
          </cell>
          <cell r="H60">
            <v>1.3688768814E-2</v>
          </cell>
          <cell r="I60">
            <v>1.3740439618E-2</v>
          </cell>
          <cell r="J60">
            <v>1.3830855754000001E-2</v>
          </cell>
          <cell r="K60">
            <v>1.3894001475000001E-2</v>
          </cell>
          <cell r="L60">
            <v>1.3904046562E-2</v>
          </cell>
          <cell r="M60">
            <v>1.3994462698000001E-2</v>
          </cell>
          <cell r="N60">
            <v>1.4041828465E-2</v>
          </cell>
        </row>
        <row r="61">
          <cell r="B61">
            <v>1971</v>
          </cell>
          <cell r="C61">
            <v>1.2798957579E-2</v>
          </cell>
          <cell r="D61">
            <v>1.2852058214E-2</v>
          </cell>
          <cell r="E61">
            <v>1.2900853812999999E-2</v>
          </cell>
          <cell r="F61">
            <v>1.2966874739E-2</v>
          </cell>
          <cell r="G61">
            <v>1.2994145154000001E-2</v>
          </cell>
          <cell r="H61">
            <v>1.3052985838000001E-2</v>
          </cell>
          <cell r="I61">
            <v>1.3042940752E-2</v>
          </cell>
          <cell r="J61">
            <v>1.3162057134E-2</v>
          </cell>
          <cell r="K61">
            <v>1.3205112683E-2</v>
          </cell>
          <cell r="L61">
            <v>1.3218032974E-2</v>
          </cell>
          <cell r="M61">
            <v>1.3239558158999999E-2</v>
          </cell>
          <cell r="N61">
            <v>1.3302709062E-2</v>
          </cell>
        </row>
        <row r="62">
          <cell r="B62">
            <v>1970</v>
          </cell>
          <cell r="C62">
            <v>1.2197614896999999E-2</v>
          </cell>
          <cell r="D62">
            <v>1.2196179885E-2</v>
          </cell>
          <cell r="E62">
            <v>1.2232060373E-2</v>
          </cell>
          <cell r="F62">
            <v>1.2247845508E-2</v>
          </cell>
          <cell r="G62">
            <v>1.2273680909999999E-2</v>
          </cell>
          <cell r="H62">
            <v>1.2348311911E-2</v>
          </cell>
          <cell r="I62">
            <v>1.2408587608E-2</v>
          </cell>
          <cell r="J62">
            <v>1.2465993280999999E-2</v>
          </cell>
          <cell r="K62">
            <v>1.249613372E-2</v>
          </cell>
          <cell r="L62">
            <v>1.2500438756E-2</v>
          </cell>
          <cell r="M62">
            <v>1.2567894695E-2</v>
          </cell>
          <cell r="N62">
            <v>1.2674095967000001E-2</v>
          </cell>
        </row>
        <row r="63">
          <cell r="B63">
            <v>1969</v>
          </cell>
          <cell r="C63">
            <v>1.1594842385E-2</v>
          </cell>
          <cell r="D63">
            <v>1.1636457742000001E-2</v>
          </cell>
          <cell r="E63">
            <v>1.1647943020999999E-2</v>
          </cell>
          <cell r="F63">
            <v>1.1679513290999999E-2</v>
          </cell>
          <cell r="G63">
            <v>1.1679513290999999E-2</v>
          </cell>
          <cell r="H63">
            <v>1.1721133829E-2</v>
          </cell>
          <cell r="I63">
            <v>1.176562439E-2</v>
          </cell>
          <cell r="J63">
            <v>1.1778544681E-2</v>
          </cell>
          <cell r="K63">
            <v>1.1889050989E-2</v>
          </cell>
          <cell r="L63">
            <v>1.2013912601E-2</v>
          </cell>
          <cell r="M63">
            <v>1.2015347613000001E-2</v>
          </cell>
          <cell r="N63">
            <v>1.2105763748999999E-2</v>
          </cell>
        </row>
      </sheetData>
      <sheetData sheetId="21">
        <row r="52">
          <cell r="B52" t="str">
            <v>Sí</v>
          </cell>
        </row>
        <row r="53">
          <cell r="B53" t="str">
            <v>No</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2.vml"/><Relationship Id="rId1" Type="http://schemas.openxmlformats.org/officeDocument/2006/relationships/drawing" Target="../drawings/drawing6.xml"/><Relationship Id="rId4" Type="http://schemas.openxmlformats.org/officeDocument/2006/relationships/image" Target="../media/image3.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1BDF-6ADE-4BB7-B8D8-59BCBCD295CE}">
  <sheetPr codeName="Hoja6"/>
  <dimension ref="B2:H28"/>
  <sheetViews>
    <sheetView showGridLines="0" showRowColHeaders="0" tabSelected="1" workbookViewId="0">
      <selection activeCell="E13" sqref="E13"/>
    </sheetView>
  </sheetViews>
  <sheetFormatPr baseColWidth="10" defaultRowHeight="15" x14ac:dyDescent="0.25"/>
  <cols>
    <col min="1" max="1" width="6.28515625" customWidth="1"/>
    <col min="2" max="2" width="16.7109375" customWidth="1"/>
    <col min="4" max="4" width="16.140625" customWidth="1"/>
  </cols>
  <sheetData>
    <row r="2" spans="2:8" ht="8.25" customHeight="1" thickBot="1" x14ac:dyDescent="0.3">
      <c r="B2" s="263"/>
      <c r="C2" s="263"/>
      <c r="D2" s="263"/>
      <c r="E2" s="263"/>
      <c r="F2" s="263"/>
      <c r="G2" s="263"/>
      <c r="H2" s="263"/>
    </row>
    <row r="3" spans="2:8" x14ac:dyDescent="0.25">
      <c r="B3" s="242" t="e" vm="1">
        <v>#VALUE!</v>
      </c>
      <c r="C3" s="243"/>
      <c r="D3" s="243"/>
      <c r="E3" s="243"/>
      <c r="F3" s="243"/>
      <c r="G3" s="243"/>
      <c r="H3" s="244"/>
    </row>
    <row r="4" spans="2:8" x14ac:dyDescent="0.25">
      <c r="B4" s="245"/>
      <c r="C4" s="246"/>
      <c r="D4" s="246"/>
      <c r="E4" s="246"/>
      <c r="F4" s="246"/>
      <c r="G4" s="246"/>
      <c r="H4" s="247"/>
    </row>
    <row r="5" spans="2:8" x14ac:dyDescent="0.25">
      <c r="B5" s="245"/>
      <c r="C5" s="246"/>
      <c r="D5" s="246"/>
      <c r="E5" s="246"/>
      <c r="F5" s="246"/>
      <c r="G5" s="246"/>
      <c r="H5" s="247"/>
    </row>
    <row r="6" spans="2:8" x14ac:dyDescent="0.25">
      <c r="B6" s="245"/>
      <c r="C6" s="246"/>
      <c r="D6" s="246"/>
      <c r="E6" s="246"/>
      <c r="F6" s="246"/>
      <c r="G6" s="246"/>
      <c r="H6" s="247"/>
    </row>
    <row r="7" spans="2:8" x14ac:dyDescent="0.25">
      <c r="B7" s="245"/>
      <c r="C7" s="246"/>
      <c r="D7" s="246"/>
      <c r="E7" s="246"/>
      <c r="F7" s="246"/>
      <c r="G7" s="246"/>
      <c r="H7" s="247"/>
    </row>
    <row r="8" spans="2:8" x14ac:dyDescent="0.25">
      <c r="B8" s="245"/>
      <c r="C8" s="246"/>
      <c r="D8" s="246"/>
      <c r="E8" s="246"/>
      <c r="F8" s="246"/>
      <c r="G8" s="246"/>
      <c r="H8" s="247"/>
    </row>
    <row r="9" spans="2:8" x14ac:dyDescent="0.25">
      <c r="B9" s="245"/>
      <c r="C9" s="246"/>
      <c r="D9" s="246"/>
      <c r="E9" s="246"/>
      <c r="F9" s="246"/>
      <c r="G9" s="246"/>
      <c r="H9" s="247"/>
    </row>
    <row r="10" spans="2:8" x14ac:dyDescent="0.25">
      <c r="B10" s="245"/>
      <c r="C10" s="246"/>
      <c r="D10" s="246"/>
      <c r="E10" s="246"/>
      <c r="F10" s="246"/>
      <c r="G10" s="246"/>
      <c r="H10" s="247"/>
    </row>
    <row r="11" spans="2:8" ht="31.5" customHeight="1" thickBot="1" x14ac:dyDescent="0.3">
      <c r="B11" s="248"/>
      <c r="C11" s="249"/>
      <c r="D11" s="249"/>
      <c r="E11" s="249"/>
      <c r="F11" s="249"/>
      <c r="G11" s="249"/>
      <c r="H11" s="250"/>
    </row>
    <row r="12" spans="2:8" ht="12.75" customHeight="1" thickBot="1" x14ac:dyDescent="0.3">
      <c r="B12" s="110"/>
      <c r="C12" s="110"/>
      <c r="D12" s="110"/>
      <c r="E12" s="110"/>
      <c r="F12" s="110"/>
      <c r="G12" s="110"/>
      <c r="H12" s="110"/>
    </row>
    <row r="13" spans="2:8" ht="18" customHeight="1" thickBot="1" x14ac:dyDescent="0.3">
      <c r="B13" s="261"/>
      <c r="C13" s="262"/>
      <c r="D13" s="251" t="s">
        <v>510</v>
      </c>
      <c r="E13" s="264"/>
      <c r="F13" s="263"/>
      <c r="G13" s="263"/>
      <c r="H13" s="263"/>
    </row>
    <row r="14" spans="2:8" ht="8.25" customHeight="1" thickBot="1" x14ac:dyDescent="0.3"/>
    <row r="15" spans="2:8" x14ac:dyDescent="0.25">
      <c r="B15" s="252"/>
      <c r="C15" s="253"/>
      <c r="D15" s="253"/>
      <c r="E15" s="253"/>
      <c r="F15" s="253"/>
      <c r="G15" s="253"/>
      <c r="H15" s="254"/>
    </row>
    <row r="16" spans="2:8" x14ac:dyDescent="0.25">
      <c r="B16" s="255"/>
      <c r="C16" s="256"/>
      <c r="D16" s="256"/>
      <c r="E16" s="256"/>
      <c r="F16" s="256"/>
      <c r="G16" s="256"/>
      <c r="H16" s="257"/>
    </row>
    <row r="17" spans="2:8" x14ac:dyDescent="0.25">
      <c r="B17" s="255"/>
      <c r="C17" s="256"/>
      <c r="D17" s="256"/>
      <c r="E17" s="256"/>
      <c r="F17" s="256"/>
      <c r="G17" s="256"/>
      <c r="H17" s="257"/>
    </row>
    <row r="18" spans="2:8" x14ac:dyDescent="0.25">
      <c r="B18" s="255"/>
      <c r="C18" s="256"/>
      <c r="D18" s="256"/>
      <c r="E18" s="256"/>
      <c r="F18" s="256"/>
      <c r="G18" s="256"/>
      <c r="H18" s="257"/>
    </row>
    <row r="19" spans="2:8" x14ac:dyDescent="0.25">
      <c r="B19" s="255"/>
      <c r="C19" s="256"/>
      <c r="D19" s="256"/>
      <c r="E19" s="256"/>
      <c r="F19" s="256"/>
      <c r="G19" s="256"/>
      <c r="H19" s="257"/>
    </row>
    <row r="20" spans="2:8" x14ac:dyDescent="0.25">
      <c r="B20" s="255"/>
      <c r="C20" s="256"/>
      <c r="D20" s="256"/>
      <c r="E20" s="256"/>
      <c r="F20" s="256"/>
      <c r="G20" s="256"/>
      <c r="H20" s="257"/>
    </row>
    <row r="21" spans="2:8" x14ac:dyDescent="0.25">
      <c r="B21" s="255"/>
      <c r="C21" s="256"/>
      <c r="D21" s="256"/>
      <c r="E21" s="256"/>
      <c r="F21" s="256"/>
      <c r="G21" s="256"/>
      <c r="H21" s="257"/>
    </row>
    <row r="22" spans="2:8" x14ac:dyDescent="0.25">
      <c r="B22" s="255"/>
      <c r="C22" s="256"/>
      <c r="D22" s="256"/>
      <c r="E22" s="256"/>
      <c r="F22" s="256"/>
      <c r="G22" s="256"/>
      <c r="H22" s="257"/>
    </row>
    <row r="23" spans="2:8" x14ac:dyDescent="0.25">
      <c r="B23" s="255"/>
      <c r="C23" s="256"/>
      <c r="D23" s="256"/>
      <c r="E23" s="256"/>
      <c r="F23" s="256"/>
      <c r="G23" s="256"/>
      <c r="H23" s="257"/>
    </row>
    <row r="24" spans="2:8" x14ac:dyDescent="0.25">
      <c r="B24" s="255"/>
      <c r="C24" s="256"/>
      <c r="D24" s="256"/>
      <c r="E24" s="256"/>
      <c r="F24" s="256"/>
      <c r="G24" s="256"/>
      <c r="H24" s="257"/>
    </row>
    <row r="25" spans="2:8" x14ac:dyDescent="0.25">
      <c r="B25" s="255"/>
      <c r="C25" s="256"/>
      <c r="D25" s="256"/>
      <c r="E25" s="256"/>
      <c r="F25" s="256"/>
      <c r="G25" s="256"/>
      <c r="H25" s="257"/>
    </row>
    <row r="26" spans="2:8" x14ac:dyDescent="0.25">
      <c r="B26" s="255"/>
      <c r="C26" s="256"/>
      <c r="D26" s="256"/>
      <c r="E26" s="256"/>
      <c r="F26" s="256"/>
      <c r="G26" s="256"/>
      <c r="H26" s="257"/>
    </row>
    <row r="27" spans="2:8" ht="15.75" thickBot="1" x14ac:dyDescent="0.3">
      <c r="B27" s="258"/>
      <c r="C27" s="259"/>
      <c r="D27" s="259"/>
      <c r="E27" s="259"/>
      <c r="F27" s="259"/>
      <c r="G27" s="259"/>
      <c r="H27" s="260"/>
    </row>
    <row r="28" spans="2:8" ht="9.75" customHeight="1" x14ac:dyDescent="0.25"/>
  </sheetData>
  <sheetProtection algorithmName="SHA-512" hashValue="7JPa5IhTU3JwNQ6QeKU05ZFy2Pt5u7RFuNfp3aQj7C2zpVil870cjTJM7ZjX8fkMchZjaEHJ28azANW5Suyfpg==" saltValue="bUFr8ZLAVRdk6hyPbnNWqg==" spinCount="100000" sheet="1" objects="1" scenarios="1" selectLockedCells="1"/>
  <mergeCells count="3">
    <mergeCell ref="B3:H11"/>
    <mergeCell ref="B15:H27"/>
    <mergeCell ref="B13:C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76FB6-B4A0-479F-ABC6-4C99BA1DC927}">
  <sheetPr codeName="Hoja1"/>
  <dimension ref="B5:C94"/>
  <sheetViews>
    <sheetView showGridLines="0" zoomScale="120" zoomScaleNormal="120" workbookViewId="0">
      <selection activeCell="C6" sqref="C6"/>
    </sheetView>
  </sheetViews>
  <sheetFormatPr baseColWidth="10" defaultRowHeight="15" outlineLevelRow="1" x14ac:dyDescent="0.25"/>
  <cols>
    <col min="1" max="1" width="3" customWidth="1"/>
    <col min="2" max="2" width="46.42578125" customWidth="1"/>
    <col min="3" max="3" width="19.7109375" customWidth="1"/>
    <col min="4" max="4" width="15.140625" customWidth="1"/>
  </cols>
  <sheetData>
    <row r="5" spans="2:3" x14ac:dyDescent="0.25">
      <c r="B5" s="9" t="s">
        <v>54</v>
      </c>
      <c r="C5" s="9"/>
    </row>
    <row r="6" spans="2:3" x14ac:dyDescent="0.25">
      <c r="B6" s="152" t="s">
        <v>55</v>
      </c>
      <c r="C6" s="10"/>
    </row>
    <row r="7" spans="2:3" x14ac:dyDescent="0.25">
      <c r="B7" s="153" t="s">
        <v>56</v>
      </c>
      <c r="C7" s="11"/>
    </row>
    <row r="8" spans="2:3" x14ac:dyDescent="0.25">
      <c r="B8" s="153" t="s">
        <v>57</v>
      </c>
      <c r="C8" s="11"/>
    </row>
    <row r="9" spans="2:3" x14ac:dyDescent="0.25">
      <c r="B9" s="153" t="s">
        <v>58</v>
      </c>
      <c r="C9" s="12" t="s">
        <v>59</v>
      </c>
    </row>
    <row r="10" spans="2:3" x14ac:dyDescent="0.25">
      <c r="B10" s="153" t="s">
        <v>60</v>
      </c>
      <c r="C10" s="11"/>
    </row>
    <row r="11" spans="2:3" x14ac:dyDescent="0.25">
      <c r="B11" s="153" t="s">
        <v>61</v>
      </c>
      <c r="C11" s="12" t="s">
        <v>59</v>
      </c>
    </row>
    <row r="12" spans="2:3" x14ac:dyDescent="0.25">
      <c r="B12" s="153" t="s">
        <v>62</v>
      </c>
      <c r="C12" s="11" t="s">
        <v>63</v>
      </c>
    </row>
    <row r="13" spans="2:3" x14ac:dyDescent="0.25">
      <c r="B13" s="153" t="s">
        <v>64</v>
      </c>
      <c r="C13" s="12" t="s">
        <v>59</v>
      </c>
    </row>
    <row r="14" spans="2:3" x14ac:dyDescent="0.25">
      <c r="B14" s="153" t="s">
        <v>65</v>
      </c>
      <c r="C14" s="11" t="s">
        <v>66</v>
      </c>
    </row>
    <row r="15" spans="2:3" x14ac:dyDescent="0.25">
      <c r="B15" s="154" t="s">
        <v>67</v>
      </c>
      <c r="C15" s="13" t="s">
        <v>68</v>
      </c>
    </row>
    <row r="16" spans="2:3" x14ac:dyDescent="0.25">
      <c r="B16" s="154" t="s">
        <v>69</v>
      </c>
      <c r="C16" s="14"/>
    </row>
    <row r="17" spans="2:3" x14ac:dyDescent="0.25">
      <c r="B17" s="153" t="s">
        <v>38</v>
      </c>
      <c r="C17" s="11"/>
    </row>
    <row r="19" spans="2:3" ht="63.75" hidden="1" customHeight="1" outlineLevel="1" x14ac:dyDescent="0.25">
      <c r="B19" s="155" t="s">
        <v>70</v>
      </c>
      <c r="C19" s="156"/>
    </row>
    <row r="20" spans="2:3" collapsed="1" x14ac:dyDescent="0.25">
      <c r="B20" s="15" t="s">
        <v>71</v>
      </c>
      <c r="C20" s="15"/>
    </row>
    <row r="21" spans="2:3" x14ac:dyDescent="0.25">
      <c r="B21" s="153" t="s">
        <v>72</v>
      </c>
      <c r="C21" s="11"/>
    </row>
    <row r="22" spans="2:3" x14ac:dyDescent="0.25">
      <c r="B22" s="153" t="s">
        <v>73</v>
      </c>
      <c r="C22" s="11"/>
    </row>
    <row r="24" spans="2:3" x14ac:dyDescent="0.25">
      <c r="B24" s="16" t="s">
        <v>74</v>
      </c>
      <c r="C24" s="16"/>
    </row>
    <row r="25" spans="2:3" x14ac:dyDescent="0.25">
      <c r="B25" s="153" t="s">
        <v>75</v>
      </c>
      <c r="C25" s="14"/>
    </row>
    <row r="26" spans="2:3" x14ac:dyDescent="0.25">
      <c r="B26" s="153" t="s">
        <v>76</v>
      </c>
      <c r="C26" s="11"/>
    </row>
    <row r="27" spans="2:3" x14ac:dyDescent="0.25">
      <c r="B27" s="153" t="s">
        <v>77</v>
      </c>
      <c r="C27" s="11"/>
    </row>
    <row r="28" spans="2:3" x14ac:dyDescent="0.25">
      <c r="B28" s="153" t="s">
        <v>78</v>
      </c>
      <c r="C28" s="11"/>
    </row>
    <row r="30" spans="2:3" x14ac:dyDescent="0.25">
      <c r="B30" s="17" t="s">
        <v>79</v>
      </c>
      <c r="C30" s="17"/>
    </row>
    <row r="31" spans="2:3" x14ac:dyDescent="0.25">
      <c r="B31" s="153" t="s">
        <v>75</v>
      </c>
      <c r="C31" s="11"/>
    </row>
    <row r="32" spans="2:3" x14ac:dyDescent="0.25">
      <c r="B32" s="153" t="s">
        <v>76</v>
      </c>
      <c r="C32" s="14"/>
    </row>
    <row r="33" spans="2:3" x14ac:dyDescent="0.25">
      <c r="B33" s="153" t="s">
        <v>80</v>
      </c>
      <c r="C33" s="11"/>
    </row>
    <row r="34" spans="2:3" x14ac:dyDescent="0.25">
      <c r="B34" s="153" t="s">
        <v>81</v>
      </c>
      <c r="C34" s="11"/>
    </row>
    <row r="35" spans="2:3" x14ac:dyDescent="0.25">
      <c r="B35" s="153" t="s">
        <v>82</v>
      </c>
      <c r="C35" s="11"/>
    </row>
    <row r="36" spans="2:3" x14ac:dyDescent="0.25">
      <c r="B36" s="153" t="s">
        <v>77</v>
      </c>
      <c r="C36" s="11"/>
    </row>
    <row r="37" spans="2:3" x14ac:dyDescent="0.25">
      <c r="B37" s="153" t="s">
        <v>83</v>
      </c>
      <c r="C37" s="11"/>
    </row>
    <row r="39" spans="2:3" x14ac:dyDescent="0.25">
      <c r="B39" s="18" t="s">
        <v>84</v>
      </c>
      <c r="C39" s="18"/>
    </row>
    <row r="40" spans="2:3" x14ac:dyDescent="0.25">
      <c r="B40" s="153" t="s">
        <v>85</v>
      </c>
      <c r="C40" s="157">
        <v>84111506</v>
      </c>
    </row>
    <row r="41" spans="2:3" x14ac:dyDescent="0.25">
      <c r="B41" s="153" t="s">
        <v>86</v>
      </c>
      <c r="C41" s="12" t="s">
        <v>59</v>
      </c>
    </row>
    <row r="42" spans="2:3" x14ac:dyDescent="0.25">
      <c r="B42" s="153" t="s">
        <v>87</v>
      </c>
      <c r="C42" s="157">
        <v>1</v>
      </c>
    </row>
    <row r="43" spans="2:3" x14ac:dyDescent="0.25">
      <c r="B43" s="153" t="s">
        <v>88</v>
      </c>
      <c r="C43" s="11" t="s">
        <v>89</v>
      </c>
    </row>
    <row r="44" spans="2:3" x14ac:dyDescent="0.25">
      <c r="B44" s="153" t="s">
        <v>90</v>
      </c>
      <c r="C44" s="12" t="s">
        <v>59</v>
      </c>
    </row>
    <row r="45" spans="2:3" x14ac:dyDescent="0.25">
      <c r="B45" s="153" t="s">
        <v>91</v>
      </c>
      <c r="C45" s="11" t="s">
        <v>92</v>
      </c>
    </row>
    <row r="46" spans="2:3" x14ac:dyDescent="0.25">
      <c r="B46" s="153" t="s">
        <v>93</v>
      </c>
      <c r="C46" s="157">
        <v>0</v>
      </c>
    </row>
    <row r="47" spans="2:3" x14ac:dyDescent="0.25">
      <c r="B47" s="153" t="s">
        <v>94</v>
      </c>
      <c r="C47" s="157">
        <v>0</v>
      </c>
    </row>
    <row r="48" spans="2:3" x14ac:dyDescent="0.25">
      <c r="B48" s="153" t="s">
        <v>22</v>
      </c>
      <c r="C48" s="12" t="s">
        <v>59</v>
      </c>
    </row>
    <row r="49" spans="2:3" x14ac:dyDescent="0.25">
      <c r="B49" s="153" t="s">
        <v>95</v>
      </c>
      <c r="C49" s="20" t="s">
        <v>68</v>
      </c>
    </row>
    <row r="50" spans="2:3" x14ac:dyDescent="0.25">
      <c r="B50" s="153" t="s">
        <v>96</v>
      </c>
      <c r="C50" s="12" t="s">
        <v>59</v>
      </c>
    </row>
    <row r="51" spans="2:3" x14ac:dyDescent="0.25">
      <c r="B51" s="153" t="s">
        <v>97</v>
      </c>
      <c r="C51" s="12" t="s">
        <v>59</v>
      </c>
    </row>
    <row r="53" spans="2:3" x14ac:dyDescent="0.25">
      <c r="B53" s="21" t="s">
        <v>98</v>
      </c>
      <c r="C53" s="21"/>
    </row>
    <row r="54" spans="2:3" x14ac:dyDescent="0.25">
      <c r="B54" s="153" t="s">
        <v>99</v>
      </c>
      <c r="C54" s="11"/>
    </row>
    <row r="55" spans="2:3" x14ac:dyDescent="0.25">
      <c r="B55" s="153" t="s">
        <v>12</v>
      </c>
      <c r="C55" s="11"/>
    </row>
    <row r="56" spans="2:3" x14ac:dyDescent="0.25">
      <c r="B56" s="153" t="s">
        <v>24</v>
      </c>
      <c r="C56" s="11"/>
    </row>
    <row r="57" spans="2:3" x14ac:dyDescent="0.25">
      <c r="B57" s="153" t="s">
        <v>100</v>
      </c>
      <c r="C57" s="11"/>
    </row>
    <row r="58" spans="2:3" x14ac:dyDescent="0.25">
      <c r="B58" s="153" t="s">
        <v>101</v>
      </c>
      <c r="C58" s="11"/>
    </row>
    <row r="59" spans="2:3" x14ac:dyDescent="0.25">
      <c r="B59" s="153" t="s">
        <v>102</v>
      </c>
      <c r="C59" s="11"/>
    </row>
    <row r="60" spans="2:3" x14ac:dyDescent="0.25">
      <c r="B60" s="153" t="s">
        <v>103</v>
      </c>
      <c r="C60" s="11"/>
    </row>
    <row r="61" spans="2:3" x14ac:dyDescent="0.25">
      <c r="B61" s="153" t="s">
        <v>104</v>
      </c>
      <c r="C61" s="11"/>
    </row>
    <row r="62" spans="2:3" x14ac:dyDescent="0.25">
      <c r="B62" s="153" t="s">
        <v>105</v>
      </c>
      <c r="C62" s="11"/>
    </row>
    <row r="63" spans="2:3" x14ac:dyDescent="0.25">
      <c r="B63" s="153" t="s">
        <v>106</v>
      </c>
      <c r="C63" s="11"/>
    </row>
    <row r="64" spans="2:3" x14ac:dyDescent="0.25">
      <c r="B64" s="153" t="s">
        <v>107</v>
      </c>
      <c r="C64" s="11"/>
    </row>
    <row r="65" spans="2:3" x14ac:dyDescent="0.25">
      <c r="B65" s="153" t="s">
        <v>108</v>
      </c>
      <c r="C65" s="11"/>
    </row>
    <row r="66" spans="2:3" x14ac:dyDescent="0.25">
      <c r="B66" s="153" t="s">
        <v>109</v>
      </c>
      <c r="C66" s="11"/>
    </row>
    <row r="67" spans="2:3" x14ac:dyDescent="0.25">
      <c r="B67" s="153" t="s">
        <v>110</v>
      </c>
      <c r="C67" s="11"/>
    </row>
    <row r="68" spans="2:3" x14ac:dyDescent="0.25">
      <c r="B68" s="153" t="s">
        <v>111</v>
      </c>
      <c r="C68" s="11"/>
    </row>
    <row r="70" spans="2:3" x14ac:dyDescent="0.25">
      <c r="B70" s="22" t="s">
        <v>112</v>
      </c>
      <c r="C70" s="22"/>
    </row>
    <row r="71" spans="2:3" x14ac:dyDescent="0.25">
      <c r="B71" s="153" t="s">
        <v>113</v>
      </c>
      <c r="C71" s="11"/>
    </row>
    <row r="72" spans="2:3" x14ac:dyDescent="0.25">
      <c r="B72" s="153" t="s">
        <v>114</v>
      </c>
      <c r="C72" s="11"/>
    </row>
    <row r="73" spans="2:3" x14ac:dyDescent="0.25">
      <c r="B73" s="153" t="s">
        <v>115</v>
      </c>
      <c r="C73" s="11"/>
    </row>
    <row r="74" spans="2:3" x14ac:dyDescent="0.25">
      <c r="B74" s="153" t="s">
        <v>116</v>
      </c>
      <c r="C74" s="11"/>
    </row>
    <row r="75" spans="2:3" x14ac:dyDescent="0.25">
      <c r="B75" s="153" t="s">
        <v>117</v>
      </c>
      <c r="C75" s="11"/>
    </row>
    <row r="76" spans="2:3" x14ac:dyDescent="0.25">
      <c r="B76" s="153" t="s">
        <v>118</v>
      </c>
      <c r="C76" s="11"/>
    </row>
    <row r="77" spans="2:3" x14ac:dyDescent="0.25">
      <c r="B77" s="153" t="s">
        <v>119</v>
      </c>
      <c r="C77" s="11"/>
    </row>
    <row r="78" spans="2:3" x14ac:dyDescent="0.25">
      <c r="B78" s="153" t="s">
        <v>120</v>
      </c>
      <c r="C78" s="11"/>
    </row>
    <row r="79" spans="2:3" x14ac:dyDescent="0.25">
      <c r="B79" s="153" t="s">
        <v>121</v>
      </c>
      <c r="C79" s="11"/>
    </row>
    <row r="80" spans="2:3" x14ac:dyDescent="0.25">
      <c r="B80" s="153" t="s">
        <v>122</v>
      </c>
      <c r="C80" s="11"/>
    </row>
    <row r="82" spans="2:3" x14ac:dyDescent="0.25">
      <c r="B82" s="2" t="s">
        <v>123</v>
      </c>
      <c r="C82" s="2"/>
    </row>
    <row r="83" spans="2:3" x14ac:dyDescent="0.25">
      <c r="B83" s="153" t="s">
        <v>124</v>
      </c>
      <c r="C83" s="11"/>
    </row>
    <row r="84" spans="2:3" x14ac:dyDescent="0.25">
      <c r="B84" s="153" t="s">
        <v>125</v>
      </c>
      <c r="C84" s="11"/>
    </row>
    <row r="85" spans="2:3" x14ac:dyDescent="0.25">
      <c r="B85" s="153" t="s">
        <v>126</v>
      </c>
      <c r="C85" s="11"/>
    </row>
    <row r="86" spans="2:3" x14ac:dyDescent="0.25">
      <c r="B86" s="153" t="s">
        <v>127</v>
      </c>
      <c r="C86" s="11"/>
    </row>
    <row r="87" spans="2:3" x14ac:dyDescent="0.25">
      <c r="B87" s="153" t="s">
        <v>94</v>
      </c>
      <c r="C87" s="11"/>
    </row>
    <row r="89" spans="2:3" x14ac:dyDescent="0.25">
      <c r="B89" s="23" t="s">
        <v>128</v>
      </c>
      <c r="C89" s="23"/>
    </row>
    <row r="90" spans="2:3" x14ac:dyDescent="0.25">
      <c r="B90" s="153" t="s">
        <v>124</v>
      </c>
      <c r="C90" s="11"/>
    </row>
    <row r="91" spans="2:3" x14ac:dyDescent="0.25">
      <c r="B91" s="153" t="s">
        <v>125</v>
      </c>
      <c r="C91" s="11"/>
    </row>
    <row r="92" spans="2:3" x14ac:dyDescent="0.25">
      <c r="B92" s="153" t="s">
        <v>126</v>
      </c>
      <c r="C92" s="11"/>
    </row>
    <row r="93" spans="2:3" x14ac:dyDescent="0.25">
      <c r="B93" s="153" t="s">
        <v>127</v>
      </c>
      <c r="C93" s="11"/>
    </row>
    <row r="94" spans="2:3" x14ac:dyDescent="0.25">
      <c r="B94" s="153" t="s">
        <v>94</v>
      </c>
      <c r="C94" s="11"/>
    </row>
  </sheetData>
  <mergeCells count="10">
    <mergeCell ref="B53:C53"/>
    <mergeCell ref="B70:C70"/>
    <mergeCell ref="B82:C82"/>
    <mergeCell ref="B89:C89"/>
    <mergeCell ref="B5:C5"/>
    <mergeCell ref="B19:C19"/>
    <mergeCell ref="B20:C20"/>
    <mergeCell ref="B24:C24"/>
    <mergeCell ref="B30:C30"/>
    <mergeCell ref="B39:C39"/>
  </mergeCells>
  <conditionalFormatting sqref="B6:B17">
    <cfRule type="expression" dxfId="51" priority="13">
      <formula>IF(CLAVEA=CLAVE,1,0)</formula>
    </cfRule>
  </conditionalFormatting>
  <conditionalFormatting sqref="B21:B22">
    <cfRule type="expression" dxfId="50" priority="12">
      <formula>IF(CLAVEA=CLAVE,1,0)</formula>
    </cfRule>
  </conditionalFormatting>
  <conditionalFormatting sqref="B25:B28">
    <cfRule type="expression" dxfId="49" priority="11">
      <formula>IF(CLAVEA=CLAVE,1,0)</formula>
    </cfRule>
  </conditionalFormatting>
  <conditionalFormatting sqref="B31:B37">
    <cfRule type="expression" dxfId="48" priority="10">
      <formula>IF(CLAVEA=CLAVE,1,0)</formula>
    </cfRule>
  </conditionalFormatting>
  <conditionalFormatting sqref="B40:B51">
    <cfRule type="expression" dxfId="47" priority="9">
      <formula>IF(CLAVEA=CLAVE,1,0)</formula>
    </cfRule>
  </conditionalFormatting>
  <conditionalFormatting sqref="B54:B68">
    <cfRule type="expression" dxfId="46" priority="8">
      <formula>IF(CLAVEA=CLAVE,1,0)</formula>
    </cfRule>
  </conditionalFormatting>
  <conditionalFormatting sqref="B71:B80">
    <cfRule type="expression" dxfId="45" priority="7">
      <formula>IF(CLAVEA=CLAVE,1,0)</formula>
    </cfRule>
  </conditionalFormatting>
  <conditionalFormatting sqref="B83:B87">
    <cfRule type="expression" dxfId="44" priority="6">
      <formula>IF(CLAVEA=CLAVE,1,0)</formula>
    </cfRule>
  </conditionalFormatting>
  <conditionalFormatting sqref="B90:B94">
    <cfRule type="expression" dxfId="43" priority="5">
      <formula>IF(CLAVEA=CLAVE,1,0)</formula>
    </cfRule>
  </conditionalFormatting>
  <conditionalFormatting sqref="B19:C19">
    <cfRule type="expression" dxfId="42" priority="4">
      <formula>IF(CLAVEA=CLAVE,1,0)</formula>
    </cfRule>
  </conditionalFormatting>
  <conditionalFormatting sqref="C40">
    <cfRule type="expression" dxfId="41" priority="3">
      <formula>IF(CLAVEA=CLAVE,1,0)</formula>
    </cfRule>
  </conditionalFormatting>
  <conditionalFormatting sqref="C42">
    <cfRule type="expression" dxfId="40" priority="2">
      <formula>IF(CLAVEA=CLAVE,1,0)</formula>
    </cfRule>
  </conditionalFormatting>
  <conditionalFormatting sqref="C46:C47">
    <cfRule type="expression" dxfId="39" priority="1">
      <formula>IF(CLAVEA=CLAVE,1,0)</formula>
    </cfRule>
  </conditionalFormatting>
  <hyperlinks>
    <hyperlink ref="B16" location="FUNDAMENTO!B25" display="Lugar de expedición *" xr:uid="{5401F840-F8D8-4BDC-A58A-862DE5618902}"/>
    <hyperlink ref="B17" location="FUNDAMENTO!B28" display="Confirmación ***" xr:uid="{950B37DD-2808-4F58-BE9A-73533A4ED449}"/>
  </hyperlink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87F6-C107-468B-A85B-1CEBC684FDF5}">
  <sheetPr codeName="Hoja12"/>
  <dimension ref="B1:O65"/>
  <sheetViews>
    <sheetView showGridLines="0" zoomScale="130" zoomScaleNormal="130" workbookViewId="0">
      <selection activeCell="C5" sqref="C5"/>
    </sheetView>
  </sheetViews>
  <sheetFormatPr baseColWidth="10" defaultRowHeight="15" x14ac:dyDescent="0.25"/>
  <cols>
    <col min="1" max="1" width="5" customWidth="1"/>
    <col min="2" max="2" width="18.140625" customWidth="1"/>
    <col min="3" max="3" width="20.5703125" customWidth="1"/>
    <col min="4" max="4" width="4.28515625" customWidth="1"/>
    <col min="5" max="5" width="18.140625" customWidth="1"/>
    <col min="6" max="6" width="16.28515625" customWidth="1"/>
    <col min="7" max="7" width="3.7109375" customWidth="1"/>
    <col min="8" max="8" width="20.28515625" customWidth="1"/>
    <col min="9" max="9" width="13.7109375" customWidth="1"/>
    <col min="10" max="10" width="3.85546875" customWidth="1"/>
    <col min="11" max="11" width="23.7109375" customWidth="1"/>
    <col min="12" max="12" width="19.140625" customWidth="1"/>
    <col min="13" max="13" width="3.7109375" customWidth="1"/>
    <col min="14" max="14" width="17.42578125" customWidth="1"/>
    <col min="15" max="15" width="21.7109375" customWidth="1"/>
  </cols>
  <sheetData>
    <row r="1" spans="2:12" ht="48.75" customHeight="1" x14ac:dyDescent="0.25"/>
    <row r="3" spans="2:12" x14ac:dyDescent="0.25">
      <c r="B3" s="112" t="s">
        <v>1</v>
      </c>
      <c r="C3" s="112"/>
      <c r="D3" s="112"/>
      <c r="E3" s="112"/>
      <c r="F3" s="112"/>
      <c r="G3" s="112"/>
      <c r="H3" s="112"/>
      <c r="I3" s="112"/>
      <c r="J3" s="112"/>
      <c r="K3" s="112"/>
      <c r="L3" s="112"/>
    </row>
    <row r="5" spans="2:12" x14ac:dyDescent="0.25">
      <c r="B5" s="102" t="s">
        <v>131</v>
      </c>
      <c r="C5" s="103"/>
      <c r="E5" s="102" t="s">
        <v>4</v>
      </c>
      <c r="F5" s="11"/>
      <c r="H5" s="102" t="s">
        <v>6</v>
      </c>
      <c r="I5" s="11"/>
      <c r="K5" s="168"/>
    </row>
    <row r="6" spans="2:12" x14ac:dyDescent="0.25">
      <c r="B6" s="266"/>
      <c r="E6" s="1"/>
      <c r="H6" s="1"/>
      <c r="K6" s="168"/>
    </row>
    <row r="7" spans="2:12" x14ac:dyDescent="0.25">
      <c r="B7" s="107"/>
      <c r="E7" s="107"/>
      <c r="H7" s="268"/>
      <c r="K7" s="168"/>
    </row>
    <row r="8" spans="2:12" x14ac:dyDescent="0.25">
      <c r="B8" s="267" t="s">
        <v>134</v>
      </c>
      <c r="C8" s="118" t="s">
        <v>59</v>
      </c>
      <c r="E8" s="267" t="s">
        <v>12</v>
      </c>
      <c r="F8" s="118" t="s">
        <v>59</v>
      </c>
      <c r="H8" s="102" t="s">
        <v>24</v>
      </c>
      <c r="I8" s="11" t="s">
        <v>63</v>
      </c>
      <c r="K8" s="267" t="s">
        <v>100</v>
      </c>
      <c r="L8" s="118" t="s">
        <v>59</v>
      </c>
    </row>
    <row r="9" spans="2:12" x14ac:dyDescent="0.25">
      <c r="B9" s="107"/>
      <c r="E9" s="107"/>
      <c r="H9" s="107"/>
      <c r="K9" s="168"/>
    </row>
    <row r="10" spans="2:12" x14ac:dyDescent="0.25">
      <c r="B10" s="267" t="s">
        <v>373</v>
      </c>
      <c r="C10" s="118" t="s">
        <v>59</v>
      </c>
      <c r="E10" s="102" t="s">
        <v>69</v>
      </c>
      <c r="F10" s="11">
        <v>11410</v>
      </c>
      <c r="H10" s="102" t="s">
        <v>65</v>
      </c>
      <c r="I10" s="11" t="s">
        <v>374</v>
      </c>
      <c r="K10" s="266" t="s">
        <v>67</v>
      </c>
      <c r="L10" s="11" t="s">
        <v>375</v>
      </c>
    </row>
    <row r="11" spans="2:12" x14ac:dyDescent="0.25">
      <c r="B11" s="107"/>
      <c r="E11" s="107"/>
      <c r="H11" s="107"/>
      <c r="K11" s="168"/>
    </row>
    <row r="12" spans="2:12" x14ac:dyDescent="0.25">
      <c r="B12" s="267" t="s">
        <v>38</v>
      </c>
      <c r="C12" s="118"/>
      <c r="E12" s="107"/>
      <c r="H12" s="107"/>
      <c r="K12" s="168"/>
    </row>
    <row r="14" spans="2:12" x14ac:dyDescent="0.25">
      <c r="B14" s="105" t="s">
        <v>376</v>
      </c>
      <c r="C14" s="105"/>
      <c r="D14" s="105"/>
      <c r="E14" s="105"/>
      <c r="F14" s="105"/>
      <c r="G14" s="105"/>
      <c r="H14" s="105"/>
      <c r="I14" s="105"/>
      <c r="J14" s="105"/>
      <c r="K14" s="105"/>
      <c r="L14" s="105"/>
    </row>
    <row r="16" spans="2:12" x14ac:dyDescent="0.25">
      <c r="B16" s="119" t="s">
        <v>75</v>
      </c>
      <c r="C16" s="11"/>
      <c r="E16" s="119" t="s">
        <v>76</v>
      </c>
      <c r="F16" s="11"/>
      <c r="H16" s="119" t="s">
        <v>77</v>
      </c>
      <c r="I16" s="11"/>
      <c r="K16" s="111" t="s">
        <v>78</v>
      </c>
      <c r="L16" s="118" t="s">
        <v>59</v>
      </c>
    </row>
    <row r="18" spans="2:15" x14ac:dyDescent="0.25">
      <c r="B18" s="120" t="s">
        <v>377</v>
      </c>
      <c r="C18" s="120"/>
      <c r="D18" s="120"/>
      <c r="E18" s="120"/>
      <c r="F18" s="120"/>
      <c r="G18" s="120"/>
      <c r="H18" s="120"/>
      <c r="I18" s="120"/>
      <c r="J18" s="120"/>
      <c r="K18" s="120"/>
      <c r="L18" s="120"/>
    </row>
    <row r="20" spans="2:15" x14ac:dyDescent="0.25">
      <c r="B20" s="119" t="s">
        <v>75</v>
      </c>
      <c r="C20" s="11"/>
      <c r="E20" s="119" t="s">
        <v>76</v>
      </c>
      <c r="F20" s="11"/>
      <c r="H20" s="121" t="s">
        <v>77</v>
      </c>
      <c r="I20" s="11"/>
      <c r="K20" s="122" t="s">
        <v>378</v>
      </c>
      <c r="L20" s="106" t="s">
        <v>379</v>
      </c>
    </row>
    <row r="22" spans="2:15" x14ac:dyDescent="0.25">
      <c r="B22" s="119" t="s">
        <v>380</v>
      </c>
      <c r="C22" s="11"/>
      <c r="E22" s="119" t="s">
        <v>381</v>
      </c>
      <c r="F22" s="11"/>
      <c r="H22" s="119" t="s">
        <v>382</v>
      </c>
      <c r="I22" s="11" t="s">
        <v>383</v>
      </c>
    </row>
    <row r="24" spans="2:15" x14ac:dyDescent="0.25">
      <c r="B24" s="123" t="s">
        <v>384</v>
      </c>
      <c r="C24" s="123"/>
      <c r="D24" s="123"/>
      <c r="E24" s="123"/>
      <c r="F24" s="123"/>
      <c r="G24" s="123"/>
      <c r="H24" s="123"/>
      <c r="I24" s="123"/>
      <c r="J24" s="123"/>
      <c r="K24" s="123"/>
      <c r="L24" s="123"/>
    </row>
    <row r="26" spans="2:15" x14ac:dyDescent="0.25">
      <c r="B26" s="113" t="s">
        <v>385</v>
      </c>
      <c r="C26" s="11">
        <v>84111506</v>
      </c>
      <c r="E26" s="113" t="s">
        <v>386</v>
      </c>
      <c r="F26" s="118" t="s">
        <v>59</v>
      </c>
      <c r="H26" s="113" t="s">
        <v>87</v>
      </c>
      <c r="I26" s="11">
        <v>1</v>
      </c>
      <c r="K26" s="113" t="s">
        <v>387</v>
      </c>
      <c r="L26" s="11" t="s">
        <v>89</v>
      </c>
    </row>
    <row r="27" spans="2:15" x14ac:dyDescent="0.25">
      <c r="B27" s="116"/>
      <c r="E27" s="116"/>
      <c r="H27" s="116"/>
      <c r="K27" s="116"/>
    </row>
    <row r="28" spans="2:15" x14ac:dyDescent="0.25">
      <c r="B28" s="117" t="s">
        <v>90</v>
      </c>
      <c r="C28" s="118" t="s">
        <v>59</v>
      </c>
      <c r="E28" s="113" t="s">
        <v>388</v>
      </c>
      <c r="F28" s="108" t="s">
        <v>389</v>
      </c>
      <c r="H28" s="113" t="s">
        <v>390</v>
      </c>
      <c r="I28" s="124">
        <v>0</v>
      </c>
      <c r="K28" s="113" t="s">
        <v>94</v>
      </c>
      <c r="L28" s="124">
        <f>I26*I28</f>
        <v>0</v>
      </c>
    </row>
    <row r="29" spans="2:15" x14ac:dyDescent="0.25">
      <c r="B29" s="116"/>
      <c r="E29" s="116"/>
    </row>
    <row r="30" spans="2:15" x14ac:dyDescent="0.25">
      <c r="B30" s="117" t="s">
        <v>22</v>
      </c>
      <c r="C30" s="118" t="s">
        <v>59</v>
      </c>
      <c r="E30" s="115" t="s">
        <v>391</v>
      </c>
      <c r="F30" s="11" t="s">
        <v>68</v>
      </c>
    </row>
    <row r="32" spans="2:15" x14ac:dyDescent="0.25">
      <c r="B32" s="125" t="s">
        <v>392</v>
      </c>
      <c r="C32" s="125"/>
      <c r="D32" s="125"/>
      <c r="E32" s="125"/>
      <c r="F32" s="125"/>
      <c r="G32" s="125"/>
      <c r="H32" s="125"/>
      <c r="I32" s="125"/>
      <c r="J32" s="125"/>
      <c r="K32" s="125"/>
      <c r="L32" s="125"/>
      <c r="M32" s="125"/>
      <c r="N32" s="125"/>
      <c r="O32" s="125"/>
    </row>
    <row r="34" spans="2:15" x14ac:dyDescent="0.25">
      <c r="B34" s="51" t="s">
        <v>99</v>
      </c>
      <c r="C34" s="126"/>
      <c r="E34" s="127" t="s">
        <v>12</v>
      </c>
      <c r="F34" s="106"/>
      <c r="H34" s="54" t="s">
        <v>24</v>
      </c>
      <c r="I34" s="11"/>
      <c r="K34" s="111" t="s">
        <v>100</v>
      </c>
      <c r="L34" s="128"/>
      <c r="N34" s="54" t="s">
        <v>101</v>
      </c>
      <c r="O34" s="19"/>
    </row>
    <row r="36" spans="2:15" ht="30" x14ac:dyDescent="0.25">
      <c r="B36" s="129" t="s">
        <v>102</v>
      </c>
      <c r="C36" s="128"/>
      <c r="E36" s="130" t="s">
        <v>103</v>
      </c>
      <c r="F36" s="128"/>
      <c r="H36" s="131" t="s">
        <v>104</v>
      </c>
      <c r="I36" s="128"/>
      <c r="K36" s="129" t="s">
        <v>105</v>
      </c>
      <c r="L36" s="128"/>
    </row>
    <row r="38" spans="2:15" ht="30" x14ac:dyDescent="0.25">
      <c r="B38" s="130" t="s">
        <v>106</v>
      </c>
      <c r="C38" s="128"/>
      <c r="E38" s="129" t="s">
        <v>107</v>
      </c>
      <c r="F38" s="128"/>
    </row>
    <row r="40" spans="2:15" ht="30" x14ac:dyDescent="0.25">
      <c r="B40" s="130" t="s">
        <v>108</v>
      </c>
      <c r="C40" s="132"/>
      <c r="D40" s="133"/>
      <c r="E40" s="131" t="s">
        <v>109</v>
      </c>
      <c r="F40" s="132"/>
      <c r="G40" s="133"/>
      <c r="H40" s="131" t="s">
        <v>110</v>
      </c>
      <c r="I40" s="132"/>
      <c r="J40" s="133"/>
      <c r="K40" s="131" t="s">
        <v>111</v>
      </c>
      <c r="L40" s="132"/>
    </row>
    <row r="42" spans="2:15" x14ac:dyDescent="0.25">
      <c r="B42" s="134" t="s">
        <v>393</v>
      </c>
      <c r="C42" s="134"/>
      <c r="D42" s="134"/>
      <c r="E42" s="134"/>
      <c r="F42" s="134"/>
      <c r="G42" s="134"/>
      <c r="H42" s="134"/>
      <c r="I42" s="134"/>
      <c r="J42" s="134"/>
      <c r="K42" s="134"/>
      <c r="L42" s="134"/>
      <c r="M42" s="134"/>
      <c r="N42" s="134"/>
      <c r="O42" s="134"/>
    </row>
    <row r="44" spans="2:15" ht="30" x14ac:dyDescent="0.25">
      <c r="B44" s="135" t="s">
        <v>113</v>
      </c>
      <c r="C44" s="85" t="s">
        <v>394</v>
      </c>
      <c r="D44" s="133"/>
      <c r="E44" s="129" t="s">
        <v>114</v>
      </c>
      <c r="F44" s="136"/>
      <c r="G44" s="133"/>
      <c r="H44" s="129" t="s">
        <v>115</v>
      </c>
      <c r="I44" s="136"/>
      <c r="J44" s="133"/>
      <c r="K44" s="135" t="s">
        <v>116</v>
      </c>
      <c r="L44" s="136"/>
      <c r="M44" s="133"/>
      <c r="N44" s="129" t="s">
        <v>117</v>
      </c>
      <c r="O44" s="11"/>
    </row>
    <row r="46" spans="2:15" ht="28.5" customHeight="1" x14ac:dyDescent="0.25">
      <c r="E46" s="137" t="s">
        <v>118</v>
      </c>
      <c r="F46" s="11"/>
      <c r="H46" s="138" t="s">
        <v>395</v>
      </c>
      <c r="I46" s="138"/>
      <c r="J46" s="138"/>
      <c r="K46" s="138"/>
      <c r="L46" s="138"/>
      <c r="M46" s="138"/>
      <c r="N46" s="138"/>
      <c r="O46" s="138"/>
    </row>
    <row r="48" spans="2:15" ht="30" x14ac:dyDescent="0.25">
      <c r="B48" s="139" t="s">
        <v>118</v>
      </c>
      <c r="C48" s="136">
        <v>2</v>
      </c>
      <c r="E48" s="137" t="s">
        <v>119</v>
      </c>
      <c r="F48" s="124"/>
      <c r="H48" s="140" t="s">
        <v>120</v>
      </c>
      <c r="I48" s="124"/>
      <c r="K48" s="140" t="s">
        <v>121</v>
      </c>
      <c r="L48" s="124"/>
      <c r="N48" s="141" t="s">
        <v>122</v>
      </c>
      <c r="O48" s="142" t="s">
        <v>396</v>
      </c>
    </row>
    <row r="51" spans="2:15" x14ac:dyDescent="0.25">
      <c r="B51" s="143" t="s">
        <v>397</v>
      </c>
      <c r="C51" s="143"/>
      <c r="D51" s="143"/>
      <c r="E51" s="143"/>
      <c r="F51" s="143"/>
      <c r="G51" s="143"/>
      <c r="H51" s="143"/>
      <c r="I51" s="143"/>
      <c r="J51" s="143"/>
      <c r="K51" s="143"/>
      <c r="L51" s="143"/>
      <c r="M51" s="143"/>
      <c r="N51" s="143"/>
      <c r="O51" s="143"/>
    </row>
    <row r="53" spans="2:15" x14ac:dyDescent="0.25">
      <c r="B53" s="144" t="s">
        <v>124</v>
      </c>
      <c r="C53" s="19"/>
      <c r="E53" s="144" t="s">
        <v>125</v>
      </c>
      <c r="F53" s="145"/>
      <c r="H53" s="144" t="s">
        <v>126</v>
      </c>
      <c r="I53" s="146"/>
      <c r="K53" s="144" t="s">
        <v>127</v>
      </c>
      <c r="L53" s="146"/>
      <c r="N53" s="144" t="s">
        <v>94</v>
      </c>
      <c r="O53" s="19"/>
    </row>
    <row r="55" spans="2:15" x14ac:dyDescent="0.25">
      <c r="D55" s="144"/>
      <c r="G55" s="144"/>
      <c r="J55" s="144"/>
    </row>
    <row r="57" spans="2:15" x14ac:dyDescent="0.25">
      <c r="H57" s="88"/>
    </row>
    <row r="58" spans="2:15" x14ac:dyDescent="0.25">
      <c r="H58" s="88"/>
    </row>
    <row r="59" spans="2:15" x14ac:dyDescent="0.25">
      <c r="H59" s="88"/>
    </row>
    <row r="60" spans="2:15" x14ac:dyDescent="0.25">
      <c r="H60" s="88"/>
    </row>
    <row r="62" spans="2:15" x14ac:dyDescent="0.25">
      <c r="H62" s="88"/>
    </row>
    <row r="63" spans="2:15" x14ac:dyDescent="0.25">
      <c r="H63" s="88"/>
    </row>
    <row r="64" spans="2:15" x14ac:dyDescent="0.25">
      <c r="H64" s="88"/>
    </row>
    <row r="65" spans="8:8" x14ac:dyDescent="0.25">
      <c r="H65" s="88"/>
    </row>
  </sheetData>
  <mergeCells count="8">
    <mergeCell ref="H46:O46"/>
    <mergeCell ref="B51:O51"/>
    <mergeCell ref="B3:L3"/>
    <mergeCell ref="B14:L14"/>
    <mergeCell ref="B18:L18"/>
    <mergeCell ref="B24:L24"/>
    <mergeCell ref="B32:O32"/>
    <mergeCell ref="B42:O4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8469-CB5E-43C9-AD5B-B6E30C4D0487}">
  <sheetPr codeName="Hoja5"/>
  <dimension ref="B5:D121"/>
  <sheetViews>
    <sheetView topLeftCell="A96" workbookViewId="0">
      <selection activeCell="C121" sqref="C121"/>
    </sheetView>
  </sheetViews>
  <sheetFormatPr baseColWidth="10" defaultRowHeight="15" x14ac:dyDescent="0.25"/>
  <sheetData>
    <row r="5" spans="2:4" x14ac:dyDescent="0.25">
      <c r="B5" t="s">
        <v>398</v>
      </c>
      <c r="C5" t="s">
        <v>91</v>
      </c>
    </row>
    <row r="6" spans="2:4" x14ac:dyDescent="0.25">
      <c r="B6">
        <v>601</v>
      </c>
      <c r="C6" t="s">
        <v>399</v>
      </c>
      <c r="D6" t="str">
        <f>B6&amp;" "&amp;C6</f>
        <v>601 General de Ley Personas Morales</v>
      </c>
    </row>
    <row r="7" spans="2:4" x14ac:dyDescent="0.25">
      <c r="B7">
        <v>603</v>
      </c>
      <c r="C7" t="s">
        <v>400</v>
      </c>
      <c r="D7" t="str">
        <f t="shared" ref="D7:D24" si="0">B7&amp;" "&amp;C7</f>
        <v>603 Personas Morales con Fines no Lucrativos</v>
      </c>
    </row>
    <row r="8" spans="2:4" x14ac:dyDescent="0.25">
      <c r="B8">
        <v>605</v>
      </c>
      <c r="C8" t="s">
        <v>401</v>
      </c>
      <c r="D8" t="str">
        <f t="shared" si="0"/>
        <v>605 Sueldos y Salarios e Ingresos Asimilados a Salarios</v>
      </c>
    </row>
    <row r="9" spans="2:4" x14ac:dyDescent="0.25">
      <c r="B9">
        <v>606</v>
      </c>
      <c r="C9" t="s">
        <v>402</v>
      </c>
      <c r="D9" t="str">
        <f t="shared" si="0"/>
        <v>606 Arrendamiento</v>
      </c>
    </row>
    <row r="10" spans="2:4" x14ac:dyDescent="0.25">
      <c r="B10">
        <v>607</v>
      </c>
      <c r="C10" t="s">
        <v>403</v>
      </c>
      <c r="D10" t="str">
        <f t="shared" si="0"/>
        <v>607 Régimen de Enajenación o Adquisición de Bienes</v>
      </c>
    </row>
    <row r="11" spans="2:4" x14ac:dyDescent="0.25">
      <c r="B11">
        <v>608</v>
      </c>
      <c r="C11" t="s">
        <v>404</v>
      </c>
      <c r="D11" t="str">
        <f t="shared" si="0"/>
        <v>608 Demás ingresos</v>
      </c>
    </row>
    <row r="12" spans="2:4" x14ac:dyDescent="0.25">
      <c r="B12">
        <v>610</v>
      </c>
      <c r="C12" t="s">
        <v>405</v>
      </c>
      <c r="D12" t="str">
        <f t="shared" si="0"/>
        <v>610 Residentes en el Extranjero sin Establecimiento Permanente en México</v>
      </c>
    </row>
    <row r="13" spans="2:4" x14ac:dyDescent="0.25">
      <c r="B13">
        <v>611</v>
      </c>
      <c r="C13" t="s">
        <v>406</v>
      </c>
      <c r="D13" t="str">
        <f t="shared" si="0"/>
        <v>611 Ingresos por Dividendos (socios y accionistas)</v>
      </c>
    </row>
    <row r="14" spans="2:4" x14ac:dyDescent="0.25">
      <c r="B14">
        <v>612</v>
      </c>
      <c r="C14" t="s">
        <v>407</v>
      </c>
      <c r="D14" t="str">
        <f t="shared" si="0"/>
        <v>612 Personas Físicas con Actividades Empresariales y Profesionales</v>
      </c>
    </row>
    <row r="15" spans="2:4" x14ac:dyDescent="0.25">
      <c r="B15">
        <v>614</v>
      </c>
      <c r="C15" t="s">
        <v>408</v>
      </c>
      <c r="D15" t="str">
        <f t="shared" si="0"/>
        <v>614 Ingresos por intereses</v>
      </c>
    </row>
    <row r="16" spans="2:4" x14ac:dyDescent="0.25">
      <c r="B16">
        <v>615</v>
      </c>
      <c r="C16" t="s">
        <v>409</v>
      </c>
      <c r="D16" t="str">
        <f t="shared" si="0"/>
        <v>615 Régimen de los ingresos por obtención de premios</v>
      </c>
    </row>
    <row r="17" spans="2:4" x14ac:dyDescent="0.25">
      <c r="B17">
        <v>616</v>
      </c>
      <c r="C17" t="s">
        <v>410</v>
      </c>
      <c r="D17" t="str">
        <f t="shared" si="0"/>
        <v>616 Sin obligaciones fiscales</v>
      </c>
    </row>
    <row r="18" spans="2:4" x14ac:dyDescent="0.25">
      <c r="B18">
        <v>620</v>
      </c>
      <c r="C18" t="s">
        <v>411</v>
      </c>
      <c r="D18" t="str">
        <f t="shared" si="0"/>
        <v>620 Sociedades Cooperativas de Producción que optan por diferir sus ingresos</v>
      </c>
    </row>
    <row r="19" spans="2:4" x14ac:dyDescent="0.25">
      <c r="B19">
        <v>621</v>
      </c>
      <c r="C19" t="s">
        <v>412</v>
      </c>
      <c r="D19" t="str">
        <f t="shared" si="0"/>
        <v>621 Incorporación Fiscal</v>
      </c>
    </row>
    <row r="20" spans="2:4" x14ac:dyDescent="0.25">
      <c r="B20">
        <v>622</v>
      </c>
      <c r="C20" t="s">
        <v>413</v>
      </c>
      <c r="D20" t="str">
        <f t="shared" si="0"/>
        <v>622 Actividades Agrícolas, Ganaderas, Silvícolas y Pesqueras</v>
      </c>
    </row>
    <row r="21" spans="2:4" x14ac:dyDescent="0.25">
      <c r="B21">
        <v>623</v>
      </c>
      <c r="C21" t="s">
        <v>414</v>
      </c>
      <c r="D21" t="str">
        <f t="shared" si="0"/>
        <v>623 Opcional para Grupos de Sociedades</v>
      </c>
    </row>
    <row r="22" spans="2:4" x14ac:dyDescent="0.25">
      <c r="B22">
        <v>624</v>
      </c>
      <c r="C22" t="s">
        <v>415</v>
      </c>
      <c r="D22" t="str">
        <f t="shared" si="0"/>
        <v>624 Coordinados</v>
      </c>
    </row>
    <row r="23" spans="2:4" x14ac:dyDescent="0.25">
      <c r="B23">
        <v>625</v>
      </c>
      <c r="C23" t="s">
        <v>416</v>
      </c>
      <c r="D23" t="str">
        <f t="shared" si="0"/>
        <v>625 Régimen de las Actividades Empresariales con ingresos a través de Plataformas Tecnológicas</v>
      </c>
    </row>
    <row r="24" spans="2:4" x14ac:dyDescent="0.25">
      <c r="B24">
        <v>626</v>
      </c>
      <c r="C24" t="s">
        <v>417</v>
      </c>
      <c r="D24" t="str">
        <f t="shared" si="0"/>
        <v>626 Régimen Simplificado de Confianza</v>
      </c>
    </row>
    <row r="26" spans="2:4" x14ac:dyDescent="0.25">
      <c r="B26" t="s">
        <v>418</v>
      </c>
      <c r="C26" t="s">
        <v>91</v>
      </c>
    </row>
    <row r="27" spans="2:4" x14ac:dyDescent="0.25">
      <c r="B27" t="s">
        <v>133</v>
      </c>
      <c r="C27" t="s">
        <v>340</v>
      </c>
    </row>
    <row r="28" spans="2:4" x14ac:dyDescent="0.25">
      <c r="B28" t="s">
        <v>268</v>
      </c>
      <c r="C28" t="s">
        <v>296</v>
      </c>
    </row>
    <row r="30" spans="2:4" x14ac:dyDescent="0.25">
      <c r="B30" t="s">
        <v>419</v>
      </c>
      <c r="C30" t="s">
        <v>91</v>
      </c>
      <c r="D30" t="s">
        <v>420</v>
      </c>
    </row>
    <row r="31" spans="2:4" x14ac:dyDescent="0.25">
      <c r="B31">
        <v>1</v>
      </c>
      <c r="C31" t="s">
        <v>421</v>
      </c>
      <c r="D31" t="s">
        <v>422</v>
      </c>
    </row>
    <row r="32" spans="2:4" x14ac:dyDescent="0.25">
      <c r="B32">
        <v>2</v>
      </c>
      <c r="C32" t="s">
        <v>423</v>
      </c>
      <c r="D32" t="s">
        <v>424</v>
      </c>
    </row>
    <row r="33" spans="2:4" x14ac:dyDescent="0.25">
      <c r="B33">
        <v>3</v>
      </c>
      <c r="C33" t="s">
        <v>425</v>
      </c>
      <c r="D33" t="s">
        <v>424</v>
      </c>
    </row>
    <row r="34" spans="2:4" x14ac:dyDescent="0.25">
      <c r="B34">
        <v>4</v>
      </c>
      <c r="C34" t="s">
        <v>426</v>
      </c>
      <c r="D34" t="s">
        <v>424</v>
      </c>
    </row>
    <row r="35" spans="2:4" x14ac:dyDescent="0.25">
      <c r="B35">
        <v>5</v>
      </c>
      <c r="C35" t="s">
        <v>427</v>
      </c>
      <c r="D35" t="s">
        <v>424</v>
      </c>
    </row>
    <row r="36" spans="2:4" x14ac:dyDescent="0.25">
      <c r="B36">
        <v>6</v>
      </c>
      <c r="C36" t="s">
        <v>428</v>
      </c>
      <c r="D36" t="s">
        <v>424</v>
      </c>
    </row>
    <row r="37" spans="2:4" x14ac:dyDescent="0.25">
      <c r="B37">
        <v>8</v>
      </c>
      <c r="C37" t="s">
        <v>429</v>
      </c>
      <c r="D37" t="s">
        <v>422</v>
      </c>
    </row>
    <row r="38" spans="2:4" x14ac:dyDescent="0.25">
      <c r="B38">
        <v>12</v>
      </c>
      <c r="C38" t="s">
        <v>430</v>
      </c>
      <c r="D38" t="s">
        <v>422</v>
      </c>
    </row>
    <row r="39" spans="2:4" x14ac:dyDescent="0.25">
      <c r="B39">
        <v>13</v>
      </c>
      <c r="C39" t="s">
        <v>431</v>
      </c>
      <c r="D39" t="s">
        <v>422</v>
      </c>
    </row>
    <row r="40" spans="2:4" x14ac:dyDescent="0.25">
      <c r="B40">
        <v>14</v>
      </c>
      <c r="C40" t="s">
        <v>432</v>
      </c>
      <c r="D40" t="s">
        <v>422</v>
      </c>
    </row>
    <row r="41" spans="2:4" x14ac:dyDescent="0.25">
      <c r="B41">
        <v>15</v>
      </c>
      <c r="C41" t="s">
        <v>433</v>
      </c>
      <c r="D41" t="s">
        <v>422</v>
      </c>
    </row>
    <row r="42" spans="2:4" x14ac:dyDescent="0.25">
      <c r="B42">
        <v>17</v>
      </c>
      <c r="C42" t="s">
        <v>434</v>
      </c>
      <c r="D42" t="s">
        <v>422</v>
      </c>
    </row>
    <row r="43" spans="2:4" x14ac:dyDescent="0.25">
      <c r="B43">
        <v>23</v>
      </c>
      <c r="C43" t="s">
        <v>435</v>
      </c>
      <c r="D43" t="s">
        <v>422</v>
      </c>
    </row>
    <row r="44" spans="2:4" x14ac:dyDescent="0.25">
      <c r="B44">
        <v>24</v>
      </c>
      <c r="C44" t="s">
        <v>436</v>
      </c>
      <c r="D44" t="s">
        <v>422</v>
      </c>
    </row>
    <row r="45" spans="2:4" x14ac:dyDescent="0.25">
      <c r="B45">
        <v>25</v>
      </c>
      <c r="C45" t="s">
        <v>437</v>
      </c>
      <c r="D45" t="s">
        <v>422</v>
      </c>
    </row>
    <row r="46" spans="2:4" x14ac:dyDescent="0.25">
      <c r="B46">
        <v>26</v>
      </c>
      <c r="C46" t="s">
        <v>438</v>
      </c>
      <c r="D46" t="s">
        <v>422</v>
      </c>
    </row>
    <row r="47" spans="2:4" x14ac:dyDescent="0.25">
      <c r="B47">
        <v>27</v>
      </c>
      <c r="C47" t="s">
        <v>439</v>
      </c>
      <c r="D47" t="s">
        <v>422</v>
      </c>
    </row>
    <row r="48" spans="2:4" x14ac:dyDescent="0.25">
      <c r="B48">
        <v>28</v>
      </c>
      <c r="C48" t="s">
        <v>440</v>
      </c>
      <c r="D48" t="s">
        <v>424</v>
      </c>
    </row>
    <row r="49" spans="2:4" x14ac:dyDescent="0.25">
      <c r="B49">
        <v>29</v>
      </c>
      <c r="C49" t="s">
        <v>441</v>
      </c>
      <c r="D49" t="s">
        <v>424</v>
      </c>
    </row>
    <row r="50" spans="2:4" x14ac:dyDescent="0.25">
      <c r="B50">
        <v>30</v>
      </c>
      <c r="C50" t="s">
        <v>442</v>
      </c>
      <c r="D50" t="s">
        <v>422</v>
      </c>
    </row>
    <row r="51" spans="2:4" x14ac:dyDescent="0.25">
      <c r="B51">
        <v>31</v>
      </c>
      <c r="C51" t="s">
        <v>443</v>
      </c>
      <c r="D51" t="s">
        <v>422</v>
      </c>
    </row>
    <row r="52" spans="2:4" x14ac:dyDescent="0.25">
      <c r="B52">
        <v>99</v>
      </c>
      <c r="C52" t="s">
        <v>444</v>
      </c>
      <c r="D52" t="s">
        <v>445</v>
      </c>
    </row>
    <row r="55" spans="2:4" x14ac:dyDescent="0.25">
      <c r="B55" t="s">
        <v>446</v>
      </c>
      <c r="C55" t="s">
        <v>91</v>
      </c>
    </row>
    <row r="57" spans="2:4" x14ac:dyDescent="0.25">
      <c r="B57" t="s">
        <v>292</v>
      </c>
      <c r="C57" t="s">
        <v>447</v>
      </c>
      <c r="D57" t="str">
        <f>B57&amp;" "&amp;C57</f>
        <v>G01 Adquisición de mercancías.</v>
      </c>
    </row>
    <row r="58" spans="2:4" x14ac:dyDescent="0.25">
      <c r="B58" t="s">
        <v>448</v>
      </c>
      <c r="C58" t="s">
        <v>449</v>
      </c>
      <c r="D58" t="str">
        <f t="shared" ref="D58:D78" si="1">B58&amp;" "&amp;C58</f>
        <v>G02 Devoluciones, descuentos o bonificaciones.</v>
      </c>
    </row>
    <row r="59" spans="2:4" x14ac:dyDescent="0.25">
      <c r="B59" t="s">
        <v>450</v>
      </c>
      <c r="C59" t="s">
        <v>451</v>
      </c>
      <c r="D59" t="str">
        <f t="shared" si="1"/>
        <v>G03 Gastos en general.</v>
      </c>
    </row>
    <row r="60" spans="2:4" x14ac:dyDescent="0.25">
      <c r="B60" t="s">
        <v>452</v>
      </c>
      <c r="C60" t="s">
        <v>453</v>
      </c>
      <c r="D60" t="str">
        <f t="shared" si="1"/>
        <v>I01 Construcciones.</v>
      </c>
    </row>
    <row r="61" spans="2:4" x14ac:dyDescent="0.25">
      <c r="B61" t="s">
        <v>454</v>
      </c>
      <c r="C61" t="s">
        <v>455</v>
      </c>
      <c r="D61" t="str">
        <f t="shared" si="1"/>
        <v>I02 Mobiliario y equipo de oficina por inversiones.</v>
      </c>
    </row>
    <row r="62" spans="2:4" x14ac:dyDescent="0.25">
      <c r="B62" t="s">
        <v>456</v>
      </c>
      <c r="C62" t="s">
        <v>457</v>
      </c>
      <c r="D62" t="str">
        <f t="shared" si="1"/>
        <v>I03 Equipo de transporte.</v>
      </c>
    </row>
    <row r="63" spans="2:4" x14ac:dyDescent="0.25">
      <c r="B63" t="s">
        <v>458</v>
      </c>
      <c r="C63" t="s">
        <v>459</v>
      </c>
      <c r="D63" t="str">
        <f t="shared" si="1"/>
        <v>I04 Equipo de computo y accesorios.</v>
      </c>
    </row>
    <row r="64" spans="2:4" x14ac:dyDescent="0.25">
      <c r="B64" t="s">
        <v>460</v>
      </c>
      <c r="C64" t="s">
        <v>461</v>
      </c>
      <c r="D64" t="str">
        <f t="shared" si="1"/>
        <v>I05 Dados, troqueles, moldes, matrices y herramental.</v>
      </c>
    </row>
    <row r="65" spans="2:4" x14ac:dyDescent="0.25">
      <c r="B65" t="s">
        <v>462</v>
      </c>
      <c r="C65" t="s">
        <v>463</v>
      </c>
      <c r="D65" t="str">
        <f t="shared" si="1"/>
        <v>I06 Comunicaciones telefónicas.</v>
      </c>
    </row>
    <row r="66" spans="2:4" x14ac:dyDescent="0.25">
      <c r="B66" t="s">
        <v>464</v>
      </c>
      <c r="C66" t="s">
        <v>465</v>
      </c>
      <c r="D66" t="str">
        <f t="shared" si="1"/>
        <v>I07 Comunicaciones satelitales.</v>
      </c>
    </row>
    <row r="67" spans="2:4" x14ac:dyDescent="0.25">
      <c r="B67" t="s">
        <v>466</v>
      </c>
      <c r="C67" t="s">
        <v>467</v>
      </c>
      <c r="D67" t="str">
        <f t="shared" si="1"/>
        <v>I08 Otra maquinaria y equipo.</v>
      </c>
    </row>
    <row r="68" spans="2:4" x14ac:dyDescent="0.25">
      <c r="B68" t="s">
        <v>468</v>
      </c>
      <c r="C68" t="s">
        <v>469</v>
      </c>
      <c r="D68" t="str">
        <f t="shared" si="1"/>
        <v>D01 Honorarios médicos, dentales y gastos hospitalarios.</v>
      </c>
    </row>
    <row r="69" spans="2:4" x14ac:dyDescent="0.25">
      <c r="B69" t="s">
        <v>470</v>
      </c>
      <c r="C69" t="s">
        <v>471</v>
      </c>
      <c r="D69" t="str">
        <f t="shared" si="1"/>
        <v>D02 Gastos médicos por incapacidad o discapacidad.</v>
      </c>
    </row>
    <row r="70" spans="2:4" x14ac:dyDescent="0.25">
      <c r="B70" t="s">
        <v>472</v>
      </c>
      <c r="C70" t="s">
        <v>473</v>
      </c>
      <c r="D70" t="str">
        <f t="shared" si="1"/>
        <v>D03 Gastos funerales.</v>
      </c>
    </row>
    <row r="71" spans="2:4" x14ac:dyDescent="0.25">
      <c r="B71" t="s">
        <v>474</v>
      </c>
      <c r="C71" t="s">
        <v>475</v>
      </c>
      <c r="D71" t="str">
        <f t="shared" si="1"/>
        <v>D04 Donativos.</v>
      </c>
    </row>
    <row r="72" spans="2:4" x14ac:dyDescent="0.25">
      <c r="B72" t="s">
        <v>476</v>
      </c>
      <c r="C72" t="s">
        <v>477</v>
      </c>
      <c r="D72" t="str">
        <f t="shared" si="1"/>
        <v>D05 Intereses reales efectivamente pagados por créditos hipotecarios (casa habitación).</v>
      </c>
    </row>
    <row r="73" spans="2:4" x14ac:dyDescent="0.25">
      <c r="B73" t="s">
        <v>478</v>
      </c>
      <c r="C73" t="s">
        <v>479</v>
      </c>
      <c r="D73" t="str">
        <f t="shared" si="1"/>
        <v>D06 Aportaciones voluntarias al SAR.</v>
      </c>
    </row>
    <row r="74" spans="2:4" x14ac:dyDescent="0.25">
      <c r="B74" t="s">
        <v>480</v>
      </c>
      <c r="C74" t="s">
        <v>481</v>
      </c>
      <c r="D74" t="str">
        <f t="shared" si="1"/>
        <v>D07 Primas por seguros de gastos médicos.</v>
      </c>
    </row>
    <row r="75" spans="2:4" x14ac:dyDescent="0.25">
      <c r="B75" t="s">
        <v>482</v>
      </c>
      <c r="C75" t="s">
        <v>483</v>
      </c>
      <c r="D75" t="str">
        <f t="shared" si="1"/>
        <v>D08 Gastos de transportación escolar obligatoria.</v>
      </c>
    </row>
    <row r="76" spans="2:4" x14ac:dyDescent="0.25">
      <c r="B76" t="s">
        <v>484</v>
      </c>
      <c r="C76" t="s">
        <v>485</v>
      </c>
      <c r="D76" t="str">
        <f t="shared" si="1"/>
        <v>D09 Depósitos en cuentas para el ahorro, primas que tengan como base planes de pensiones.</v>
      </c>
    </row>
    <row r="77" spans="2:4" x14ac:dyDescent="0.25">
      <c r="B77" t="s">
        <v>486</v>
      </c>
      <c r="C77" t="s">
        <v>487</v>
      </c>
      <c r="D77" t="str">
        <f t="shared" si="1"/>
        <v>D10 Pagos por servicios educativos (colegiaturas).</v>
      </c>
    </row>
    <row r="78" spans="2:4" x14ac:dyDescent="0.25">
      <c r="B78" t="s">
        <v>339</v>
      </c>
      <c r="C78" t="s">
        <v>488</v>
      </c>
      <c r="D78" t="str">
        <f t="shared" si="1"/>
        <v xml:space="preserve">S01 Sin efectos fiscales.  </v>
      </c>
    </row>
    <row r="79" spans="2:4" x14ac:dyDescent="0.25">
      <c r="B79" t="s">
        <v>383</v>
      </c>
      <c r="C79" t="s">
        <v>489</v>
      </c>
    </row>
    <row r="80" spans="2:4" x14ac:dyDescent="0.25">
      <c r="B80" t="s">
        <v>490</v>
      </c>
      <c r="C80" t="s">
        <v>491</v>
      </c>
    </row>
    <row r="83" spans="2:3" x14ac:dyDescent="0.25">
      <c r="B83" t="s">
        <v>209</v>
      </c>
      <c r="C83" t="s">
        <v>91</v>
      </c>
    </row>
    <row r="84" spans="2:3" x14ac:dyDescent="0.25">
      <c r="B84" t="s">
        <v>68</v>
      </c>
      <c r="C84" t="s">
        <v>213</v>
      </c>
    </row>
    <row r="85" spans="2:3" x14ac:dyDescent="0.25">
      <c r="B85" t="s">
        <v>215</v>
      </c>
      <c r="C85" t="s">
        <v>216</v>
      </c>
    </row>
    <row r="86" spans="2:3" x14ac:dyDescent="0.25">
      <c r="B86" t="s">
        <v>218</v>
      </c>
      <c r="C86" t="s">
        <v>219</v>
      </c>
    </row>
    <row r="87" spans="2:3" x14ac:dyDescent="0.25">
      <c r="B87" t="s">
        <v>221</v>
      </c>
      <c r="C87" t="s">
        <v>222</v>
      </c>
    </row>
    <row r="88" spans="2:3" x14ac:dyDescent="0.25">
      <c r="B88" t="s">
        <v>224</v>
      </c>
      <c r="C88" t="s">
        <v>225</v>
      </c>
    </row>
    <row r="89" spans="2:3" x14ac:dyDescent="0.25">
      <c r="B89" t="s">
        <v>227</v>
      </c>
      <c r="C89" t="s">
        <v>228</v>
      </c>
    </row>
    <row r="90" spans="2:3" x14ac:dyDescent="0.25">
      <c r="B90" t="s">
        <v>230</v>
      </c>
      <c r="C90" t="s">
        <v>231</v>
      </c>
    </row>
    <row r="91" spans="2:3" x14ac:dyDescent="0.25">
      <c r="B91" t="s">
        <v>232</v>
      </c>
      <c r="C91" t="s">
        <v>233</v>
      </c>
    </row>
    <row r="92" spans="2:3" ht="15.75" thickBot="1" x14ac:dyDescent="0.3"/>
    <row r="93" spans="2:3" ht="29.25" thickBot="1" x14ac:dyDescent="0.3">
      <c r="B93" s="147" t="s">
        <v>492</v>
      </c>
      <c r="C93" s="147" t="s">
        <v>91</v>
      </c>
    </row>
    <row r="94" spans="2:3" x14ac:dyDescent="0.25">
      <c r="B94" s="148">
        <v>1</v>
      </c>
      <c r="C94" s="149" t="s">
        <v>493</v>
      </c>
    </row>
    <row r="95" spans="2:3" x14ac:dyDescent="0.25">
      <c r="B95" s="150">
        <v>2</v>
      </c>
      <c r="C95" s="67" t="s">
        <v>271</v>
      </c>
    </row>
    <row r="96" spans="2:3" x14ac:dyDescent="0.25">
      <c r="B96" s="150">
        <v>3</v>
      </c>
      <c r="C96" s="67" t="s">
        <v>350</v>
      </c>
    </row>
    <row r="99" spans="2:3" x14ac:dyDescent="0.25">
      <c r="B99" t="s">
        <v>494</v>
      </c>
    </row>
    <row r="100" spans="2:3" x14ac:dyDescent="0.25">
      <c r="B100" t="s">
        <v>260</v>
      </c>
    </row>
    <row r="101" spans="2:3" x14ac:dyDescent="0.25">
      <c r="B101" t="s">
        <v>495</v>
      </c>
    </row>
    <row r="102" spans="2:3" x14ac:dyDescent="0.25">
      <c r="B102" t="s">
        <v>356</v>
      </c>
    </row>
    <row r="105" spans="2:3" x14ac:dyDescent="0.25">
      <c r="B105" t="s">
        <v>496</v>
      </c>
      <c r="C105" t="s">
        <v>91</v>
      </c>
    </row>
    <row r="106" spans="2:3" x14ac:dyDescent="0.25">
      <c r="B106" s="151" t="s">
        <v>68</v>
      </c>
      <c r="C106" t="s">
        <v>497</v>
      </c>
    </row>
    <row r="107" spans="2:3" x14ac:dyDescent="0.25">
      <c r="B107" s="151" t="s">
        <v>215</v>
      </c>
      <c r="C107" t="s">
        <v>498</v>
      </c>
    </row>
    <row r="108" spans="2:3" x14ac:dyDescent="0.25">
      <c r="B108" s="151" t="s">
        <v>218</v>
      </c>
      <c r="C108" t="s">
        <v>499</v>
      </c>
    </row>
    <row r="109" spans="2:3" x14ac:dyDescent="0.25">
      <c r="B109" s="151" t="s">
        <v>221</v>
      </c>
      <c r="C109" t="s">
        <v>500</v>
      </c>
    </row>
    <row r="110" spans="2:3" x14ac:dyDescent="0.25">
      <c r="B110" s="151" t="s">
        <v>224</v>
      </c>
      <c r="C110" t="s">
        <v>501</v>
      </c>
    </row>
    <row r="111" spans="2:3" x14ac:dyDescent="0.25">
      <c r="B111" s="151" t="s">
        <v>227</v>
      </c>
      <c r="C111" t="s">
        <v>502</v>
      </c>
    </row>
    <row r="112" spans="2:3" x14ac:dyDescent="0.25">
      <c r="B112" s="151" t="s">
        <v>230</v>
      </c>
      <c r="C112" t="s">
        <v>503</v>
      </c>
    </row>
    <row r="114" spans="2:3" x14ac:dyDescent="0.25">
      <c r="B114" t="s">
        <v>504</v>
      </c>
      <c r="C114" t="s">
        <v>91</v>
      </c>
    </row>
    <row r="115" spans="2:3" x14ac:dyDescent="0.25">
      <c r="B115" t="s">
        <v>68</v>
      </c>
      <c r="C115" t="s">
        <v>298</v>
      </c>
    </row>
    <row r="116" spans="2:3" x14ac:dyDescent="0.25">
      <c r="B116" t="s">
        <v>215</v>
      </c>
      <c r="C116" t="s">
        <v>505</v>
      </c>
    </row>
    <row r="117" spans="2:3" x14ac:dyDescent="0.25">
      <c r="B117" t="s">
        <v>218</v>
      </c>
      <c r="C117" t="s">
        <v>506</v>
      </c>
    </row>
    <row r="118" spans="2:3" x14ac:dyDescent="0.25">
      <c r="B118" t="s">
        <v>221</v>
      </c>
      <c r="C118" t="s">
        <v>507</v>
      </c>
    </row>
    <row r="121" spans="2:3" x14ac:dyDescent="0.25">
      <c r="B121" t="s">
        <v>509</v>
      </c>
      <c r="C121" s="11" t="s">
        <v>508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B90C-38FE-40FD-824C-00D84E413BF9}">
  <dimension ref="B5:C15"/>
  <sheetViews>
    <sheetView showGridLines="0" showRowColHeaders="0" workbookViewId="0">
      <selection activeCell="C7" sqref="C7"/>
    </sheetView>
  </sheetViews>
  <sheetFormatPr baseColWidth="10" defaultRowHeight="15" x14ac:dyDescent="0.25"/>
  <cols>
    <col min="2" max="2" width="61" customWidth="1"/>
    <col min="3" max="3" width="24.140625" bestFit="1" customWidth="1"/>
  </cols>
  <sheetData>
    <row r="5" spans="2:3" ht="15.75" thickBot="1" x14ac:dyDescent="0.3"/>
    <row r="6" spans="2:3" ht="21" x14ac:dyDescent="0.35">
      <c r="B6" s="269" t="s">
        <v>91</v>
      </c>
      <c r="C6" s="269" t="s">
        <v>542</v>
      </c>
    </row>
    <row r="7" spans="2:3" ht="18.75" x14ac:dyDescent="0.3">
      <c r="B7" s="270" t="s">
        <v>543</v>
      </c>
      <c r="C7" s="273" t="s">
        <v>544</v>
      </c>
    </row>
    <row r="8" spans="2:3" ht="18.75" x14ac:dyDescent="0.3">
      <c r="B8" s="271" t="s">
        <v>545</v>
      </c>
      <c r="C8" s="274" t="s">
        <v>546</v>
      </c>
    </row>
    <row r="9" spans="2:3" ht="18.75" x14ac:dyDescent="0.3">
      <c r="B9" s="270" t="s">
        <v>547</v>
      </c>
      <c r="C9" s="273" t="s">
        <v>548</v>
      </c>
    </row>
    <row r="10" spans="2:3" ht="18.75" x14ac:dyDescent="0.3">
      <c r="B10" s="271" t="s">
        <v>549</v>
      </c>
      <c r="C10" s="274" t="s">
        <v>550</v>
      </c>
    </row>
    <row r="11" spans="2:3" ht="18.75" x14ac:dyDescent="0.3">
      <c r="B11" s="270" t="s">
        <v>551</v>
      </c>
      <c r="C11" s="273" t="s">
        <v>552</v>
      </c>
    </row>
    <row r="12" spans="2:3" ht="18.75" x14ac:dyDescent="0.3">
      <c r="B12" s="271" t="s">
        <v>553</v>
      </c>
      <c r="C12" s="274" t="s">
        <v>554</v>
      </c>
    </row>
    <row r="13" spans="2:3" ht="18.75" x14ac:dyDescent="0.3">
      <c r="B13" s="270" t="s">
        <v>555</v>
      </c>
      <c r="C13" s="273" t="s">
        <v>556</v>
      </c>
    </row>
    <row r="14" spans="2:3" ht="19.5" thickBot="1" x14ac:dyDescent="0.35">
      <c r="B14" s="272" t="s">
        <v>557</v>
      </c>
      <c r="C14" s="275" t="s">
        <v>558</v>
      </c>
    </row>
    <row r="15" spans="2:3" ht="18.75" x14ac:dyDescent="0.3">
      <c r="B15" s="265"/>
      <c r="C15" s="265"/>
    </row>
  </sheetData>
  <sheetProtection algorithmName="SHA-512" hashValue="vsAIYIoJ3/DsycLlzq0RqfqLmkTFWpHrajt1/RSRWZNUSotrh8Ti94pbgbVDwdvFio3v8IxjjXsYws9QQ0W4sg==" saltValue="DRU6Fp57vBpTy7fSFvF4yw==" spinCount="100000" sheet="1" objects="1" scenarios="1"/>
  <hyperlinks>
    <hyperlink ref="C7" location="DIAGRAMA!B6" display="DIAGRAMA" xr:uid="{F33632AD-FAC1-49B7-8230-FD843E55420A}"/>
    <hyperlink ref="C8" location="FCFDI!D7" display="FCFDI" xr:uid="{93C8EAB2-5C37-4D4C-8013-47C5343D4004}"/>
    <hyperlink ref="C9" location="GUIA!B3" display="GUIA" xr:uid="{3299CA08-ECE7-4F3C-8A2B-5523F527FCE6}"/>
    <hyperlink ref="C10" location="OBJETO!B4" display="EJEMPLO" xr:uid="{F1B8E331-18E0-4CB3-918D-DDDE0CF92AF5}"/>
    <hyperlink ref="C11" location="EGRESO!B5" display="EGRESO" xr:uid="{C670931F-54E5-45A9-AC15-F798AE13D3F1}"/>
    <hyperlink ref="C12" location="PUBLICO!C8" display="PUBLICO" xr:uid="{EF7750E9-513C-4E5D-9354-E363C81865AD}"/>
    <hyperlink ref="C13" location="FPAGO!C6" display="FPAGO" xr:uid="{B82F551C-957E-4E1D-9D91-D79C8B520D87}"/>
    <hyperlink ref="C14" location="COMPLEMENTO!C5" display="COMPLEMENTO" xr:uid="{3B5DC3DB-ECE6-481C-A2D9-29C77B7C2FA6}"/>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10B2-F9D2-411F-A42F-55691C3E2D6A}">
  <sheetPr codeName="Hoja3"/>
  <dimension ref="B4:C57"/>
  <sheetViews>
    <sheetView showGridLines="0" zoomScale="130" zoomScaleNormal="130" workbookViewId="0">
      <selection activeCell="B7" sqref="B7:C7"/>
    </sheetView>
  </sheetViews>
  <sheetFormatPr baseColWidth="10" defaultRowHeight="15" x14ac:dyDescent="0.25"/>
  <cols>
    <col min="1" max="1" width="6.42578125" customWidth="1"/>
    <col min="2" max="2" width="24.28515625" customWidth="1"/>
    <col min="3" max="3" width="46.140625" customWidth="1"/>
  </cols>
  <sheetData>
    <row r="4" spans="2:3" x14ac:dyDescent="0.25">
      <c r="B4" s="1" t="s">
        <v>0</v>
      </c>
      <c r="C4" s="1"/>
    </row>
    <row r="5" spans="2:3" x14ac:dyDescent="0.25">
      <c r="B5" s="1" t="s">
        <v>1</v>
      </c>
      <c r="C5" s="1"/>
    </row>
    <row r="6" spans="2:3" x14ac:dyDescent="0.25">
      <c r="B6" s="2" t="s">
        <v>2</v>
      </c>
      <c r="C6" s="2"/>
    </row>
    <row r="7" spans="2:3" ht="33" customHeight="1" x14ac:dyDescent="0.25">
      <c r="B7" s="3" t="s">
        <v>3</v>
      </c>
      <c r="C7" s="3"/>
    </row>
    <row r="8" spans="2:3" x14ac:dyDescent="0.25">
      <c r="B8" s="2" t="s">
        <v>4</v>
      </c>
      <c r="C8" s="2"/>
    </row>
    <row r="9" spans="2:3" ht="32.25" customHeight="1" x14ac:dyDescent="0.25">
      <c r="B9" s="3" t="s">
        <v>5</v>
      </c>
      <c r="C9" s="3"/>
    </row>
    <row r="10" spans="2:3" x14ac:dyDescent="0.25">
      <c r="B10" s="2" t="s">
        <v>6</v>
      </c>
      <c r="C10" s="2"/>
    </row>
    <row r="11" spans="2:3" ht="33" customHeight="1" x14ac:dyDescent="0.25">
      <c r="B11" s="3" t="s">
        <v>7</v>
      </c>
      <c r="C11" s="3"/>
    </row>
    <row r="12" spans="2:3" x14ac:dyDescent="0.25">
      <c r="B12" s="2" t="s">
        <v>8</v>
      </c>
      <c r="C12" s="2"/>
    </row>
    <row r="13" spans="2:3" ht="66.75" customHeight="1" x14ac:dyDescent="0.25">
      <c r="B13" s="4" t="s">
        <v>9</v>
      </c>
      <c r="C13" s="4"/>
    </row>
    <row r="14" spans="2:3" x14ac:dyDescent="0.25">
      <c r="B14" s="2" t="s">
        <v>10</v>
      </c>
      <c r="C14" s="2"/>
    </row>
    <row r="15" spans="2:3" ht="48" customHeight="1" x14ac:dyDescent="0.25">
      <c r="B15" s="3" t="s">
        <v>11</v>
      </c>
      <c r="C15" s="3"/>
    </row>
    <row r="16" spans="2:3" x14ac:dyDescent="0.25">
      <c r="B16" s="2" t="s">
        <v>12</v>
      </c>
      <c r="C16" s="2"/>
    </row>
    <row r="17" spans="2:3" ht="55.5" customHeight="1" x14ac:dyDescent="0.25">
      <c r="B17" s="3" t="s">
        <v>13</v>
      </c>
      <c r="C17" s="3"/>
    </row>
    <row r="18" spans="2:3" x14ac:dyDescent="0.25">
      <c r="B18" s="2" t="s">
        <v>14</v>
      </c>
      <c r="C18" s="2"/>
    </row>
    <row r="19" spans="2:3" ht="48" customHeight="1" x14ac:dyDescent="0.25">
      <c r="B19" s="3" t="s">
        <v>15</v>
      </c>
      <c r="C19" s="3"/>
    </row>
    <row r="20" spans="2:3" x14ac:dyDescent="0.25">
      <c r="B20" s="2" t="s">
        <v>16</v>
      </c>
      <c r="C20" s="2"/>
    </row>
    <row r="21" spans="2:3" x14ac:dyDescent="0.25">
      <c r="B21" s="4" t="s">
        <v>17</v>
      </c>
      <c r="C21" s="4"/>
    </row>
    <row r="22" spans="2:3" x14ac:dyDescent="0.25">
      <c r="B22" s="2" t="s">
        <v>18</v>
      </c>
      <c r="C22" s="2"/>
    </row>
    <row r="23" spans="2:3" ht="45" customHeight="1" x14ac:dyDescent="0.25">
      <c r="B23" s="4" t="s">
        <v>19</v>
      </c>
      <c r="C23" s="4"/>
    </row>
    <row r="24" spans="2:3" x14ac:dyDescent="0.25">
      <c r="B24" s="2" t="s">
        <v>20</v>
      </c>
      <c r="C24" s="2"/>
    </row>
    <row r="25" spans="2:3" ht="44.25" customHeight="1" x14ac:dyDescent="0.25">
      <c r="B25" s="4" t="s">
        <v>21</v>
      </c>
      <c r="C25" s="4"/>
    </row>
    <row r="26" spans="2:3" x14ac:dyDescent="0.25">
      <c r="B26" s="2" t="s">
        <v>22</v>
      </c>
      <c r="C26" s="2"/>
    </row>
    <row r="27" spans="2:3" ht="47.25" customHeight="1" x14ac:dyDescent="0.25">
      <c r="B27" s="3" t="s">
        <v>23</v>
      </c>
      <c r="C27" s="3"/>
    </row>
    <row r="28" spans="2:3" x14ac:dyDescent="0.25">
      <c r="B28" s="2" t="s">
        <v>24</v>
      </c>
      <c r="C28" s="2"/>
    </row>
    <row r="29" spans="2:3" x14ac:dyDescent="0.25">
      <c r="B29" s="4" t="s">
        <v>25</v>
      </c>
      <c r="C29" s="4"/>
    </row>
    <row r="30" spans="2:3" x14ac:dyDescent="0.25">
      <c r="B30" s="2" t="s">
        <v>26</v>
      </c>
      <c r="C30" s="2"/>
    </row>
    <row r="31" spans="2:3" ht="120" customHeight="1" x14ac:dyDescent="0.25">
      <c r="B31" s="4" t="s">
        <v>27</v>
      </c>
      <c r="C31" s="4"/>
    </row>
    <row r="32" spans="2:3" x14ac:dyDescent="0.25">
      <c r="B32" s="2" t="s">
        <v>28</v>
      </c>
      <c r="C32" s="2"/>
    </row>
    <row r="33" spans="2:3" ht="154.5" customHeight="1" x14ac:dyDescent="0.25">
      <c r="B33" s="3" t="s">
        <v>29</v>
      </c>
      <c r="C33" s="3"/>
    </row>
    <row r="34" spans="2:3" x14ac:dyDescent="0.25">
      <c r="B34" s="2" t="s">
        <v>30</v>
      </c>
      <c r="C34" s="2"/>
    </row>
    <row r="35" spans="2:3" ht="46.5" customHeight="1" x14ac:dyDescent="0.25">
      <c r="B35" s="3" t="s">
        <v>31</v>
      </c>
      <c r="C35" s="3"/>
    </row>
    <row r="36" spans="2:3" x14ac:dyDescent="0.25">
      <c r="B36" s="2" t="s">
        <v>32</v>
      </c>
      <c r="C36" s="2"/>
    </row>
    <row r="37" spans="2:3" ht="36.75" customHeight="1" x14ac:dyDescent="0.25">
      <c r="B37" s="3" t="s">
        <v>33</v>
      </c>
      <c r="C37" s="3"/>
    </row>
    <row r="38" spans="2:3" x14ac:dyDescent="0.25">
      <c r="B38" s="2" t="s">
        <v>34</v>
      </c>
      <c r="C38" s="2"/>
    </row>
    <row r="39" spans="2:3" ht="54" customHeight="1" x14ac:dyDescent="0.25">
      <c r="B39" s="3" t="s">
        <v>35</v>
      </c>
      <c r="C39" s="3"/>
    </row>
    <row r="40" spans="2:3" x14ac:dyDescent="0.25">
      <c r="B40" s="2" t="s">
        <v>36</v>
      </c>
      <c r="C40" s="2"/>
    </row>
    <row r="41" spans="2:3" ht="35.25" customHeight="1" x14ac:dyDescent="0.25">
      <c r="B41" s="3" t="s">
        <v>37</v>
      </c>
      <c r="C41" s="3"/>
    </row>
    <row r="42" spans="2:3" x14ac:dyDescent="0.25">
      <c r="B42" s="2" t="s">
        <v>38</v>
      </c>
      <c r="C42" s="2"/>
    </row>
    <row r="43" spans="2:3" ht="66.75" customHeight="1" x14ac:dyDescent="0.25">
      <c r="B43" s="3" t="s">
        <v>39</v>
      </c>
      <c r="C43" s="3"/>
    </row>
    <row r="44" spans="2:3" x14ac:dyDescent="0.25">
      <c r="C44" s="5" t="s">
        <v>40</v>
      </c>
    </row>
    <row r="45" spans="2:3" ht="30" x14ac:dyDescent="0.25">
      <c r="C45" s="6" t="s">
        <v>41</v>
      </c>
    </row>
    <row r="46" spans="2:3" x14ac:dyDescent="0.25">
      <c r="C46" s="5" t="s">
        <v>42</v>
      </c>
    </row>
    <row r="47" spans="2:3" ht="30" x14ac:dyDescent="0.25">
      <c r="C47" s="6" t="s">
        <v>43</v>
      </c>
    </row>
    <row r="48" spans="2:3" x14ac:dyDescent="0.25">
      <c r="C48" s="5" t="s">
        <v>44</v>
      </c>
    </row>
    <row r="49" spans="3:3" ht="30" x14ac:dyDescent="0.25">
      <c r="C49" s="7" t="s">
        <v>45</v>
      </c>
    </row>
    <row r="50" spans="3:3" x14ac:dyDescent="0.25">
      <c r="C50" s="5" t="s">
        <v>46</v>
      </c>
    </row>
    <row r="51" spans="3:3" ht="30" x14ac:dyDescent="0.25">
      <c r="C51" s="7" t="s">
        <v>47</v>
      </c>
    </row>
    <row r="52" spans="3:3" x14ac:dyDescent="0.25">
      <c r="C52" s="5" t="s">
        <v>48</v>
      </c>
    </row>
    <row r="53" spans="3:3" ht="30" x14ac:dyDescent="0.25">
      <c r="C53" s="7" t="s">
        <v>49</v>
      </c>
    </row>
    <row r="54" spans="3:3" x14ac:dyDescent="0.25">
      <c r="C54" s="8" t="s">
        <v>50</v>
      </c>
    </row>
    <row r="55" spans="3:3" ht="75" x14ac:dyDescent="0.25">
      <c r="C55" s="7" t="s">
        <v>51</v>
      </c>
    </row>
    <row r="56" spans="3:3" x14ac:dyDescent="0.25">
      <c r="C56" s="8" t="s">
        <v>52</v>
      </c>
    </row>
    <row r="57" spans="3:3" ht="53.25" customHeight="1" x14ac:dyDescent="0.25">
      <c r="C57" s="7" t="s">
        <v>53</v>
      </c>
    </row>
  </sheetData>
  <mergeCells count="38">
    <mergeCell ref="B42:C42"/>
    <mergeCell ref="B43:C43"/>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 ref="B6:C6"/>
    <mergeCell ref="B7:C7"/>
    <mergeCell ref="B8:C8"/>
    <mergeCell ref="B9:C9"/>
    <mergeCell ref="B10:C10"/>
    <mergeCell ref="B11:C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0-0789-45F5-B592-A61D672B27D3}">
  <sheetPr codeName="Hoja2"/>
  <dimension ref="C3:P65"/>
  <sheetViews>
    <sheetView showGridLines="0" zoomScale="130" zoomScaleNormal="130" workbookViewId="0">
      <selection activeCell="D7" sqref="D7"/>
    </sheetView>
  </sheetViews>
  <sheetFormatPr baseColWidth="10" defaultRowHeight="15" x14ac:dyDescent="0.25"/>
  <cols>
    <col min="1" max="1" width="5" customWidth="1"/>
    <col min="2" max="2" width="2" customWidth="1"/>
    <col min="3" max="3" width="1.85546875" customWidth="1"/>
    <col min="4" max="4" width="4.5703125" customWidth="1"/>
    <col min="5" max="5" width="22.42578125" customWidth="1"/>
    <col min="7" max="7" width="14" customWidth="1"/>
    <col min="8" max="8" width="13.7109375" customWidth="1"/>
    <col min="10" max="10" width="10.140625" customWidth="1"/>
    <col min="11" max="11" width="12.7109375" customWidth="1"/>
    <col min="16" max="16" width="2.140625" customWidth="1"/>
    <col min="17" max="17" width="1.5703125" customWidth="1"/>
  </cols>
  <sheetData>
    <row r="3" spans="3:16" ht="3.75" customHeight="1" x14ac:dyDescent="0.25"/>
    <row r="4" spans="3:16" ht="18.75" x14ac:dyDescent="0.3">
      <c r="C4" s="24" t="s">
        <v>1</v>
      </c>
    </row>
    <row r="5" spans="3:16" ht="5.25" customHeight="1" x14ac:dyDescent="0.25">
      <c r="C5" s="25"/>
      <c r="D5" s="26"/>
      <c r="E5" s="26"/>
      <c r="F5" s="26"/>
      <c r="G5" s="26"/>
      <c r="H5" s="26"/>
      <c r="I5" s="26"/>
      <c r="J5" s="26"/>
      <c r="K5" s="26"/>
      <c r="L5" s="26"/>
      <c r="M5" s="26"/>
      <c r="N5" s="26"/>
      <c r="O5" s="26"/>
      <c r="P5" s="27"/>
    </row>
    <row r="6" spans="3:16" ht="15.75" thickBot="1" x14ac:dyDescent="0.3">
      <c r="C6" s="28"/>
      <c r="D6" s="29" t="s">
        <v>129</v>
      </c>
      <c r="E6" s="29"/>
      <c r="P6" s="30"/>
    </row>
    <row r="7" spans="3:16" ht="30.75" thickBot="1" x14ac:dyDescent="0.3">
      <c r="C7" s="28"/>
      <c r="D7" s="169">
        <v>601</v>
      </c>
      <c r="E7" s="162" t="str">
        <f>IFERROR(VLOOKUP(D7,CATALOGO!$B$6:$C$24,2,FALSE),"")</f>
        <v>General de Ley Personas Morales</v>
      </c>
      <c r="F7" s="163" t="s">
        <v>130</v>
      </c>
      <c r="G7" s="32">
        <v>6760</v>
      </c>
      <c r="H7" s="164" t="s">
        <v>131</v>
      </c>
      <c r="I7" s="33">
        <v>45874</v>
      </c>
      <c r="J7" s="164" t="s">
        <v>132</v>
      </c>
      <c r="K7" s="34" t="s">
        <v>133</v>
      </c>
      <c r="L7" s="164" t="s">
        <v>12</v>
      </c>
      <c r="M7" s="35">
        <v>1</v>
      </c>
      <c r="N7" s="164" t="s">
        <v>134</v>
      </c>
      <c r="O7" s="35" t="s">
        <v>135</v>
      </c>
      <c r="P7" s="30"/>
    </row>
    <row r="8" spans="3:16" x14ac:dyDescent="0.25">
      <c r="C8" s="28"/>
      <c r="P8" s="30"/>
    </row>
    <row r="9" spans="3:16" ht="15" customHeight="1" x14ac:dyDescent="0.25">
      <c r="C9" s="28"/>
      <c r="E9" s="165" t="s">
        <v>4</v>
      </c>
      <c r="F9" s="36"/>
      <c r="H9" s="165" t="s">
        <v>6</v>
      </c>
      <c r="I9" s="36"/>
      <c r="J9" s="37"/>
      <c r="K9" s="37"/>
      <c r="L9" s="101" t="s">
        <v>67</v>
      </c>
      <c r="M9" s="101"/>
      <c r="N9" s="35" t="s">
        <v>68</v>
      </c>
      <c r="P9" s="30"/>
    </row>
    <row r="10" spans="3:16" ht="7.5" customHeight="1" x14ac:dyDescent="0.25">
      <c r="C10" s="38"/>
      <c r="D10" s="39"/>
      <c r="E10" s="39"/>
      <c r="F10" s="39"/>
      <c r="G10" s="39"/>
      <c r="H10" s="39"/>
      <c r="I10" s="39"/>
      <c r="J10" s="39"/>
      <c r="K10" s="39"/>
      <c r="L10" s="39"/>
      <c r="M10" s="39"/>
      <c r="N10" s="39"/>
      <c r="O10" s="39"/>
      <c r="P10" s="40"/>
    </row>
    <row r="11" spans="3:16" ht="8.25" customHeight="1" x14ac:dyDescent="0.25"/>
    <row r="12" spans="3:16" ht="8.25" customHeight="1" x14ac:dyDescent="0.25">
      <c r="C12" s="25"/>
      <c r="D12" s="26"/>
      <c r="E12" s="26"/>
      <c r="F12" s="26"/>
      <c r="G12" s="26"/>
      <c r="H12" s="26"/>
      <c r="I12" s="26"/>
      <c r="J12" s="26"/>
      <c r="K12" s="26"/>
      <c r="L12" s="26"/>
      <c r="M12" s="26"/>
      <c r="N12" s="26"/>
      <c r="O12" s="26"/>
      <c r="P12" s="27"/>
    </row>
    <row r="13" spans="3:16" ht="18.75" x14ac:dyDescent="0.3">
      <c r="C13" s="28"/>
      <c r="D13" s="166" t="s">
        <v>136</v>
      </c>
      <c r="E13" s="116"/>
      <c r="P13" s="30"/>
    </row>
    <row r="14" spans="3:16" ht="8.25" customHeight="1" x14ac:dyDescent="0.25">
      <c r="C14" s="28"/>
      <c r="P14" s="30"/>
    </row>
    <row r="15" spans="3:16" x14ac:dyDescent="0.25">
      <c r="C15" s="28"/>
      <c r="E15" s="167" t="s">
        <v>24</v>
      </c>
      <c r="G15" s="115" t="s">
        <v>100</v>
      </c>
      <c r="P15" s="30"/>
    </row>
    <row r="16" spans="3:16" x14ac:dyDescent="0.25">
      <c r="C16" s="28"/>
      <c r="E16" s="42"/>
      <c r="G16" s="42"/>
      <c r="P16" s="30"/>
    </row>
    <row r="17" spans="3:16" x14ac:dyDescent="0.25">
      <c r="C17" s="38"/>
      <c r="D17" s="39"/>
      <c r="E17" s="39"/>
      <c r="F17" s="39"/>
      <c r="G17" s="39"/>
      <c r="H17" s="39"/>
      <c r="I17" s="39"/>
      <c r="J17" s="39"/>
      <c r="K17" s="39"/>
      <c r="L17" s="39"/>
      <c r="M17" s="39"/>
      <c r="N17" s="39"/>
      <c r="O17" s="39"/>
      <c r="P17" s="40"/>
    </row>
    <row r="18" spans="3:16" ht="9" customHeight="1" x14ac:dyDescent="0.25"/>
    <row r="19" spans="3:16" ht="9" customHeight="1" x14ac:dyDescent="0.25">
      <c r="C19" s="25"/>
      <c r="D19" s="26"/>
      <c r="E19" s="26"/>
      <c r="F19" s="26"/>
      <c r="G19" s="26"/>
      <c r="H19" s="26"/>
      <c r="I19" s="26"/>
      <c r="J19" s="26"/>
      <c r="K19" s="26"/>
      <c r="L19" s="26"/>
      <c r="M19" s="26"/>
      <c r="N19" s="26"/>
      <c r="O19" s="26"/>
      <c r="P19" s="27"/>
    </row>
    <row r="20" spans="3:16" ht="18.75" x14ac:dyDescent="0.3">
      <c r="C20" s="28"/>
      <c r="D20" s="166" t="s">
        <v>137</v>
      </c>
      <c r="P20" s="30"/>
    </row>
    <row r="21" spans="3:16" ht="9" customHeight="1" x14ac:dyDescent="0.25">
      <c r="C21" s="28"/>
      <c r="P21" s="30"/>
    </row>
    <row r="22" spans="3:16" x14ac:dyDescent="0.25">
      <c r="C22" s="28"/>
      <c r="E22" s="167" t="s">
        <v>138</v>
      </c>
      <c r="G22" s="101" t="s">
        <v>139</v>
      </c>
      <c r="H22" s="101"/>
      <c r="I22" s="101"/>
      <c r="J22" s="101"/>
      <c r="L22" s="101" t="s">
        <v>83</v>
      </c>
      <c r="M22" s="101"/>
      <c r="N22" s="101"/>
      <c r="O22" s="101"/>
      <c r="P22" s="30"/>
    </row>
    <row r="23" spans="3:16" x14ac:dyDescent="0.25">
      <c r="C23" s="28"/>
      <c r="E23" s="42"/>
      <c r="G23" s="43"/>
      <c r="H23" s="44"/>
      <c r="I23" s="44"/>
      <c r="J23" s="45"/>
      <c r="L23" s="43" t="s">
        <v>140</v>
      </c>
      <c r="M23" s="44"/>
      <c r="N23" s="44"/>
      <c r="O23" s="45"/>
      <c r="P23" s="30"/>
    </row>
    <row r="24" spans="3:16" ht="9" customHeight="1" x14ac:dyDescent="0.25">
      <c r="C24" s="28"/>
      <c r="P24" s="30"/>
    </row>
    <row r="25" spans="3:16" x14ac:dyDescent="0.25">
      <c r="C25" s="28"/>
      <c r="G25" s="101" t="s">
        <v>141</v>
      </c>
      <c r="H25" s="101"/>
      <c r="I25" s="101"/>
      <c r="J25" s="101"/>
      <c r="P25" s="30"/>
    </row>
    <row r="26" spans="3:16" x14ac:dyDescent="0.25">
      <c r="C26" s="28"/>
      <c r="G26" s="46"/>
      <c r="H26" s="47"/>
      <c r="I26" s="47"/>
      <c r="J26" s="48"/>
      <c r="P26" s="30"/>
    </row>
    <row r="27" spans="3:16" ht="9.75" customHeight="1" x14ac:dyDescent="0.25">
      <c r="C27" s="28"/>
      <c r="P27" s="30"/>
    </row>
    <row r="28" spans="3:16" x14ac:dyDescent="0.25">
      <c r="C28" s="28"/>
      <c r="G28" s="101" t="s">
        <v>77</v>
      </c>
      <c r="H28" s="101"/>
      <c r="I28" s="101"/>
      <c r="J28" s="101"/>
      <c r="P28" s="30"/>
    </row>
    <row r="29" spans="3:16" x14ac:dyDescent="0.25">
      <c r="C29" s="28"/>
      <c r="G29" s="43" t="s">
        <v>142</v>
      </c>
      <c r="H29" s="44"/>
      <c r="I29" s="44"/>
      <c r="J29" s="45"/>
      <c r="P29" s="30"/>
    </row>
    <row r="30" spans="3:16" x14ac:dyDescent="0.25">
      <c r="C30" s="38"/>
      <c r="D30" s="39"/>
      <c r="E30" s="39"/>
      <c r="F30" s="39"/>
      <c r="G30" s="39"/>
      <c r="H30" s="39"/>
      <c r="I30" s="39"/>
      <c r="J30" s="39"/>
      <c r="K30" s="39"/>
      <c r="L30" s="39"/>
      <c r="M30" s="39"/>
      <c r="N30" s="39"/>
      <c r="O30" s="39"/>
      <c r="P30" s="40"/>
    </row>
    <row r="32" spans="3:16" ht="9" customHeight="1" x14ac:dyDescent="0.25">
      <c r="C32" s="25"/>
      <c r="D32" s="26"/>
      <c r="E32" s="26"/>
      <c r="F32" s="26"/>
      <c r="G32" s="26"/>
      <c r="H32" s="26"/>
      <c r="I32" s="26"/>
      <c r="J32" s="26"/>
      <c r="K32" s="26"/>
      <c r="L32" s="26"/>
      <c r="M32" s="26"/>
      <c r="N32" s="26"/>
      <c r="O32" s="26"/>
      <c r="P32" s="27"/>
    </row>
    <row r="33" spans="3:16" ht="18.75" x14ac:dyDescent="0.3">
      <c r="C33" s="28"/>
      <c r="D33" s="166" t="s">
        <v>143</v>
      </c>
      <c r="E33" s="116"/>
      <c r="P33" s="30"/>
    </row>
    <row r="34" spans="3:16" ht="9" customHeight="1" x14ac:dyDescent="0.25">
      <c r="C34" s="28"/>
      <c r="P34" s="30"/>
    </row>
    <row r="35" spans="3:16" x14ac:dyDescent="0.25">
      <c r="C35" s="28"/>
      <c r="E35" s="115" t="s">
        <v>91</v>
      </c>
      <c r="G35" s="115" t="s">
        <v>144</v>
      </c>
      <c r="J35" s="115" t="s">
        <v>145</v>
      </c>
      <c r="P35" s="30"/>
    </row>
    <row r="36" spans="3:16" x14ac:dyDescent="0.25">
      <c r="C36" s="28"/>
      <c r="E36" s="42"/>
      <c r="G36" s="158"/>
      <c r="H36" s="159"/>
      <c r="J36" s="49"/>
      <c r="K36" s="50"/>
      <c r="P36" s="30"/>
    </row>
    <row r="37" spans="3:16" x14ac:dyDescent="0.25">
      <c r="C37" s="28"/>
      <c r="P37" s="30"/>
    </row>
    <row r="38" spans="3:16" x14ac:dyDescent="0.25">
      <c r="C38" s="28"/>
      <c r="E38" s="115" t="s">
        <v>87</v>
      </c>
      <c r="G38" s="115" t="s">
        <v>93</v>
      </c>
      <c r="J38" s="115" t="s">
        <v>94</v>
      </c>
      <c r="M38" s="115" t="s">
        <v>22</v>
      </c>
      <c r="P38" s="30"/>
    </row>
    <row r="39" spans="3:16" x14ac:dyDescent="0.25">
      <c r="C39" s="28"/>
      <c r="E39" s="160"/>
      <c r="G39" s="158"/>
      <c r="H39" s="159"/>
      <c r="J39" s="158"/>
      <c r="K39" s="159"/>
      <c r="M39" s="158"/>
      <c r="N39" s="159"/>
      <c r="P39" s="30"/>
    </row>
    <row r="40" spans="3:16" x14ac:dyDescent="0.25">
      <c r="C40" s="28"/>
      <c r="P40" s="30"/>
    </row>
    <row r="41" spans="3:16" x14ac:dyDescent="0.25">
      <c r="C41" s="28"/>
      <c r="E41" s="114" t="s">
        <v>146</v>
      </c>
      <c r="G41" s="115" t="s">
        <v>147</v>
      </c>
      <c r="J41" s="115" t="s">
        <v>148</v>
      </c>
      <c r="M41" s="115" t="s">
        <v>149</v>
      </c>
      <c r="P41" s="30"/>
    </row>
    <row r="42" spans="3:16" x14ac:dyDescent="0.25">
      <c r="C42" s="28"/>
      <c r="E42" s="42"/>
      <c r="G42" s="52"/>
      <c r="H42" s="52"/>
      <c r="J42" s="52"/>
      <c r="K42" s="52"/>
      <c r="M42" s="52"/>
      <c r="N42" s="52"/>
      <c r="P42" s="30"/>
    </row>
    <row r="43" spans="3:16" x14ac:dyDescent="0.25">
      <c r="C43" s="38"/>
      <c r="D43" s="39"/>
      <c r="E43" s="39"/>
      <c r="F43" s="39"/>
      <c r="G43" s="39"/>
      <c r="H43" s="39"/>
      <c r="I43" s="39"/>
      <c r="J43" s="39"/>
      <c r="K43" s="39"/>
      <c r="L43" s="39"/>
      <c r="M43" s="39"/>
      <c r="N43" s="39"/>
      <c r="O43" s="39"/>
      <c r="P43" s="40"/>
    </row>
    <row r="46" spans="3:16" ht="7.5" customHeight="1" x14ac:dyDescent="0.25">
      <c r="C46" s="25"/>
      <c r="D46" s="26"/>
      <c r="E46" s="26"/>
      <c r="F46" s="26"/>
      <c r="G46" s="26"/>
      <c r="H46" s="26"/>
      <c r="I46" s="26"/>
      <c r="J46" s="26"/>
      <c r="K46" s="26"/>
      <c r="L46" s="26"/>
      <c r="M46" s="27"/>
    </row>
    <row r="47" spans="3:16" ht="18.75" x14ac:dyDescent="0.3">
      <c r="C47" s="28"/>
      <c r="D47" s="166" t="s">
        <v>150</v>
      </c>
      <c r="M47" s="30"/>
    </row>
    <row r="48" spans="3:16" x14ac:dyDescent="0.25">
      <c r="C48" s="28"/>
      <c r="M48" s="30"/>
    </row>
    <row r="49" spans="3:14" x14ac:dyDescent="0.25">
      <c r="C49" s="28"/>
      <c r="E49" s="53" t="s">
        <v>151</v>
      </c>
      <c r="F49" s="53"/>
      <c r="G49" s="53"/>
      <c r="H49" s="53"/>
      <c r="I49" s="53"/>
      <c r="J49" s="53"/>
      <c r="K49" s="53"/>
      <c r="L49" s="53"/>
      <c r="M49" s="30"/>
    </row>
    <row r="50" spans="3:14" x14ac:dyDescent="0.25">
      <c r="C50" s="28"/>
      <c r="E50" s="115" t="s">
        <v>124</v>
      </c>
      <c r="F50" s="161"/>
      <c r="H50" s="115" t="s">
        <v>125</v>
      </c>
      <c r="I50" s="55"/>
      <c r="K50" s="115" t="s">
        <v>152</v>
      </c>
      <c r="L50" s="55"/>
      <c r="M50" s="30"/>
    </row>
    <row r="51" spans="3:14" x14ac:dyDescent="0.25">
      <c r="C51" s="28"/>
      <c r="E51" s="116"/>
      <c r="H51" s="116"/>
      <c r="M51" s="30"/>
    </row>
    <row r="52" spans="3:14" x14ac:dyDescent="0.25">
      <c r="C52" s="28"/>
      <c r="E52" s="115" t="s">
        <v>153</v>
      </c>
      <c r="F52" s="55"/>
      <c r="H52" s="115" t="s">
        <v>94</v>
      </c>
      <c r="I52" s="161"/>
      <c r="M52" s="30"/>
    </row>
    <row r="53" spans="3:14" x14ac:dyDescent="0.25">
      <c r="C53" s="28"/>
      <c r="M53" s="30"/>
    </row>
    <row r="54" spans="3:14" x14ac:dyDescent="0.25">
      <c r="C54" s="28"/>
      <c r="M54" s="30"/>
    </row>
    <row r="55" spans="3:14" x14ac:dyDescent="0.25">
      <c r="C55" s="28"/>
      <c r="E55" s="53" t="s">
        <v>154</v>
      </c>
      <c r="F55" s="53"/>
      <c r="G55" s="53"/>
      <c r="H55" s="53"/>
      <c r="I55" s="53"/>
      <c r="J55" s="53"/>
      <c r="K55" s="53"/>
      <c r="L55" s="53"/>
      <c r="M55" s="30"/>
    </row>
    <row r="56" spans="3:14" x14ac:dyDescent="0.25">
      <c r="C56" s="28"/>
      <c r="E56" s="115" t="s">
        <v>124</v>
      </c>
      <c r="F56" s="161"/>
      <c r="H56" s="115" t="s">
        <v>125</v>
      </c>
      <c r="I56" s="55"/>
      <c r="K56" s="115" t="s">
        <v>126</v>
      </c>
      <c r="L56" s="55"/>
      <c r="M56" s="30"/>
    </row>
    <row r="57" spans="3:14" x14ac:dyDescent="0.25">
      <c r="C57" s="28"/>
      <c r="E57" s="116"/>
      <c r="H57" s="116"/>
      <c r="M57" s="30"/>
    </row>
    <row r="58" spans="3:14" x14ac:dyDescent="0.25">
      <c r="C58" s="28"/>
      <c r="E58" s="115" t="s">
        <v>127</v>
      </c>
      <c r="F58" s="55"/>
      <c r="H58" s="115" t="s">
        <v>94</v>
      </c>
      <c r="I58" s="161"/>
      <c r="M58" s="30"/>
    </row>
    <row r="59" spans="3:14" x14ac:dyDescent="0.25">
      <c r="C59" s="38"/>
      <c r="D59" s="39"/>
      <c r="E59" s="39"/>
      <c r="F59" s="39"/>
      <c r="G59" s="39"/>
      <c r="H59" s="39"/>
      <c r="I59" s="39"/>
      <c r="J59" s="39"/>
      <c r="K59" s="39"/>
      <c r="L59" s="39"/>
      <c r="M59" s="40"/>
    </row>
    <row r="61" spans="3:14" x14ac:dyDescent="0.25">
      <c r="L61" s="115" t="s">
        <v>155</v>
      </c>
      <c r="N61" s="157"/>
    </row>
    <row r="62" spans="3:14" x14ac:dyDescent="0.25">
      <c r="L62" s="115" t="s">
        <v>156</v>
      </c>
      <c r="N62" s="157"/>
    </row>
    <row r="63" spans="3:14" x14ac:dyDescent="0.25">
      <c r="L63" s="115" t="s">
        <v>157</v>
      </c>
      <c r="N63" s="157"/>
    </row>
    <row r="64" spans="3:14" x14ac:dyDescent="0.25">
      <c r="L64" s="115" t="s">
        <v>158</v>
      </c>
      <c r="N64" s="157"/>
    </row>
    <row r="65" spans="12:14" x14ac:dyDescent="0.25">
      <c r="L65" s="115" t="s">
        <v>159</v>
      </c>
      <c r="N65" s="157"/>
    </row>
  </sheetData>
  <mergeCells count="21">
    <mergeCell ref="E49:L49"/>
    <mergeCell ref="E55:L55"/>
    <mergeCell ref="G39:H39"/>
    <mergeCell ref="J39:K39"/>
    <mergeCell ref="M39:N39"/>
    <mergeCell ref="G42:H42"/>
    <mergeCell ref="J42:K42"/>
    <mergeCell ref="M42:N42"/>
    <mergeCell ref="G25:J25"/>
    <mergeCell ref="G26:J26"/>
    <mergeCell ref="G28:J28"/>
    <mergeCell ref="G29:J29"/>
    <mergeCell ref="G36:H36"/>
    <mergeCell ref="J36:K36"/>
    <mergeCell ref="D6:E6"/>
    <mergeCell ref="J9:K9"/>
    <mergeCell ref="L9:M9"/>
    <mergeCell ref="G22:J22"/>
    <mergeCell ref="L22:O22"/>
    <mergeCell ref="G23:J23"/>
    <mergeCell ref="L23:O23"/>
  </mergeCells>
  <conditionalFormatting sqref="G36:H36 G39:H39 J39:K39 M39:N39 E39 F50 I52 F56 I58 N61:N65">
    <cfRule type="expression" dxfId="54" priority="3">
      <formula>IF(CLAVEA=CLAVE,1,0)</formula>
    </cfRule>
  </conditionalFormatting>
  <conditionalFormatting sqref="E7:F7 H7 J7 L7 N7 L9:M9 H9 E9 D13:E13 E15 G15 D20 E22 G22:J22 L22:O22 G25:J25 G28:J28 D33:E33 E35 G35 J35 E38 G38 J38 M38 M41 J41 G41 E41 D47 E50:E52 H50:H52 K50 E56:E58 H56:H58 K56 L61:L65">
    <cfRule type="expression" dxfId="53" priority="2">
      <formula>IF(CLAVEA=CLAVE,1,0)</formula>
    </cfRule>
  </conditionalFormatting>
  <conditionalFormatting sqref="D7">
    <cfRule type="expression" dxfId="52" priority="1">
      <formula>IF(CLAVEA=CLAVE,1,0)</formula>
    </cfRule>
  </conditionalFormatting>
  <dataValidations count="2">
    <dataValidation type="list" allowBlank="1" showInputMessage="1" showErrorMessage="1" sqref="O7" xr:uid="{14BDED0F-F453-44EE-A56D-BBAF077794A7}">
      <formula1>"PUE,PPD"</formula1>
    </dataValidation>
    <dataValidation type="date" allowBlank="1" showInputMessage="1" showErrorMessage="1" errorTitle="CFDI" error="La fecha solo puede ser anterior a 72 hora de la fecha actual, regla 2.7.2.9 RMF" sqref="I7" xr:uid="{DBB4EABD-3FF6-45A8-8708-29719199C6A1}">
      <formula1>TODAY()-3</formula1>
      <formula2>TODAY()</formula2>
    </dataValidation>
  </dataValidations>
  <hyperlinks>
    <hyperlink ref="E41" location="OBJETO!B3" display="Objeto impuesto" xr:uid="{AD2D27CB-ACF3-4152-885E-3EEC79E174F6}"/>
  </hyperlink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A44CC242-6534-48E4-90A5-7B5E31AF795E}">
          <x14:formula1>
            <xm:f>CATALOGO!$B$115:$B$118</xm:f>
          </x14:formula1>
          <xm:sqref>N9</xm:sqref>
        </x14:dataValidation>
        <x14:dataValidation type="list" allowBlank="1" showInputMessage="1" showErrorMessage="1" errorTitle="CFDI" error="Solo se permiten datos de la lista" xr:uid="{0C6BFF5C-DB0F-4B59-B50B-02205DF0FA08}">
          <x14:formula1>
            <xm:f>CATALOGO!$D$6:$D$24</xm:f>
          </x14:formula1>
          <xm:sqref>G29:J29</xm:sqref>
        </x14:dataValidation>
        <x14:dataValidation type="list" allowBlank="1" showInputMessage="1" showErrorMessage="1" errorTitle="CFDI" error="Solo se permiten datos de la lista" xr:uid="{E59FB9DD-3F35-4EB3-8819-6AD3775B185B}">
          <x14:formula1>
            <xm:f>CATALOGO!$D$57:$D$78</xm:f>
          </x14:formula1>
          <xm:sqref>L23:O23</xm:sqref>
        </x14:dataValidation>
        <x14:dataValidation type="list" allowBlank="1" showInputMessage="1" showErrorMessage="1" xr:uid="{16B869BA-1819-4FA2-AA0C-E12DE6994A03}">
          <x14:formula1>
            <xm:f>CATALOGO!$B$31:$B$52</xm:f>
          </x14:formula1>
          <xm:sqref>M7</xm:sqref>
        </x14:dataValidation>
        <x14:dataValidation type="list" allowBlank="1" showInputMessage="1" showErrorMessage="1" xr:uid="{0D8FC8A7-DB24-4090-8E70-1B9A9BFDE641}">
          <x14:formula1>
            <xm:f>CATALOGO!$B$27:$B$28</xm:f>
          </x14:formula1>
          <xm:sqref>K7</xm:sqref>
        </x14:dataValidation>
        <x14:dataValidation type="list" allowBlank="1" showInputMessage="1" showErrorMessage="1" errorTitle="CFDI" error="Solo se permiten datos de la lista" xr:uid="{5F6FF30A-06E6-4757-B2FB-CA2E65C2E53D}">
          <x14:formula1>
            <xm:f>CATALOGO!$B$6:$B$24</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D1DAD-9BB3-4BB9-95F1-C12480F53F69}">
  <sheetPr codeName="Hoja9"/>
  <dimension ref="B3:L95"/>
  <sheetViews>
    <sheetView showGridLines="0" zoomScale="120" zoomScaleNormal="120" workbookViewId="0">
      <selection activeCell="B3" sqref="B3:C3"/>
    </sheetView>
  </sheetViews>
  <sheetFormatPr baseColWidth="10" defaultRowHeight="15" x14ac:dyDescent="0.25"/>
  <cols>
    <col min="2" max="2" width="16.140625" customWidth="1"/>
    <col min="12" max="12" width="20.140625" customWidth="1"/>
  </cols>
  <sheetData>
    <row r="3" spans="2:3" x14ac:dyDescent="0.25">
      <c r="B3" s="213" t="s">
        <v>129</v>
      </c>
      <c r="C3" s="213"/>
    </row>
    <row r="4" spans="2:3" x14ac:dyDescent="0.25">
      <c r="B4" s="213" t="s">
        <v>69</v>
      </c>
      <c r="C4" s="213"/>
    </row>
    <row r="5" spans="2:3" x14ac:dyDescent="0.25">
      <c r="B5" s="213" t="s">
        <v>131</v>
      </c>
      <c r="C5" s="213"/>
    </row>
    <row r="6" spans="2:3" x14ac:dyDescent="0.25">
      <c r="B6" s="213" t="s">
        <v>132</v>
      </c>
      <c r="C6" s="213"/>
    </row>
    <row r="7" spans="2:3" x14ac:dyDescent="0.25">
      <c r="B7" s="213" t="s">
        <v>12</v>
      </c>
      <c r="C7" s="213"/>
    </row>
    <row r="8" spans="2:3" x14ac:dyDescent="0.25">
      <c r="B8" s="213" t="s">
        <v>134</v>
      </c>
      <c r="C8" s="213"/>
    </row>
    <row r="9" spans="2:3" x14ac:dyDescent="0.25">
      <c r="B9" s="213" t="s">
        <v>4</v>
      </c>
      <c r="C9" s="213"/>
    </row>
    <row r="10" spans="2:3" x14ac:dyDescent="0.25">
      <c r="B10" s="213" t="s">
        <v>6</v>
      </c>
      <c r="C10" s="213"/>
    </row>
    <row r="11" spans="2:3" x14ac:dyDescent="0.25">
      <c r="B11" s="213" t="s">
        <v>67</v>
      </c>
      <c r="C11" s="213"/>
    </row>
    <row r="12" spans="2:3" x14ac:dyDescent="0.25">
      <c r="B12" s="213" t="s">
        <v>24</v>
      </c>
      <c r="C12" s="213"/>
    </row>
    <row r="13" spans="2:3" x14ac:dyDescent="0.25">
      <c r="B13" s="213" t="s">
        <v>100</v>
      </c>
      <c r="C13" s="213"/>
    </row>
    <row r="14" spans="2:3" x14ac:dyDescent="0.25">
      <c r="B14" s="213" t="s">
        <v>160</v>
      </c>
      <c r="C14" s="213"/>
    </row>
    <row r="15" spans="2:3" x14ac:dyDescent="0.25">
      <c r="B15" s="213" t="s">
        <v>161</v>
      </c>
      <c r="C15" s="213"/>
    </row>
    <row r="17" spans="2:12" ht="15.75" thickBot="1" x14ac:dyDescent="0.3"/>
    <row r="18" spans="2:12" x14ac:dyDescent="0.25">
      <c r="B18" s="56" t="s">
        <v>162</v>
      </c>
      <c r="C18" s="57" t="s">
        <v>163</v>
      </c>
      <c r="D18" s="57"/>
      <c r="E18" s="57"/>
      <c r="F18" s="57"/>
      <c r="G18" s="57"/>
      <c r="H18" s="57"/>
      <c r="I18" s="57"/>
      <c r="J18" s="57"/>
      <c r="K18" s="57"/>
      <c r="L18" s="58" t="s">
        <v>164</v>
      </c>
    </row>
    <row r="19" spans="2:12" ht="155.25" customHeight="1" x14ac:dyDescent="0.25">
      <c r="B19" s="170" t="s">
        <v>129</v>
      </c>
      <c r="C19" s="171" t="s">
        <v>511</v>
      </c>
      <c r="D19" s="172"/>
      <c r="E19" s="172"/>
      <c r="F19" s="172"/>
      <c r="G19" s="172"/>
      <c r="H19" s="172"/>
      <c r="I19" s="172"/>
      <c r="J19" s="172"/>
      <c r="K19" s="172"/>
      <c r="L19" s="173" t="s">
        <v>165</v>
      </c>
    </row>
    <row r="20" spans="2:12" ht="87" customHeight="1" x14ac:dyDescent="0.25">
      <c r="B20" s="174" t="s">
        <v>512</v>
      </c>
      <c r="C20" s="172"/>
      <c r="D20" s="172"/>
      <c r="E20" s="172"/>
      <c r="F20" s="172"/>
      <c r="G20" s="172"/>
      <c r="H20" s="172"/>
      <c r="I20" s="172"/>
      <c r="J20" s="172"/>
      <c r="K20" s="172"/>
      <c r="L20" s="175"/>
    </row>
    <row r="21" spans="2:12" ht="102" customHeight="1" thickBot="1" x14ac:dyDescent="0.3">
      <c r="B21" s="176" t="s">
        <v>513</v>
      </c>
      <c r="C21" s="177"/>
      <c r="D21" s="177"/>
      <c r="E21" s="177"/>
      <c r="F21" s="177"/>
      <c r="G21" s="177"/>
      <c r="H21" s="177"/>
      <c r="I21" s="177"/>
      <c r="J21" s="177"/>
      <c r="K21" s="177"/>
      <c r="L21" s="178"/>
    </row>
    <row r="22" spans="2:12" ht="15.75" thickBot="1" x14ac:dyDescent="0.3"/>
    <row r="23" spans="2:12" x14ac:dyDescent="0.25">
      <c r="B23" s="56" t="s">
        <v>162</v>
      </c>
      <c r="C23" s="57" t="s">
        <v>163</v>
      </c>
      <c r="D23" s="57"/>
      <c r="E23" s="57"/>
      <c r="F23" s="57"/>
      <c r="G23" s="57"/>
      <c r="H23" s="57"/>
      <c r="I23" s="57"/>
      <c r="J23" s="57"/>
      <c r="K23" s="57"/>
      <c r="L23" s="58" t="s">
        <v>164</v>
      </c>
    </row>
    <row r="24" spans="2:12" ht="220.5" customHeight="1" x14ac:dyDescent="0.25">
      <c r="B24" s="170" t="s">
        <v>69</v>
      </c>
      <c r="C24" s="171" t="s">
        <v>514</v>
      </c>
      <c r="D24" s="172"/>
      <c r="E24" s="172"/>
      <c r="F24" s="172"/>
      <c r="G24" s="172"/>
      <c r="H24" s="172"/>
      <c r="I24" s="172"/>
      <c r="J24" s="172"/>
      <c r="K24" s="172"/>
      <c r="L24" s="173" t="s">
        <v>166</v>
      </c>
    </row>
    <row r="25" spans="2:12" ht="90" customHeight="1" x14ac:dyDescent="0.25">
      <c r="B25" s="174" t="s">
        <v>512</v>
      </c>
      <c r="C25" s="172"/>
      <c r="D25" s="172"/>
      <c r="E25" s="172"/>
      <c r="F25" s="172"/>
      <c r="G25" s="172"/>
      <c r="H25" s="172"/>
      <c r="I25" s="172"/>
      <c r="J25" s="172"/>
      <c r="K25" s="172"/>
      <c r="L25" s="175"/>
    </row>
    <row r="26" spans="2:12" ht="98.25" customHeight="1" thickBot="1" x14ac:dyDescent="0.3">
      <c r="B26" s="179" t="s">
        <v>513</v>
      </c>
      <c r="C26" s="180"/>
      <c r="D26" s="180"/>
      <c r="E26" s="180"/>
      <c r="F26" s="180"/>
      <c r="G26" s="180"/>
      <c r="H26" s="180"/>
      <c r="I26" s="180"/>
      <c r="J26" s="180"/>
      <c r="K26" s="180"/>
      <c r="L26" s="181"/>
    </row>
    <row r="27" spans="2:12" ht="15.75" thickBot="1" x14ac:dyDescent="0.3"/>
    <row r="28" spans="2:12" x14ac:dyDescent="0.25">
      <c r="B28" s="56" t="s">
        <v>162</v>
      </c>
      <c r="C28" s="57" t="s">
        <v>163</v>
      </c>
      <c r="D28" s="57"/>
      <c r="E28" s="57"/>
      <c r="F28" s="57"/>
      <c r="G28" s="57"/>
      <c r="H28" s="57"/>
      <c r="I28" s="57"/>
      <c r="J28" s="57"/>
      <c r="K28" s="57"/>
      <c r="L28" s="58" t="s">
        <v>164</v>
      </c>
    </row>
    <row r="29" spans="2:12" ht="90" x14ac:dyDescent="0.25">
      <c r="B29" s="170" t="s">
        <v>131</v>
      </c>
      <c r="C29" s="171" t="s">
        <v>515</v>
      </c>
      <c r="D29" s="172"/>
      <c r="E29" s="172"/>
      <c r="F29" s="172"/>
      <c r="G29" s="172"/>
      <c r="H29" s="172"/>
      <c r="I29" s="172"/>
      <c r="J29" s="172"/>
      <c r="K29" s="172"/>
      <c r="L29" s="173" t="s">
        <v>167</v>
      </c>
    </row>
    <row r="30" spans="2:12" ht="55.5" customHeight="1" x14ac:dyDescent="0.25">
      <c r="B30" s="174" t="s">
        <v>516</v>
      </c>
      <c r="C30" s="172"/>
      <c r="D30" s="172"/>
      <c r="E30" s="172"/>
      <c r="F30" s="172"/>
      <c r="G30" s="172"/>
      <c r="H30" s="172"/>
      <c r="I30" s="172"/>
      <c r="J30" s="172"/>
      <c r="K30" s="172"/>
      <c r="L30" s="175"/>
    </row>
    <row r="31" spans="2:12" ht="102" customHeight="1" x14ac:dyDescent="0.25">
      <c r="B31" s="182" t="s">
        <v>513</v>
      </c>
      <c r="C31" s="183"/>
      <c r="D31" s="183"/>
      <c r="E31" s="183"/>
      <c r="F31" s="183"/>
      <c r="G31" s="183"/>
      <c r="H31" s="183"/>
      <c r="I31" s="183"/>
      <c r="J31" s="183"/>
      <c r="K31" s="183"/>
      <c r="L31" s="184"/>
    </row>
    <row r="32" spans="2:12" ht="69.75" customHeight="1" x14ac:dyDescent="0.25">
      <c r="B32" s="185" t="s">
        <v>517</v>
      </c>
      <c r="C32" s="172"/>
      <c r="D32" s="172"/>
      <c r="E32" s="172"/>
      <c r="F32" s="172"/>
      <c r="G32" s="172"/>
      <c r="H32" s="172"/>
      <c r="I32" s="172"/>
      <c r="J32" s="172"/>
      <c r="K32" s="172"/>
      <c r="L32" s="175"/>
    </row>
    <row r="33" spans="2:12" ht="169.5" customHeight="1" thickBot="1" x14ac:dyDescent="0.3">
      <c r="B33" s="179" t="s">
        <v>518</v>
      </c>
      <c r="C33" s="180"/>
      <c r="D33" s="180"/>
      <c r="E33" s="180"/>
      <c r="F33" s="180"/>
      <c r="G33" s="180"/>
      <c r="H33" s="180"/>
      <c r="I33" s="180"/>
      <c r="J33" s="180"/>
      <c r="K33" s="180"/>
      <c r="L33" s="181"/>
    </row>
    <row r="34" spans="2:12" ht="15.75" thickBot="1" x14ac:dyDescent="0.3"/>
    <row r="35" spans="2:12" x14ac:dyDescent="0.25">
      <c r="B35" s="56" t="s">
        <v>162</v>
      </c>
      <c r="C35" s="57" t="s">
        <v>163</v>
      </c>
      <c r="D35" s="57"/>
      <c r="E35" s="57"/>
      <c r="F35" s="57"/>
      <c r="G35" s="57"/>
      <c r="H35" s="57"/>
      <c r="I35" s="57"/>
      <c r="J35" s="57"/>
      <c r="K35" s="57"/>
      <c r="L35" s="58" t="s">
        <v>164</v>
      </c>
    </row>
    <row r="36" spans="2:12" ht="90" x14ac:dyDescent="0.25">
      <c r="B36" s="170" t="s">
        <v>132</v>
      </c>
      <c r="C36" s="171" t="s">
        <v>519</v>
      </c>
      <c r="D36" s="172"/>
      <c r="E36" s="172"/>
      <c r="F36" s="172"/>
      <c r="G36" s="172"/>
      <c r="H36" s="172"/>
      <c r="I36" s="172"/>
      <c r="J36" s="172"/>
      <c r="K36" s="172"/>
      <c r="L36" s="173" t="s">
        <v>168</v>
      </c>
    </row>
    <row r="37" spans="2:12" ht="53.25" customHeight="1" x14ac:dyDescent="0.25">
      <c r="B37" s="174" t="s">
        <v>520</v>
      </c>
      <c r="C37" s="172"/>
      <c r="D37" s="172"/>
      <c r="E37" s="172"/>
      <c r="F37" s="172"/>
      <c r="G37" s="172"/>
      <c r="H37" s="172"/>
      <c r="I37" s="172"/>
      <c r="J37" s="172"/>
      <c r="K37" s="172"/>
      <c r="L37" s="175"/>
    </row>
    <row r="38" spans="2:12" ht="237.75" customHeight="1" thickBot="1" x14ac:dyDescent="0.3">
      <c r="B38" s="186" t="s">
        <v>521</v>
      </c>
      <c r="C38" s="187"/>
      <c r="D38" s="187"/>
      <c r="E38" s="187"/>
      <c r="F38" s="187"/>
      <c r="G38" s="187"/>
      <c r="H38" s="187"/>
      <c r="I38" s="187"/>
      <c r="J38" s="187"/>
      <c r="K38" s="187"/>
      <c r="L38" s="188"/>
    </row>
    <row r="39" spans="2:12" ht="15.75" thickBot="1" x14ac:dyDescent="0.3"/>
    <row r="40" spans="2:12" x14ac:dyDescent="0.25">
      <c r="B40" s="56" t="s">
        <v>162</v>
      </c>
      <c r="C40" s="57" t="s">
        <v>163</v>
      </c>
      <c r="D40" s="57"/>
      <c r="E40" s="57"/>
      <c r="F40" s="57"/>
      <c r="G40" s="57"/>
      <c r="H40" s="57"/>
      <c r="I40" s="57"/>
      <c r="J40" s="57"/>
      <c r="K40" s="57"/>
      <c r="L40" s="58" t="s">
        <v>164</v>
      </c>
    </row>
    <row r="41" spans="2:12" ht="269.25" customHeight="1" x14ac:dyDescent="0.25">
      <c r="B41" s="170" t="s">
        <v>12</v>
      </c>
      <c r="C41" s="171" t="s">
        <v>169</v>
      </c>
      <c r="D41" s="172"/>
      <c r="E41" s="172"/>
      <c r="F41" s="172"/>
      <c r="G41" s="172"/>
      <c r="H41" s="172"/>
      <c r="I41" s="172"/>
      <c r="J41" s="172"/>
      <c r="K41" s="172"/>
      <c r="L41" s="173" t="s">
        <v>170</v>
      </c>
    </row>
    <row r="42" spans="2:12" ht="111.75" customHeight="1" x14ac:dyDescent="0.25">
      <c r="B42" s="174" t="s">
        <v>522</v>
      </c>
      <c r="C42" s="172"/>
      <c r="D42" s="172"/>
      <c r="E42" s="172"/>
      <c r="F42" s="172"/>
      <c r="G42" s="172"/>
      <c r="H42" s="172"/>
      <c r="I42" s="172"/>
      <c r="J42" s="172"/>
      <c r="K42" s="172"/>
      <c r="L42" s="175"/>
    </row>
    <row r="43" spans="2:12" ht="163.5" customHeight="1" thickBot="1" x14ac:dyDescent="0.3">
      <c r="B43" s="176" t="s">
        <v>523</v>
      </c>
      <c r="C43" s="177"/>
      <c r="D43" s="177"/>
      <c r="E43" s="177"/>
      <c r="F43" s="177"/>
      <c r="G43" s="177"/>
      <c r="H43" s="177"/>
      <c r="I43" s="177"/>
      <c r="J43" s="177"/>
      <c r="K43" s="177"/>
      <c r="L43" s="178"/>
    </row>
    <row r="44" spans="2:12" ht="15.75" thickBot="1" x14ac:dyDescent="0.3"/>
    <row r="45" spans="2:12" x14ac:dyDescent="0.25">
      <c r="B45" s="56" t="s">
        <v>162</v>
      </c>
      <c r="C45" s="57" t="s">
        <v>163</v>
      </c>
      <c r="D45" s="57"/>
      <c r="E45" s="57"/>
      <c r="F45" s="57"/>
      <c r="G45" s="57"/>
      <c r="H45" s="57"/>
      <c r="I45" s="57"/>
      <c r="J45" s="57"/>
      <c r="K45" s="57"/>
      <c r="L45" s="58" t="s">
        <v>164</v>
      </c>
    </row>
    <row r="46" spans="2:12" ht="267" customHeight="1" x14ac:dyDescent="0.25">
      <c r="B46" s="170" t="s">
        <v>134</v>
      </c>
      <c r="C46" s="171" t="s">
        <v>524</v>
      </c>
      <c r="D46" s="172"/>
      <c r="E46" s="172"/>
      <c r="F46" s="172"/>
      <c r="G46" s="172"/>
      <c r="H46" s="172"/>
      <c r="I46" s="172"/>
      <c r="J46" s="172"/>
      <c r="K46" s="172"/>
      <c r="L46" s="173" t="s">
        <v>171</v>
      </c>
    </row>
    <row r="47" spans="2:12" ht="238.5" customHeight="1" thickBot="1" x14ac:dyDescent="0.3">
      <c r="B47" s="176" t="s">
        <v>525</v>
      </c>
      <c r="C47" s="177"/>
      <c r="D47" s="177"/>
      <c r="E47" s="177"/>
      <c r="F47" s="177"/>
      <c r="G47" s="177"/>
      <c r="H47" s="177"/>
      <c r="I47" s="177"/>
      <c r="J47" s="177"/>
      <c r="K47" s="177"/>
      <c r="L47" s="178"/>
    </row>
    <row r="48" spans="2:12" ht="15.75" thickBot="1" x14ac:dyDescent="0.3"/>
    <row r="49" spans="2:12" x14ac:dyDescent="0.25">
      <c r="B49" s="56" t="s">
        <v>162</v>
      </c>
      <c r="C49" s="57" t="s">
        <v>163</v>
      </c>
      <c r="D49" s="57"/>
      <c r="E49" s="57"/>
      <c r="F49" s="57"/>
      <c r="G49" s="57"/>
      <c r="H49" s="57"/>
      <c r="I49" s="57"/>
      <c r="J49" s="57"/>
      <c r="K49" s="57"/>
      <c r="L49" s="58" t="s">
        <v>164</v>
      </c>
    </row>
    <row r="50" spans="2:12" ht="54" customHeight="1" x14ac:dyDescent="0.25">
      <c r="B50" s="170" t="s">
        <v>4</v>
      </c>
      <c r="C50" s="171" t="s">
        <v>172</v>
      </c>
      <c r="D50" s="172"/>
      <c r="E50" s="172"/>
      <c r="F50" s="172"/>
      <c r="G50" s="172"/>
      <c r="H50" s="172"/>
      <c r="I50" s="172"/>
      <c r="J50" s="172"/>
      <c r="K50" s="172"/>
      <c r="L50" s="189" t="s">
        <v>167</v>
      </c>
    </row>
    <row r="51" spans="2:12" ht="51" customHeight="1" x14ac:dyDescent="0.25">
      <c r="B51" s="170" t="s">
        <v>6</v>
      </c>
      <c r="C51" s="190" t="s">
        <v>173</v>
      </c>
      <c r="D51" s="191"/>
      <c r="E51" s="191"/>
      <c r="F51" s="191"/>
      <c r="G51" s="191"/>
      <c r="H51" s="191"/>
      <c r="I51" s="191"/>
      <c r="J51" s="191"/>
      <c r="K51" s="192"/>
      <c r="L51" s="193"/>
    </row>
    <row r="52" spans="2:12" ht="68.25" customHeight="1" thickBot="1" x14ac:dyDescent="0.3">
      <c r="B52" s="176" t="s">
        <v>520</v>
      </c>
      <c r="C52" s="177"/>
      <c r="D52" s="177"/>
      <c r="E52" s="177"/>
      <c r="F52" s="177"/>
      <c r="G52" s="177"/>
      <c r="H52" s="177"/>
      <c r="I52" s="177"/>
      <c r="J52" s="177"/>
      <c r="K52" s="177"/>
      <c r="L52" s="178"/>
    </row>
    <row r="53" spans="2:12" ht="15.75" thickBot="1" x14ac:dyDescent="0.3"/>
    <row r="54" spans="2:12" x14ac:dyDescent="0.25">
      <c r="B54" s="56" t="s">
        <v>162</v>
      </c>
      <c r="C54" s="57" t="s">
        <v>163</v>
      </c>
      <c r="D54" s="57"/>
      <c r="E54" s="57"/>
      <c r="F54" s="57"/>
      <c r="G54" s="57"/>
      <c r="H54" s="57"/>
      <c r="I54" s="57"/>
      <c r="J54" s="57"/>
      <c r="K54" s="57"/>
      <c r="L54" s="58" t="s">
        <v>164</v>
      </c>
    </row>
    <row r="55" spans="2:12" ht="90" x14ac:dyDescent="0.25">
      <c r="B55" s="170" t="s">
        <v>67</v>
      </c>
      <c r="C55" s="171" t="s">
        <v>526</v>
      </c>
      <c r="D55" s="172"/>
      <c r="E55" s="172"/>
      <c r="F55" s="172"/>
      <c r="G55" s="172"/>
      <c r="H55" s="172"/>
      <c r="I55" s="172"/>
      <c r="J55" s="172"/>
      <c r="K55" s="172"/>
      <c r="L55" s="173" t="s">
        <v>174</v>
      </c>
    </row>
    <row r="56" spans="2:12" ht="60" customHeight="1" x14ac:dyDescent="0.25">
      <c r="B56" s="174" t="s">
        <v>520</v>
      </c>
      <c r="C56" s="172"/>
      <c r="D56" s="172"/>
      <c r="E56" s="172"/>
      <c r="F56" s="172"/>
      <c r="G56" s="172"/>
      <c r="H56" s="172"/>
      <c r="I56" s="172"/>
      <c r="J56" s="172"/>
      <c r="K56" s="172"/>
      <c r="L56" s="175"/>
    </row>
    <row r="57" spans="2:12" ht="15.75" customHeight="1" x14ac:dyDescent="0.25">
      <c r="B57" s="194" t="s">
        <v>175</v>
      </c>
      <c r="C57" s="195"/>
      <c r="D57" s="195"/>
      <c r="E57" s="195"/>
      <c r="F57" s="195"/>
      <c r="G57" s="195"/>
      <c r="H57" s="195"/>
      <c r="I57" s="195"/>
      <c r="J57" s="195"/>
      <c r="K57" s="195"/>
      <c r="L57" s="196"/>
    </row>
    <row r="58" spans="2:12" ht="162" customHeight="1" x14ac:dyDescent="0.25">
      <c r="B58" s="197" t="s">
        <v>176</v>
      </c>
      <c r="C58" s="198"/>
      <c r="D58" s="198"/>
      <c r="E58" s="198"/>
      <c r="F58" s="198"/>
      <c r="G58" s="198"/>
      <c r="H58" s="198"/>
      <c r="I58" s="198"/>
      <c r="J58" s="198"/>
      <c r="K58" s="198"/>
      <c r="L58" s="199"/>
    </row>
    <row r="59" spans="2:12" ht="119.25" customHeight="1" thickBot="1" x14ac:dyDescent="0.3">
      <c r="B59" s="200" t="s">
        <v>527</v>
      </c>
      <c r="C59" s="201"/>
      <c r="D59" s="201"/>
      <c r="E59" s="201"/>
      <c r="F59" s="201"/>
      <c r="G59" s="201"/>
      <c r="H59" s="201"/>
      <c r="I59" s="201"/>
      <c r="J59" s="201"/>
      <c r="K59" s="201"/>
      <c r="L59" s="202"/>
    </row>
    <row r="60" spans="2:12" ht="15" customHeight="1" x14ac:dyDescent="0.25">
      <c r="B60" s="59"/>
      <c r="C60" s="59"/>
      <c r="D60" s="59"/>
      <c r="E60" s="59"/>
      <c r="F60" s="59"/>
      <c r="G60" s="59"/>
      <c r="H60" s="59"/>
      <c r="I60" s="59"/>
      <c r="J60" s="59"/>
      <c r="K60" s="59"/>
      <c r="L60" s="59"/>
    </row>
    <row r="61" spans="2:12" ht="15" customHeight="1" thickBot="1" x14ac:dyDescent="0.3">
      <c r="B61" s="60"/>
      <c r="C61" s="60"/>
      <c r="D61" s="60"/>
      <c r="E61" s="60"/>
      <c r="F61" s="60"/>
      <c r="G61" s="60"/>
      <c r="H61" s="60"/>
      <c r="I61" s="60"/>
      <c r="J61" s="60"/>
      <c r="K61" s="60"/>
      <c r="L61" s="60"/>
    </row>
    <row r="62" spans="2:12" x14ac:dyDescent="0.25">
      <c r="B62" s="56" t="s">
        <v>162</v>
      </c>
      <c r="C62" s="57" t="s">
        <v>163</v>
      </c>
      <c r="D62" s="57"/>
      <c r="E62" s="57"/>
      <c r="F62" s="57"/>
      <c r="G62" s="57"/>
      <c r="H62" s="57"/>
      <c r="I62" s="57"/>
      <c r="J62" s="57"/>
      <c r="K62" s="57"/>
      <c r="L62" s="58" t="s">
        <v>164</v>
      </c>
    </row>
    <row r="63" spans="2:12" ht="108.75" customHeight="1" x14ac:dyDescent="0.25">
      <c r="B63" s="170" t="s">
        <v>24</v>
      </c>
      <c r="C63" s="171" t="s">
        <v>177</v>
      </c>
      <c r="D63" s="172"/>
      <c r="E63" s="172"/>
      <c r="F63" s="172"/>
      <c r="G63" s="172"/>
      <c r="H63" s="172"/>
      <c r="I63" s="172"/>
      <c r="J63" s="172"/>
      <c r="K63" s="172"/>
      <c r="L63" s="189" t="s">
        <v>178</v>
      </c>
    </row>
    <row r="64" spans="2:12" ht="216" customHeight="1" x14ac:dyDescent="0.25">
      <c r="B64" s="170" t="s">
        <v>100</v>
      </c>
      <c r="C64" s="190" t="s">
        <v>179</v>
      </c>
      <c r="D64" s="191"/>
      <c r="E64" s="191"/>
      <c r="F64" s="191"/>
      <c r="G64" s="191"/>
      <c r="H64" s="191"/>
      <c r="I64" s="191"/>
      <c r="J64" s="191"/>
      <c r="K64" s="192"/>
      <c r="L64" s="193"/>
    </row>
    <row r="65" spans="2:12" ht="56.25" customHeight="1" x14ac:dyDescent="0.25">
      <c r="B65" s="182" t="s">
        <v>520</v>
      </c>
      <c r="C65" s="183"/>
      <c r="D65" s="183"/>
      <c r="E65" s="183"/>
      <c r="F65" s="183"/>
      <c r="G65" s="183"/>
      <c r="H65" s="183"/>
      <c r="I65" s="183"/>
      <c r="J65" s="183"/>
      <c r="K65" s="183"/>
      <c r="L65" s="184"/>
    </row>
    <row r="66" spans="2:12" x14ac:dyDescent="0.25">
      <c r="B66" s="194" t="s">
        <v>180</v>
      </c>
      <c r="C66" s="195"/>
      <c r="D66" s="195"/>
      <c r="E66" s="195"/>
      <c r="F66" s="195"/>
      <c r="G66" s="195"/>
      <c r="H66" s="195"/>
      <c r="I66" s="195"/>
      <c r="J66" s="195"/>
      <c r="K66" s="195"/>
      <c r="L66" s="196"/>
    </row>
    <row r="67" spans="2:12" ht="162" customHeight="1" x14ac:dyDescent="0.25">
      <c r="B67" s="174" t="s">
        <v>528</v>
      </c>
      <c r="C67" s="172"/>
      <c r="D67" s="172"/>
      <c r="E67" s="172"/>
      <c r="F67" s="172"/>
      <c r="G67" s="172"/>
      <c r="H67" s="172"/>
      <c r="I67" s="172"/>
      <c r="J67" s="172"/>
      <c r="K67" s="172"/>
      <c r="L67" s="175"/>
    </row>
    <row r="68" spans="2:12" ht="176.25" customHeight="1" thickBot="1" x14ac:dyDescent="0.3">
      <c r="B68" s="176" t="s">
        <v>529</v>
      </c>
      <c r="C68" s="177"/>
      <c r="D68" s="177"/>
      <c r="E68" s="177"/>
      <c r="F68" s="177"/>
      <c r="G68" s="177"/>
      <c r="H68" s="177"/>
      <c r="I68" s="177"/>
      <c r="J68" s="177"/>
      <c r="K68" s="177"/>
      <c r="L68" s="178"/>
    </row>
    <row r="70" spans="2:12" ht="15.75" thickBot="1" x14ac:dyDescent="0.3">
      <c r="B70" s="1" t="s">
        <v>181</v>
      </c>
    </row>
    <row r="71" spans="2:12" x14ac:dyDescent="0.25">
      <c r="B71" s="56" t="s">
        <v>162</v>
      </c>
      <c r="C71" s="57" t="s">
        <v>163</v>
      </c>
      <c r="D71" s="57"/>
      <c r="E71" s="57"/>
      <c r="F71" s="57"/>
      <c r="G71" s="57"/>
      <c r="H71" s="57"/>
      <c r="I71" s="57"/>
      <c r="J71" s="57"/>
      <c r="K71" s="57"/>
      <c r="L71" s="58" t="s">
        <v>164</v>
      </c>
    </row>
    <row r="72" spans="2:12" ht="90" x14ac:dyDescent="0.25">
      <c r="B72" s="170" t="s">
        <v>75</v>
      </c>
      <c r="C72" s="171" t="s">
        <v>182</v>
      </c>
      <c r="D72" s="172"/>
      <c r="E72" s="172"/>
      <c r="F72" s="172"/>
      <c r="G72" s="172"/>
      <c r="H72" s="172"/>
      <c r="I72" s="172"/>
      <c r="J72" s="172"/>
      <c r="K72" s="172"/>
      <c r="L72" s="173" t="s">
        <v>183</v>
      </c>
    </row>
    <row r="73" spans="2:12" ht="173.25" customHeight="1" x14ac:dyDescent="0.25">
      <c r="B73" s="170" t="s">
        <v>76</v>
      </c>
      <c r="C73" s="190" t="s">
        <v>184</v>
      </c>
      <c r="D73" s="191"/>
      <c r="E73" s="191"/>
      <c r="F73" s="191"/>
      <c r="G73" s="191"/>
      <c r="H73" s="191"/>
      <c r="I73" s="191"/>
      <c r="J73" s="191"/>
      <c r="K73" s="192"/>
      <c r="L73" s="173" t="s">
        <v>185</v>
      </c>
    </row>
    <row r="74" spans="2:12" ht="70.5" customHeight="1" x14ac:dyDescent="0.25">
      <c r="B74" s="170" t="s">
        <v>186</v>
      </c>
      <c r="C74" s="190" t="s">
        <v>187</v>
      </c>
      <c r="D74" s="191"/>
      <c r="E74" s="191"/>
      <c r="F74" s="191"/>
      <c r="G74" s="191"/>
      <c r="H74" s="191"/>
      <c r="I74" s="191"/>
      <c r="J74" s="191"/>
      <c r="K74" s="192"/>
      <c r="L74" s="189" t="s">
        <v>185</v>
      </c>
    </row>
    <row r="75" spans="2:12" ht="78" customHeight="1" x14ac:dyDescent="0.25">
      <c r="B75" s="170" t="s">
        <v>81</v>
      </c>
      <c r="C75" s="190" t="s">
        <v>188</v>
      </c>
      <c r="D75" s="191"/>
      <c r="E75" s="191"/>
      <c r="F75" s="191"/>
      <c r="G75" s="191"/>
      <c r="H75" s="191"/>
      <c r="I75" s="191"/>
      <c r="J75" s="191"/>
      <c r="K75" s="192"/>
      <c r="L75" s="193"/>
    </row>
    <row r="76" spans="2:12" ht="131.25" customHeight="1" x14ac:dyDescent="0.25">
      <c r="B76" s="170" t="s">
        <v>82</v>
      </c>
      <c r="C76" s="190" t="s">
        <v>189</v>
      </c>
      <c r="D76" s="191"/>
      <c r="E76" s="191"/>
      <c r="F76" s="191"/>
      <c r="G76" s="191"/>
      <c r="H76" s="191"/>
      <c r="I76" s="191"/>
      <c r="J76" s="191"/>
      <c r="K76" s="192"/>
      <c r="L76" s="189" t="s">
        <v>190</v>
      </c>
    </row>
    <row r="77" spans="2:12" ht="114" customHeight="1" x14ac:dyDescent="0.25">
      <c r="B77" s="170" t="s">
        <v>77</v>
      </c>
      <c r="C77" s="190" t="s">
        <v>191</v>
      </c>
      <c r="D77" s="191"/>
      <c r="E77" s="191"/>
      <c r="F77" s="191"/>
      <c r="G77" s="191"/>
      <c r="H77" s="191"/>
      <c r="I77" s="191"/>
      <c r="J77" s="191"/>
      <c r="K77" s="192"/>
      <c r="L77" s="193"/>
    </row>
    <row r="78" spans="2:12" ht="93" customHeight="1" x14ac:dyDescent="0.25">
      <c r="B78" s="170" t="s">
        <v>83</v>
      </c>
      <c r="C78" s="190" t="s">
        <v>192</v>
      </c>
      <c r="D78" s="191"/>
      <c r="E78" s="191"/>
      <c r="F78" s="191"/>
      <c r="G78" s="191"/>
      <c r="H78" s="191"/>
      <c r="I78" s="191"/>
      <c r="J78" s="191"/>
      <c r="K78" s="192"/>
      <c r="L78" s="173" t="s">
        <v>193</v>
      </c>
    </row>
    <row r="79" spans="2:12" ht="225" customHeight="1" x14ac:dyDescent="0.25">
      <c r="B79" s="174" t="s">
        <v>530</v>
      </c>
      <c r="C79" s="172"/>
      <c r="D79" s="172"/>
      <c r="E79" s="172"/>
      <c r="F79" s="172"/>
      <c r="G79" s="172"/>
      <c r="H79" s="172"/>
      <c r="I79" s="172"/>
      <c r="J79" s="172"/>
      <c r="K79" s="172"/>
      <c r="L79" s="175"/>
    </row>
    <row r="80" spans="2:12" ht="156.75" customHeight="1" thickBot="1" x14ac:dyDescent="0.3">
      <c r="B80" s="176" t="s">
        <v>531</v>
      </c>
      <c r="C80" s="177"/>
      <c r="D80" s="177"/>
      <c r="E80" s="177"/>
      <c r="F80" s="177"/>
      <c r="G80" s="177"/>
      <c r="H80" s="177"/>
      <c r="I80" s="177"/>
      <c r="J80" s="177"/>
      <c r="K80" s="177"/>
      <c r="L80" s="178"/>
    </row>
    <row r="82" spans="2:12" ht="15.75" thickBot="1" x14ac:dyDescent="0.3">
      <c r="B82" s="1" t="s">
        <v>194</v>
      </c>
    </row>
    <row r="83" spans="2:12" x14ac:dyDescent="0.25">
      <c r="B83" s="56" t="s">
        <v>162</v>
      </c>
      <c r="C83" s="57" t="s">
        <v>163</v>
      </c>
      <c r="D83" s="57"/>
      <c r="E83" s="57"/>
      <c r="F83" s="57"/>
      <c r="G83" s="57"/>
      <c r="H83" s="57"/>
      <c r="I83" s="57"/>
      <c r="J83" s="57"/>
      <c r="K83" s="57"/>
      <c r="L83" s="58" t="s">
        <v>164</v>
      </c>
    </row>
    <row r="84" spans="2:12" ht="190.5" customHeight="1" x14ac:dyDescent="0.25">
      <c r="B84" s="203" t="s">
        <v>91</v>
      </c>
      <c r="C84" s="204" t="s">
        <v>195</v>
      </c>
      <c r="D84" s="183"/>
      <c r="E84" s="183"/>
      <c r="F84" s="183"/>
      <c r="G84" s="183"/>
      <c r="H84" s="183"/>
      <c r="I84" s="183"/>
      <c r="J84" s="183"/>
      <c r="K84" s="183"/>
      <c r="L84" s="205" t="s">
        <v>196</v>
      </c>
    </row>
    <row r="85" spans="2:12" ht="169.5" customHeight="1" x14ac:dyDescent="0.25">
      <c r="B85" s="206" t="s">
        <v>144</v>
      </c>
      <c r="C85" s="207" t="s">
        <v>532</v>
      </c>
      <c r="D85" s="208"/>
      <c r="E85" s="208"/>
      <c r="F85" s="208"/>
      <c r="G85" s="208"/>
      <c r="H85" s="208"/>
      <c r="I85" s="208"/>
      <c r="J85" s="208"/>
      <c r="K85" s="208"/>
      <c r="L85" s="206" t="s">
        <v>197</v>
      </c>
    </row>
    <row r="86" spans="2:12" ht="112.5" customHeight="1" x14ac:dyDescent="0.25">
      <c r="B86" s="206" t="s">
        <v>145</v>
      </c>
      <c r="C86" s="207" t="s">
        <v>533</v>
      </c>
      <c r="D86" s="208"/>
      <c r="E86" s="208"/>
      <c r="F86" s="208"/>
      <c r="G86" s="208"/>
      <c r="H86" s="208"/>
      <c r="I86" s="208"/>
      <c r="J86" s="208"/>
      <c r="K86" s="208"/>
      <c r="L86" s="209" t="s">
        <v>198</v>
      </c>
    </row>
    <row r="87" spans="2:12" ht="75.75" customHeight="1" x14ac:dyDescent="0.25">
      <c r="B87" s="210" t="s">
        <v>87</v>
      </c>
      <c r="C87" s="207" t="s">
        <v>534</v>
      </c>
      <c r="D87" s="208"/>
      <c r="E87" s="208"/>
      <c r="F87" s="208"/>
      <c r="G87" s="208"/>
      <c r="H87" s="208"/>
      <c r="I87" s="208"/>
      <c r="J87" s="208"/>
      <c r="K87" s="208"/>
      <c r="L87" s="211"/>
    </row>
    <row r="88" spans="2:12" ht="142.5" customHeight="1" x14ac:dyDescent="0.25">
      <c r="B88" s="210" t="s">
        <v>93</v>
      </c>
      <c r="C88" s="207" t="s">
        <v>535</v>
      </c>
      <c r="D88" s="208"/>
      <c r="E88" s="208"/>
      <c r="F88" s="208"/>
      <c r="G88" s="208"/>
      <c r="H88" s="208"/>
      <c r="I88" s="208"/>
      <c r="J88" s="208"/>
      <c r="K88" s="208"/>
      <c r="L88" s="206" t="s">
        <v>199</v>
      </c>
    </row>
    <row r="89" spans="2:12" ht="97.5" customHeight="1" x14ac:dyDescent="0.25">
      <c r="B89" s="210" t="s">
        <v>94</v>
      </c>
      <c r="C89" s="171" t="s">
        <v>200</v>
      </c>
      <c r="D89" s="172"/>
      <c r="E89" s="172"/>
      <c r="F89" s="172"/>
      <c r="G89" s="172"/>
      <c r="H89" s="172"/>
      <c r="I89" s="172"/>
      <c r="J89" s="172"/>
      <c r="K89" s="172"/>
      <c r="L89" s="212" t="s">
        <v>201</v>
      </c>
    </row>
    <row r="90" spans="2:12" ht="61.5" customHeight="1" x14ac:dyDescent="0.25">
      <c r="B90" s="210" t="s">
        <v>22</v>
      </c>
      <c r="C90" s="171" t="s">
        <v>202</v>
      </c>
      <c r="D90" s="172"/>
      <c r="E90" s="172"/>
      <c r="F90" s="172"/>
      <c r="G90" s="172"/>
      <c r="H90" s="172"/>
      <c r="I90" s="172"/>
      <c r="J90" s="172"/>
      <c r="K90" s="172"/>
      <c r="L90" s="212"/>
    </row>
    <row r="91" spans="2:12" ht="143.25" customHeight="1" x14ac:dyDescent="0.25">
      <c r="B91" s="206" t="s">
        <v>146</v>
      </c>
      <c r="C91" s="171" t="s">
        <v>203</v>
      </c>
      <c r="D91" s="172"/>
      <c r="E91" s="172"/>
      <c r="F91" s="172"/>
      <c r="G91" s="172"/>
      <c r="H91" s="172"/>
      <c r="I91" s="172"/>
      <c r="J91" s="172"/>
      <c r="K91" s="172"/>
      <c r="L91" s="206" t="s">
        <v>204</v>
      </c>
    </row>
    <row r="92" spans="2:12" ht="111" customHeight="1" x14ac:dyDescent="0.25">
      <c r="B92" s="206" t="s">
        <v>147</v>
      </c>
      <c r="C92" s="207" t="s">
        <v>205</v>
      </c>
      <c r="D92" s="208"/>
      <c r="E92" s="208"/>
      <c r="F92" s="208"/>
      <c r="G92" s="208"/>
      <c r="H92" s="208"/>
      <c r="I92" s="208"/>
      <c r="J92" s="208"/>
      <c r="K92" s="208"/>
      <c r="L92" s="206" t="s">
        <v>198</v>
      </c>
    </row>
    <row r="93" spans="2:12" ht="192" customHeight="1" x14ac:dyDescent="0.25">
      <c r="B93" s="206" t="s">
        <v>148</v>
      </c>
      <c r="C93" s="171" t="s">
        <v>206</v>
      </c>
      <c r="D93" s="172"/>
      <c r="E93" s="172"/>
      <c r="F93" s="172"/>
      <c r="G93" s="172"/>
      <c r="H93" s="172"/>
      <c r="I93" s="172"/>
      <c r="J93" s="172"/>
      <c r="K93" s="172"/>
      <c r="L93" s="206" t="s">
        <v>207</v>
      </c>
    </row>
    <row r="94" spans="2:12" ht="129" customHeight="1" x14ac:dyDescent="0.25">
      <c r="B94" s="210" t="s">
        <v>149</v>
      </c>
      <c r="C94" s="207" t="s">
        <v>536</v>
      </c>
      <c r="D94" s="208"/>
      <c r="E94" s="208"/>
      <c r="F94" s="208"/>
      <c r="G94" s="208"/>
      <c r="H94" s="208"/>
      <c r="I94" s="208"/>
      <c r="J94" s="208"/>
      <c r="K94" s="208"/>
      <c r="L94" s="206" t="s">
        <v>208</v>
      </c>
    </row>
    <row r="95" spans="2:12" ht="171.75" customHeight="1" x14ac:dyDescent="0.25">
      <c r="B95" s="174" t="s">
        <v>537</v>
      </c>
      <c r="C95" s="172"/>
      <c r="D95" s="172"/>
      <c r="E95" s="172"/>
      <c r="F95" s="172"/>
      <c r="G95" s="172"/>
      <c r="H95" s="172"/>
      <c r="I95" s="172"/>
      <c r="J95" s="172"/>
      <c r="K95" s="172"/>
      <c r="L95" s="175"/>
    </row>
  </sheetData>
  <mergeCells count="84">
    <mergeCell ref="C91:K91"/>
    <mergeCell ref="C92:K92"/>
    <mergeCell ref="C93:K93"/>
    <mergeCell ref="C94:K94"/>
    <mergeCell ref="B95:L95"/>
    <mergeCell ref="C86:K86"/>
    <mergeCell ref="L86:L87"/>
    <mergeCell ref="C87:K87"/>
    <mergeCell ref="C88:K88"/>
    <mergeCell ref="C89:K89"/>
    <mergeCell ref="L89:L90"/>
    <mergeCell ref="C90:K90"/>
    <mergeCell ref="C78:K78"/>
    <mergeCell ref="B79:L79"/>
    <mergeCell ref="B80:L80"/>
    <mergeCell ref="C83:K83"/>
    <mergeCell ref="C84:K84"/>
    <mergeCell ref="C85:K85"/>
    <mergeCell ref="C74:K74"/>
    <mergeCell ref="L74:L75"/>
    <mergeCell ref="C75:K75"/>
    <mergeCell ref="C76:K76"/>
    <mergeCell ref="L76:L77"/>
    <mergeCell ref="C77:K77"/>
    <mergeCell ref="B66:L66"/>
    <mergeCell ref="B67:L67"/>
    <mergeCell ref="B68:L68"/>
    <mergeCell ref="C71:K71"/>
    <mergeCell ref="C72:K72"/>
    <mergeCell ref="C73:K73"/>
    <mergeCell ref="B59:L59"/>
    <mergeCell ref="C62:K62"/>
    <mergeCell ref="C63:K63"/>
    <mergeCell ref="L63:L64"/>
    <mergeCell ref="C64:K64"/>
    <mergeCell ref="B65:L65"/>
    <mergeCell ref="B52:L52"/>
    <mergeCell ref="C54:K54"/>
    <mergeCell ref="C55:K55"/>
    <mergeCell ref="B56:L56"/>
    <mergeCell ref="B57:L57"/>
    <mergeCell ref="B58:L58"/>
    <mergeCell ref="C46:K46"/>
    <mergeCell ref="B47:L47"/>
    <mergeCell ref="C49:K49"/>
    <mergeCell ref="C50:K50"/>
    <mergeCell ref="L50:L51"/>
    <mergeCell ref="C51:K51"/>
    <mergeCell ref="B38:L38"/>
    <mergeCell ref="C40:K40"/>
    <mergeCell ref="C41:K41"/>
    <mergeCell ref="B42:L42"/>
    <mergeCell ref="B43:L43"/>
    <mergeCell ref="C45:K45"/>
    <mergeCell ref="B31:L31"/>
    <mergeCell ref="B32:L32"/>
    <mergeCell ref="B33:L33"/>
    <mergeCell ref="C35:K35"/>
    <mergeCell ref="C36:K36"/>
    <mergeCell ref="B37:L37"/>
    <mergeCell ref="C24:K24"/>
    <mergeCell ref="B25:L25"/>
    <mergeCell ref="B26:L26"/>
    <mergeCell ref="C28:K28"/>
    <mergeCell ref="C29:K29"/>
    <mergeCell ref="B30:L30"/>
    <mergeCell ref="B15:C15"/>
    <mergeCell ref="C18:K18"/>
    <mergeCell ref="C19:K19"/>
    <mergeCell ref="B20:L20"/>
    <mergeCell ref="B21:L21"/>
    <mergeCell ref="C23:K23"/>
    <mergeCell ref="B9:C9"/>
    <mergeCell ref="B10:C10"/>
    <mergeCell ref="B11:C11"/>
    <mergeCell ref="B12:C12"/>
    <mergeCell ref="B13:C13"/>
    <mergeCell ref="B14:C14"/>
    <mergeCell ref="B3:C3"/>
    <mergeCell ref="B4:C4"/>
    <mergeCell ref="B5:C5"/>
    <mergeCell ref="B6:C6"/>
    <mergeCell ref="B7:C7"/>
    <mergeCell ref="B8:C8"/>
  </mergeCells>
  <conditionalFormatting sqref="B19:L21 B24:L26 B29:L33 B36:L38 B41:L43 B46:L47 B50:L52 B55:L59 B63:L68 B72:L80 B84:L95">
    <cfRule type="expression" dxfId="38" priority="2">
      <formula>IF(CLAVEA=CLAVE,1,0)</formula>
    </cfRule>
  </conditionalFormatting>
  <conditionalFormatting sqref="B3:C15">
    <cfRule type="expression" dxfId="37" priority="1">
      <formula>IF(CLAVEA=CLAVE,1,0)</formula>
    </cfRule>
  </conditionalFormatting>
  <hyperlinks>
    <hyperlink ref="B3" location="GUIA!B19" display="Régimen fiscal del emisor" xr:uid="{CB0EE20C-ABB7-4666-9F0B-026B5324AE38}"/>
    <hyperlink ref="B4" location="GUIA!B24" display="Lugar de expedición" xr:uid="{0A323FD0-D3AF-47B3-B799-A28E2D33B1BC}"/>
    <hyperlink ref="B5" location="GUIA!B29" display="Fecha de emisión" xr:uid="{688E2BC5-13DB-4869-B417-A25EDCF3F356}"/>
    <hyperlink ref="B6" location="GUIA!B36" display="Tipo de factura" xr:uid="{70795CA3-35C8-43A3-8CEF-9C39DC815863}"/>
    <hyperlink ref="B7" location="GUIA!B41" display="Forma de pago" xr:uid="{C3004568-047C-44D4-B6F9-7CFC36FFA808}"/>
    <hyperlink ref="B8" location="GUIA!B46" display="Método de pago" xr:uid="{0CB9370E-7F4B-4495-A77D-0183798AACFF}"/>
    <hyperlink ref="B9" location="GUIA!B50" display="Serie" xr:uid="{197B71CD-2259-4286-960C-6628E72ED3E6}"/>
    <hyperlink ref="B10" location="GUIA!B51" display="Folio" xr:uid="{5E53D6AD-BB19-490B-BBEC-A54010E7D95A}"/>
    <hyperlink ref="B11" location="GUIA!B55" display="Exportación" xr:uid="{66BB1518-1E30-419A-AFB6-2FB39DF4F66A}"/>
    <hyperlink ref="B12" location="GUIA!B63" display="Moneda" xr:uid="{B48D2AC1-19F1-4A2D-AD1A-12198DF1A954}"/>
    <hyperlink ref="B13" location="GUIA!B64" display="Tipo de cambio" xr:uid="{3C1F3AAC-0090-4EB2-85A3-31EE3BB31CA5}"/>
    <hyperlink ref="B14" location="GUIA!B70" display="Datos del receptor" xr:uid="{3F415C95-743C-4FA2-8264-93B745317A57}"/>
    <hyperlink ref="B15" location="GUIA!B82" display="Datos producto y servicio" xr:uid="{D5FF7CFB-DC8D-45DD-ACF7-2FE6CAE70758}"/>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AF8D-3176-4293-A49F-7D9754A3DCF5}">
  <sheetPr codeName="Hoja10"/>
  <dimension ref="A1:O157"/>
  <sheetViews>
    <sheetView showGridLines="0" workbookViewId="0">
      <selection activeCell="B4" sqref="B4"/>
    </sheetView>
  </sheetViews>
  <sheetFormatPr baseColWidth="10" defaultRowHeight="15" x14ac:dyDescent="0.25"/>
  <cols>
    <col min="2" max="2" width="13.42578125" customWidth="1"/>
    <col min="3" max="3" width="64.140625" customWidth="1"/>
    <col min="4" max="4" width="14" customWidth="1"/>
    <col min="5" max="5" width="15.140625" customWidth="1"/>
    <col min="6" max="6" width="14.28515625" customWidth="1"/>
  </cols>
  <sheetData>
    <row r="1" spans="1:5" ht="51" customHeight="1" x14ac:dyDescent="0.25"/>
    <row r="2" spans="1:5" ht="15.75" thickBot="1" x14ac:dyDescent="0.3"/>
    <row r="3" spans="1:5" ht="29.25" thickBot="1" x14ac:dyDescent="0.3">
      <c r="B3" s="61" t="s">
        <v>209</v>
      </c>
      <c r="C3" s="62" t="s">
        <v>91</v>
      </c>
      <c r="D3" s="63" t="s">
        <v>210</v>
      </c>
      <c r="E3" s="64" t="s">
        <v>211</v>
      </c>
    </row>
    <row r="4" spans="1:5" x14ac:dyDescent="0.25">
      <c r="A4" s="65" t="s">
        <v>212</v>
      </c>
      <c r="B4" s="66" t="s">
        <v>68</v>
      </c>
      <c r="C4" s="67" t="s">
        <v>213</v>
      </c>
      <c r="D4" s="68">
        <v>44562</v>
      </c>
      <c r="E4" s="67"/>
    </row>
    <row r="5" spans="1:5" x14ac:dyDescent="0.25">
      <c r="A5" s="65" t="s">
        <v>214</v>
      </c>
      <c r="B5" s="66" t="s">
        <v>215</v>
      </c>
      <c r="C5" s="67" t="s">
        <v>216</v>
      </c>
      <c r="D5" s="68">
        <v>44562</v>
      </c>
      <c r="E5" s="67"/>
    </row>
    <row r="6" spans="1:5" x14ac:dyDescent="0.25">
      <c r="A6" s="65" t="s">
        <v>217</v>
      </c>
      <c r="B6" s="66" t="s">
        <v>218</v>
      </c>
      <c r="C6" s="67" t="s">
        <v>219</v>
      </c>
      <c r="D6" s="68">
        <v>44562</v>
      </c>
      <c r="E6" s="67"/>
    </row>
    <row r="7" spans="1:5" x14ac:dyDescent="0.25">
      <c r="A7" s="65" t="s">
        <v>220</v>
      </c>
      <c r="B7" s="66" t="s">
        <v>221</v>
      </c>
      <c r="C7" s="67" t="s">
        <v>222</v>
      </c>
      <c r="D7" s="69">
        <v>44841</v>
      </c>
      <c r="E7" s="67"/>
    </row>
    <row r="8" spans="1:5" x14ac:dyDescent="0.25">
      <c r="A8" s="65" t="s">
        <v>223</v>
      </c>
      <c r="B8" s="66" t="s">
        <v>224</v>
      </c>
      <c r="C8" s="67" t="s">
        <v>225</v>
      </c>
      <c r="D8" s="69">
        <v>45266</v>
      </c>
      <c r="E8" s="67"/>
    </row>
    <row r="9" spans="1:5" x14ac:dyDescent="0.25">
      <c r="A9" s="65" t="s">
        <v>226</v>
      </c>
      <c r="B9" s="70" t="s">
        <v>227</v>
      </c>
      <c r="C9" s="67" t="s">
        <v>228</v>
      </c>
      <c r="D9" s="71">
        <v>45639</v>
      </c>
      <c r="E9" s="11"/>
    </row>
    <row r="10" spans="1:5" x14ac:dyDescent="0.25">
      <c r="A10" s="72" t="s">
        <v>229</v>
      </c>
      <c r="B10" s="70" t="s">
        <v>230</v>
      </c>
      <c r="C10" s="67" t="s">
        <v>231</v>
      </c>
      <c r="D10" s="71">
        <v>45639</v>
      </c>
      <c r="E10" s="11"/>
    </row>
    <row r="11" spans="1:5" x14ac:dyDescent="0.25">
      <c r="A11" s="73"/>
      <c r="B11" s="70" t="s">
        <v>232</v>
      </c>
      <c r="C11" s="67" t="s">
        <v>233</v>
      </c>
      <c r="D11" s="71">
        <v>45639</v>
      </c>
      <c r="E11" s="11"/>
    </row>
    <row r="13" spans="1:5" x14ac:dyDescent="0.25">
      <c r="A13" s="74" t="s">
        <v>212</v>
      </c>
    </row>
    <row r="45" spans="1:14" x14ac:dyDescent="0.25">
      <c r="A45" s="75"/>
      <c r="B45" s="75"/>
      <c r="C45" s="75"/>
      <c r="D45" s="75"/>
      <c r="E45" s="75"/>
      <c r="F45" s="75"/>
      <c r="G45" s="75"/>
      <c r="H45" s="75"/>
      <c r="I45" s="75"/>
      <c r="J45" s="75"/>
      <c r="K45" s="75"/>
      <c r="L45" s="75"/>
      <c r="M45" s="75"/>
      <c r="N45" s="75"/>
    </row>
    <row r="47" spans="1:14" x14ac:dyDescent="0.25">
      <c r="A47" s="74" t="s">
        <v>214</v>
      </c>
    </row>
    <row r="81" spans="1:14" x14ac:dyDescent="0.25">
      <c r="C81" s="76" t="s">
        <v>234</v>
      </c>
      <c r="D81" s="77" t="s">
        <v>235</v>
      </c>
      <c r="E81" s="77" t="s">
        <v>236</v>
      </c>
      <c r="F81" s="77" t="s">
        <v>237</v>
      </c>
    </row>
    <row r="82" spans="1:14" x14ac:dyDescent="0.25">
      <c r="C82" s="78" t="s">
        <v>238</v>
      </c>
      <c r="D82" s="79"/>
      <c r="E82" s="79"/>
      <c r="F82" s="80"/>
    </row>
    <row r="83" spans="1:14" x14ac:dyDescent="0.25">
      <c r="C83" s="81" t="s">
        <v>239</v>
      </c>
      <c r="D83" s="82" t="s">
        <v>240</v>
      </c>
      <c r="E83" s="82" t="s">
        <v>241</v>
      </c>
      <c r="F83" s="11" t="s">
        <v>242</v>
      </c>
    </row>
    <row r="84" spans="1:14" x14ac:dyDescent="0.25">
      <c r="C84" s="81" t="s">
        <v>243</v>
      </c>
      <c r="D84" s="82"/>
      <c r="E84" s="82"/>
      <c r="F84" s="11" t="s">
        <v>244</v>
      </c>
    </row>
    <row r="85" spans="1:14" x14ac:dyDescent="0.25">
      <c r="C85" s="81" t="s">
        <v>245</v>
      </c>
      <c r="D85" s="82"/>
      <c r="E85" s="82"/>
      <c r="F85" s="11" t="s">
        <v>246</v>
      </c>
    </row>
    <row r="86" spans="1:14" x14ac:dyDescent="0.25">
      <c r="C86" s="81" t="s">
        <v>247</v>
      </c>
      <c r="D86" s="82"/>
      <c r="E86" s="83"/>
      <c r="F86" s="11" t="s">
        <v>248</v>
      </c>
    </row>
    <row r="87" spans="1:14" ht="27" customHeight="1" x14ac:dyDescent="0.25">
      <c r="C87" s="84" t="s">
        <v>249</v>
      </c>
      <c r="D87" s="82"/>
      <c r="E87" s="85" t="s">
        <v>250</v>
      </c>
      <c r="F87" s="11"/>
    </row>
    <row r="89" spans="1:14" x14ac:dyDescent="0.25">
      <c r="A89" s="75"/>
      <c r="B89" s="75"/>
      <c r="C89" s="75"/>
      <c r="D89" s="75"/>
      <c r="E89" s="75"/>
      <c r="F89" s="75"/>
      <c r="G89" s="75"/>
      <c r="H89" s="75"/>
      <c r="I89" s="75"/>
      <c r="J89" s="75"/>
      <c r="K89" s="75"/>
      <c r="L89" s="75"/>
      <c r="M89" s="75"/>
      <c r="N89" s="75"/>
    </row>
    <row r="91" spans="1:14" x14ac:dyDescent="0.25">
      <c r="A91" s="74" t="s">
        <v>217</v>
      </c>
    </row>
    <row r="117" spans="1:15" x14ac:dyDescent="0.25">
      <c r="A117" s="75"/>
      <c r="B117" s="75"/>
      <c r="C117" s="75"/>
      <c r="D117" s="75"/>
      <c r="E117" s="75"/>
      <c r="F117" s="75"/>
      <c r="G117" s="75"/>
      <c r="H117" s="75"/>
      <c r="I117" s="75"/>
      <c r="J117" s="75"/>
      <c r="K117" s="75"/>
      <c r="L117" s="75"/>
      <c r="M117" s="75"/>
      <c r="N117" s="75"/>
      <c r="O117" s="75"/>
    </row>
    <row r="119" spans="1:15" x14ac:dyDescent="0.25">
      <c r="A119" s="74" t="s">
        <v>220</v>
      </c>
    </row>
    <row r="132" spans="1:15" x14ac:dyDescent="0.25">
      <c r="A132" s="75"/>
      <c r="B132" s="75"/>
      <c r="C132" s="75"/>
      <c r="D132" s="75"/>
      <c r="E132" s="75"/>
      <c r="F132" s="75"/>
      <c r="G132" s="75"/>
      <c r="H132" s="75"/>
      <c r="I132" s="75"/>
      <c r="J132" s="75"/>
      <c r="K132" s="75"/>
      <c r="L132" s="75"/>
      <c r="M132" s="75"/>
      <c r="N132" s="75"/>
      <c r="O132" s="75"/>
    </row>
    <row r="134" spans="1:15" x14ac:dyDescent="0.25">
      <c r="A134" s="74" t="s">
        <v>223</v>
      </c>
    </row>
    <row r="143" spans="1:15" x14ac:dyDescent="0.25">
      <c r="A143" s="75"/>
      <c r="B143" s="75"/>
      <c r="C143" s="75"/>
      <c r="D143" s="75"/>
      <c r="E143" s="75"/>
      <c r="F143" s="75"/>
      <c r="G143" s="75"/>
      <c r="H143" s="75"/>
      <c r="I143" s="75"/>
      <c r="J143" s="75"/>
      <c r="K143" s="75"/>
      <c r="L143" s="75"/>
      <c r="M143" s="75"/>
      <c r="N143" s="75"/>
      <c r="O143" s="75"/>
    </row>
    <row r="146" spans="1:15" x14ac:dyDescent="0.25">
      <c r="A146" s="86" t="s">
        <v>226</v>
      </c>
    </row>
    <row r="154" spans="1:15" x14ac:dyDescent="0.25">
      <c r="A154" s="75"/>
      <c r="B154" s="75"/>
      <c r="C154" s="75"/>
      <c r="D154" s="75"/>
      <c r="E154" s="75"/>
      <c r="F154" s="75"/>
      <c r="G154" s="75"/>
      <c r="H154" s="75"/>
      <c r="I154" s="75"/>
      <c r="J154" s="75"/>
      <c r="K154" s="75"/>
      <c r="L154" s="75"/>
      <c r="M154" s="75"/>
      <c r="N154" s="75"/>
      <c r="O154" s="75"/>
    </row>
    <row r="157" spans="1:15" x14ac:dyDescent="0.25">
      <c r="A157" s="87" t="s">
        <v>229</v>
      </c>
    </row>
  </sheetData>
  <mergeCells count="4">
    <mergeCell ref="A10:A11"/>
    <mergeCell ref="C82:F82"/>
    <mergeCell ref="D83:D87"/>
    <mergeCell ref="E83:E85"/>
  </mergeCells>
  <hyperlinks>
    <hyperlink ref="A4" location="OBJETO!A11" display="①" xr:uid="{F3B4BCC5-DC0C-40E1-8553-CFEF0E2CA7A6}"/>
    <hyperlink ref="A5" location="OBJETO!A45" display="②" xr:uid="{A41125A0-7227-417E-B43F-AD4C7DC95855}"/>
    <hyperlink ref="A6" location="OBJETO!A89" display="③" xr:uid="{8DE3E15F-C45B-4B03-8273-8BCD9A527ADB}"/>
    <hyperlink ref="A7" location="OBJETO!A117" display="④" xr:uid="{F9026197-B39C-4F9F-A677-37F7582F2EA9}"/>
    <hyperlink ref="A8" location="OBJETO!A132" display="⑤" xr:uid="{6478FDB2-6140-45AB-AC02-7F08A43264C1}"/>
  </hyperlinks>
  <pageMargins left="0.7" right="0.7" top="0.75" bottom="0.75" header="0.3" footer="0.3"/>
  <drawing r:id="rId1"/>
  <legacyDrawing r:id="rId2"/>
  <controls>
    <mc:AlternateContent xmlns:mc="http://schemas.openxmlformats.org/markup-compatibility/2006">
      <mc:Choice Requires="x14">
        <control shapeId="5121" r:id="rId3" name="Label1">
          <controlPr defaultSize="0" autoLine="0" r:id="rId4">
            <anchor moveWithCells="1">
              <from>
                <xdr:col>1</xdr:col>
                <xdr:colOff>38100</xdr:colOff>
                <xdr:row>0</xdr:row>
                <xdr:rowOff>276225</xdr:rowOff>
              </from>
              <to>
                <xdr:col>2</xdr:col>
                <xdr:colOff>2981325</xdr:colOff>
                <xdr:row>0</xdr:row>
                <xdr:rowOff>561975</xdr:rowOff>
              </to>
            </anchor>
          </controlPr>
        </control>
      </mc:Choice>
      <mc:Fallback>
        <control shapeId="5121" r:id="rId3" name="Label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8100-67DE-4E5F-A31A-6186E6C0994A}">
  <sheetPr codeName="Hoja4"/>
  <dimension ref="A3:R225"/>
  <sheetViews>
    <sheetView showGridLines="0" zoomScale="130" zoomScaleNormal="130" workbookViewId="0">
      <selection activeCell="D5" sqref="D5:N5"/>
    </sheetView>
  </sheetViews>
  <sheetFormatPr baseColWidth="10" defaultRowHeight="15" x14ac:dyDescent="0.25"/>
  <cols>
    <col min="1" max="1" width="5" customWidth="1"/>
    <col min="2" max="2" width="2" customWidth="1"/>
    <col min="3" max="3" width="1.85546875" customWidth="1"/>
    <col min="4" max="4" width="5.28515625" customWidth="1"/>
    <col min="5" max="5" width="24.42578125" customWidth="1"/>
    <col min="7" max="7" width="14" customWidth="1"/>
    <col min="8" max="8" width="13.7109375" customWidth="1"/>
    <col min="10" max="10" width="10.140625" customWidth="1"/>
    <col min="11" max="11" width="12.7109375" customWidth="1"/>
    <col min="13" max="13" width="13.5703125" customWidth="1"/>
    <col min="16" max="16" width="2.140625" customWidth="1"/>
    <col min="17" max="17" width="1.5703125" customWidth="1"/>
  </cols>
  <sheetData>
    <row r="3" spans="3:16" x14ac:dyDescent="0.25">
      <c r="D3" s="1" t="s">
        <v>251</v>
      </c>
      <c r="G3" s="88">
        <v>150000</v>
      </c>
      <c r="H3" s="1" t="s">
        <v>252</v>
      </c>
    </row>
    <row r="4" spans="3:16" x14ac:dyDescent="0.25">
      <c r="D4" s="1"/>
      <c r="G4" s="88"/>
      <c r="H4" s="1"/>
    </row>
    <row r="5" spans="3:16" ht="35.25" customHeight="1" x14ac:dyDescent="0.25">
      <c r="D5" s="171" t="s">
        <v>538</v>
      </c>
      <c r="E5" s="172"/>
      <c r="F5" s="172"/>
      <c r="G5" s="172"/>
      <c r="H5" s="172"/>
      <c r="I5" s="172"/>
      <c r="J5" s="172"/>
      <c r="K5" s="172"/>
      <c r="L5" s="172"/>
      <c r="M5" s="172"/>
      <c r="N5" s="172"/>
    </row>
    <row r="6" spans="3:16" ht="69" customHeight="1" x14ac:dyDescent="0.25">
      <c r="D6" s="171" t="s">
        <v>539</v>
      </c>
      <c r="E6" s="171"/>
      <c r="F6" s="171"/>
      <c r="G6" s="171"/>
      <c r="H6" s="171"/>
      <c r="I6" s="171"/>
      <c r="J6" s="171"/>
      <c r="K6" s="171"/>
      <c r="L6" s="171"/>
      <c r="M6" s="171"/>
      <c r="N6" s="171"/>
    </row>
    <row r="7" spans="3:16" ht="3.75" customHeight="1" x14ac:dyDescent="0.25"/>
    <row r="8" spans="3:16" ht="11.25" customHeight="1" x14ac:dyDescent="0.25"/>
    <row r="9" spans="3:16" ht="18.75" x14ac:dyDescent="0.3">
      <c r="C9" s="24" t="s">
        <v>1</v>
      </c>
    </row>
    <row r="10" spans="3:16" ht="5.25" customHeight="1" x14ac:dyDescent="0.25">
      <c r="C10" s="25"/>
      <c r="D10" s="26"/>
      <c r="E10" s="26"/>
      <c r="F10" s="26"/>
      <c r="G10" s="26"/>
      <c r="H10" s="26"/>
      <c r="I10" s="26"/>
      <c r="J10" s="26"/>
      <c r="K10" s="26"/>
      <c r="L10" s="26"/>
      <c r="M10" s="26"/>
      <c r="N10" s="26"/>
      <c r="O10" s="26"/>
      <c r="P10" s="27"/>
    </row>
    <row r="11" spans="3:16" ht="15.75" thickBot="1" x14ac:dyDescent="0.3">
      <c r="C11" s="28"/>
      <c r="D11" s="29" t="s">
        <v>129</v>
      </c>
      <c r="E11" s="29"/>
      <c r="P11" s="30"/>
    </row>
    <row r="12" spans="3:16" ht="60.75" customHeight="1" thickBot="1" x14ac:dyDescent="0.3">
      <c r="C12" s="28"/>
      <c r="D12" s="89">
        <v>606</v>
      </c>
      <c r="E12" s="214" t="str">
        <f>IFERROR(VLOOKUP(D12,CATALOGO!$B$6:$C$24,2,FALSE),"")</f>
        <v>Arrendamiento</v>
      </c>
      <c r="F12" s="163" t="s">
        <v>69</v>
      </c>
      <c r="G12" s="217"/>
      <c r="H12" s="164" t="s">
        <v>131</v>
      </c>
      <c r="I12" s="33">
        <v>45874</v>
      </c>
      <c r="J12" s="164" t="s">
        <v>132</v>
      </c>
      <c r="K12" s="34" t="s">
        <v>133</v>
      </c>
      <c r="L12" s="164" t="s">
        <v>12</v>
      </c>
      <c r="M12" s="35">
        <v>1</v>
      </c>
      <c r="N12" s="164" t="s">
        <v>134</v>
      </c>
      <c r="O12" s="35" t="s">
        <v>135</v>
      </c>
      <c r="P12" s="30"/>
    </row>
    <row r="13" spans="3:16" x14ac:dyDescent="0.25">
      <c r="C13" s="28"/>
      <c r="E13" s="214"/>
      <c r="F13" s="31"/>
      <c r="P13" s="30"/>
    </row>
    <row r="14" spans="3:16" ht="15" customHeight="1" x14ac:dyDescent="0.25">
      <c r="C14" s="28"/>
      <c r="D14" s="215" t="s">
        <v>253</v>
      </c>
      <c r="E14" s="215"/>
      <c r="F14" s="52" t="s">
        <v>254</v>
      </c>
      <c r="G14" s="52"/>
      <c r="J14" s="37"/>
      <c r="K14" s="37"/>
      <c r="L14" s="90"/>
      <c r="M14" s="90"/>
      <c r="P14" s="30"/>
    </row>
    <row r="15" spans="3:16" ht="7.5" customHeight="1" x14ac:dyDescent="0.25">
      <c r="C15" s="38"/>
      <c r="D15" s="39"/>
      <c r="E15" s="39"/>
      <c r="F15" s="39"/>
      <c r="G15" s="39"/>
      <c r="H15" s="39"/>
      <c r="I15" s="39"/>
      <c r="J15" s="39"/>
      <c r="K15" s="39"/>
      <c r="L15" s="39"/>
      <c r="M15" s="39"/>
      <c r="N15" s="39"/>
      <c r="O15" s="39"/>
      <c r="P15" s="40"/>
    </row>
    <row r="16" spans="3:16" ht="8.25" customHeight="1" x14ac:dyDescent="0.25"/>
    <row r="17" spans="3:16" ht="8.25" customHeight="1" x14ac:dyDescent="0.25">
      <c r="C17" s="25"/>
      <c r="D17" s="26"/>
      <c r="E17" s="26"/>
      <c r="F17" s="26"/>
      <c r="G17" s="26"/>
      <c r="H17" s="26"/>
      <c r="I17" s="26"/>
      <c r="J17" s="26"/>
      <c r="K17" s="26"/>
      <c r="L17" s="26"/>
      <c r="M17" s="26"/>
      <c r="N17" s="26"/>
      <c r="O17" s="26"/>
      <c r="P17" s="27"/>
    </row>
    <row r="18" spans="3:16" ht="18.75" x14ac:dyDescent="0.3">
      <c r="C18" s="28"/>
      <c r="D18" s="24" t="s">
        <v>136</v>
      </c>
      <c r="E18" s="116"/>
      <c r="F18" s="116"/>
      <c r="G18" s="116"/>
      <c r="P18" s="30"/>
    </row>
    <row r="19" spans="3:16" ht="8.25" customHeight="1" x14ac:dyDescent="0.25">
      <c r="C19" s="28"/>
      <c r="E19" s="116"/>
      <c r="F19" s="116"/>
      <c r="G19" s="116"/>
      <c r="P19" s="30"/>
    </row>
    <row r="20" spans="3:16" x14ac:dyDescent="0.25">
      <c r="C20" s="28"/>
      <c r="E20" s="167" t="s">
        <v>24</v>
      </c>
      <c r="F20" s="116"/>
      <c r="G20" s="115" t="s">
        <v>100</v>
      </c>
      <c r="P20" s="30"/>
    </row>
    <row r="21" spans="3:16" x14ac:dyDescent="0.25">
      <c r="C21" s="28"/>
      <c r="E21" s="42" t="s">
        <v>255</v>
      </c>
      <c r="G21" s="218"/>
      <c r="P21" s="30"/>
    </row>
    <row r="22" spans="3:16" x14ac:dyDescent="0.25">
      <c r="C22" s="38"/>
      <c r="D22" s="39"/>
      <c r="E22" s="39"/>
      <c r="F22" s="39"/>
      <c r="G22" s="39"/>
      <c r="H22" s="39"/>
      <c r="I22" s="39"/>
      <c r="J22" s="39"/>
      <c r="K22" s="39"/>
      <c r="L22" s="39"/>
      <c r="M22" s="39"/>
      <c r="N22" s="39"/>
      <c r="O22" s="39"/>
      <c r="P22" s="40"/>
    </row>
    <row r="23" spans="3:16" ht="9" customHeight="1" x14ac:dyDescent="0.25"/>
    <row r="24" spans="3:16" ht="9" customHeight="1" x14ac:dyDescent="0.25">
      <c r="C24" s="25"/>
      <c r="D24" s="26"/>
      <c r="E24" s="26"/>
      <c r="F24" s="26"/>
      <c r="G24" s="26"/>
      <c r="H24" s="26"/>
      <c r="I24" s="26"/>
      <c r="J24" s="26"/>
      <c r="K24" s="26"/>
      <c r="L24" s="26"/>
      <c r="M24" s="26"/>
      <c r="N24" s="26"/>
      <c r="O24" s="26"/>
      <c r="P24" s="27"/>
    </row>
    <row r="25" spans="3:16" ht="18.75" x14ac:dyDescent="0.3">
      <c r="C25" s="28"/>
      <c r="D25" s="166" t="s">
        <v>137</v>
      </c>
      <c r="E25" s="116"/>
      <c r="F25" s="116"/>
      <c r="G25" s="116"/>
      <c r="H25" s="116"/>
      <c r="I25" s="116"/>
      <c r="J25" s="116"/>
      <c r="K25" s="116"/>
      <c r="L25" s="116"/>
      <c r="M25" s="116"/>
      <c r="N25" s="116"/>
      <c r="O25" s="116"/>
      <c r="P25" s="30"/>
    </row>
    <row r="26" spans="3:16" ht="9" customHeight="1" x14ac:dyDescent="0.25">
      <c r="C26" s="28"/>
      <c r="E26" s="116"/>
      <c r="F26" s="116"/>
      <c r="G26" s="116"/>
      <c r="H26" s="116"/>
      <c r="I26" s="116"/>
      <c r="J26" s="116"/>
      <c r="K26" s="116"/>
      <c r="L26" s="116"/>
      <c r="M26" s="116"/>
      <c r="N26" s="116"/>
      <c r="O26" s="116"/>
      <c r="P26" s="30"/>
    </row>
    <row r="27" spans="3:16" x14ac:dyDescent="0.25">
      <c r="C27" s="28"/>
      <c r="E27" s="167" t="s">
        <v>138</v>
      </c>
      <c r="F27" s="116"/>
      <c r="G27" s="101" t="s">
        <v>139</v>
      </c>
      <c r="H27" s="101"/>
      <c r="I27" s="101"/>
      <c r="J27" s="101"/>
      <c r="K27" s="116"/>
      <c r="L27" s="101" t="s">
        <v>83</v>
      </c>
      <c r="M27" s="101"/>
      <c r="N27" s="101"/>
      <c r="O27" s="101"/>
      <c r="P27" s="30"/>
    </row>
    <row r="28" spans="3:16" x14ac:dyDescent="0.25">
      <c r="C28" s="28"/>
      <c r="E28" s="42" t="s">
        <v>256</v>
      </c>
      <c r="G28" s="43" t="s">
        <v>257</v>
      </c>
      <c r="H28" s="44"/>
      <c r="I28" s="44"/>
      <c r="J28" s="45"/>
      <c r="L28" s="43" t="s">
        <v>258</v>
      </c>
      <c r="M28" s="44"/>
      <c r="N28" s="44"/>
      <c r="O28" s="45"/>
      <c r="P28" s="30"/>
    </row>
    <row r="29" spans="3:16" ht="9" customHeight="1" x14ac:dyDescent="0.25">
      <c r="C29" s="28"/>
      <c r="P29" s="30"/>
    </row>
    <row r="30" spans="3:16" x14ac:dyDescent="0.25">
      <c r="C30" s="28"/>
      <c r="G30" s="29" t="s">
        <v>141</v>
      </c>
      <c r="H30" s="29"/>
      <c r="I30" s="29"/>
      <c r="J30" s="29"/>
      <c r="P30" s="30"/>
    </row>
    <row r="31" spans="3:16" x14ac:dyDescent="0.25">
      <c r="C31" s="28"/>
      <c r="G31" s="46">
        <v>6760</v>
      </c>
      <c r="H31" s="47"/>
      <c r="I31" s="47"/>
      <c r="J31" s="48"/>
      <c r="P31" s="30"/>
    </row>
    <row r="32" spans="3:16" ht="9.75" customHeight="1" x14ac:dyDescent="0.25">
      <c r="C32" s="28"/>
      <c r="P32" s="30"/>
    </row>
    <row r="33" spans="3:16" x14ac:dyDescent="0.25">
      <c r="C33" s="28"/>
      <c r="G33" s="29" t="s">
        <v>77</v>
      </c>
      <c r="H33" s="29"/>
      <c r="I33" s="29"/>
      <c r="J33" s="29"/>
      <c r="P33" s="30"/>
    </row>
    <row r="34" spans="3:16" x14ac:dyDescent="0.25">
      <c r="C34" s="28"/>
      <c r="G34" s="43" t="s">
        <v>142</v>
      </c>
      <c r="H34" s="44"/>
      <c r="I34" s="44"/>
      <c r="J34" s="45"/>
      <c r="P34" s="30"/>
    </row>
    <row r="35" spans="3:16" x14ac:dyDescent="0.25">
      <c r="C35" s="38"/>
      <c r="D35" s="39"/>
      <c r="E35" s="39"/>
      <c r="F35" s="39"/>
      <c r="G35" s="39"/>
      <c r="H35" s="39"/>
      <c r="I35" s="39"/>
      <c r="J35" s="39"/>
      <c r="K35" s="39"/>
      <c r="L35" s="39"/>
      <c r="M35" s="39"/>
      <c r="N35" s="39"/>
      <c r="O35" s="39"/>
      <c r="P35" s="40"/>
    </row>
    <row r="37" spans="3:16" ht="9" customHeight="1" x14ac:dyDescent="0.25">
      <c r="C37" s="25"/>
      <c r="D37" s="26"/>
      <c r="E37" s="26"/>
      <c r="F37" s="26"/>
      <c r="G37" s="26"/>
      <c r="H37" s="26"/>
      <c r="I37" s="26"/>
      <c r="J37" s="26"/>
      <c r="K37" s="26"/>
      <c r="L37" s="26"/>
      <c r="M37" s="26"/>
      <c r="N37" s="26"/>
      <c r="O37" s="26"/>
      <c r="P37" s="27"/>
    </row>
    <row r="38" spans="3:16" ht="18.75" x14ac:dyDescent="0.3">
      <c r="C38" s="28"/>
      <c r="D38" s="166" t="s">
        <v>143</v>
      </c>
      <c r="E38" s="116"/>
      <c r="P38" s="30"/>
    </row>
    <row r="39" spans="3:16" ht="9" customHeight="1" x14ac:dyDescent="0.25">
      <c r="C39" s="28"/>
      <c r="E39" s="116"/>
      <c r="P39" s="30"/>
    </row>
    <row r="40" spans="3:16" x14ac:dyDescent="0.25">
      <c r="C40" s="28"/>
      <c r="E40" s="115" t="s">
        <v>91</v>
      </c>
      <c r="F40" s="116"/>
      <c r="G40" s="216" t="s">
        <v>144</v>
      </c>
      <c r="H40" s="216"/>
      <c r="I40" s="116"/>
      <c r="J40" s="216" t="s">
        <v>145</v>
      </c>
      <c r="K40" s="216"/>
      <c r="P40" s="30"/>
    </row>
    <row r="41" spans="3:16" x14ac:dyDescent="0.25">
      <c r="C41" s="28"/>
      <c r="E41" s="42" t="s">
        <v>259</v>
      </c>
      <c r="G41" s="219">
        <v>84111506</v>
      </c>
      <c r="H41" s="220"/>
      <c r="J41" s="49" t="s">
        <v>89</v>
      </c>
      <c r="K41" s="50"/>
      <c r="P41" s="30"/>
    </row>
    <row r="42" spans="3:16" x14ac:dyDescent="0.25">
      <c r="C42" s="28"/>
      <c r="P42" s="30"/>
    </row>
    <row r="43" spans="3:16" x14ac:dyDescent="0.25">
      <c r="C43" s="28"/>
      <c r="E43" s="115" t="s">
        <v>87</v>
      </c>
      <c r="F43" s="116"/>
      <c r="G43" s="216" t="s">
        <v>93</v>
      </c>
      <c r="H43" s="216"/>
      <c r="I43" s="116"/>
      <c r="J43" s="115" t="s">
        <v>94</v>
      </c>
      <c r="K43" s="116"/>
      <c r="L43" s="116"/>
      <c r="M43" s="115" t="s">
        <v>22</v>
      </c>
      <c r="P43" s="30"/>
    </row>
    <row r="44" spans="3:16" x14ac:dyDescent="0.25">
      <c r="C44" s="28"/>
      <c r="E44" s="218">
        <v>1</v>
      </c>
      <c r="G44" s="221">
        <f>IFERROR(ROUND(G3/1.16,2),"")</f>
        <v>129310.34</v>
      </c>
      <c r="H44" s="222"/>
      <c r="J44" s="221">
        <f>IFERROR(ROUND(E44*G44,2),"")</f>
        <v>129310.34</v>
      </c>
      <c r="K44" s="222"/>
      <c r="M44" s="219"/>
      <c r="N44" s="220"/>
      <c r="P44" s="30"/>
    </row>
    <row r="45" spans="3:16" x14ac:dyDescent="0.25">
      <c r="C45" s="28"/>
      <c r="P45" s="30"/>
    </row>
    <row r="46" spans="3:16" x14ac:dyDescent="0.25">
      <c r="C46" s="28"/>
      <c r="E46" s="115" t="s">
        <v>146</v>
      </c>
      <c r="F46" s="116"/>
      <c r="G46" s="115" t="s">
        <v>147</v>
      </c>
      <c r="H46" s="116"/>
      <c r="I46" s="116"/>
      <c r="J46" s="115" t="s">
        <v>148</v>
      </c>
      <c r="K46" s="116"/>
      <c r="L46" s="116"/>
      <c r="M46" s="115" t="s">
        <v>149</v>
      </c>
      <c r="P46" s="30"/>
    </row>
    <row r="47" spans="3:16" x14ac:dyDescent="0.25">
      <c r="C47" s="28"/>
      <c r="E47" s="34" t="s">
        <v>215</v>
      </c>
      <c r="G47" s="52"/>
      <c r="H47" s="52"/>
      <c r="J47" s="52"/>
      <c r="K47" s="52"/>
      <c r="M47" s="52"/>
      <c r="N47" s="52"/>
      <c r="P47" s="30"/>
    </row>
    <row r="48" spans="3:16" x14ac:dyDescent="0.25">
      <c r="C48" s="38"/>
      <c r="D48" s="39"/>
      <c r="E48" s="39"/>
      <c r="F48" s="39"/>
      <c r="G48" s="39"/>
      <c r="H48" s="39"/>
      <c r="I48" s="39"/>
      <c r="J48" s="39"/>
      <c r="K48" s="39"/>
      <c r="L48" s="39"/>
      <c r="M48" s="39"/>
      <c r="N48" s="39"/>
      <c r="O48" s="39"/>
      <c r="P48" s="40"/>
    </row>
    <row r="51" spans="3:13" ht="7.5" customHeight="1" x14ac:dyDescent="0.25">
      <c r="C51" s="25"/>
      <c r="D51" s="26"/>
      <c r="E51" s="26"/>
      <c r="F51" s="26"/>
      <c r="G51" s="26"/>
      <c r="H51" s="26"/>
      <c r="I51" s="26"/>
      <c r="J51" s="26"/>
      <c r="K51" s="26"/>
      <c r="L51" s="26"/>
      <c r="M51" s="27"/>
    </row>
    <row r="52" spans="3:13" ht="18.75" x14ac:dyDescent="0.3">
      <c r="C52" s="28"/>
      <c r="D52" s="24" t="s">
        <v>150</v>
      </c>
      <c r="M52" s="30"/>
    </row>
    <row r="53" spans="3:13" x14ac:dyDescent="0.25">
      <c r="C53" s="28"/>
      <c r="M53" s="30"/>
    </row>
    <row r="54" spans="3:13" x14ac:dyDescent="0.25">
      <c r="C54" s="28"/>
      <c r="E54" s="53" t="s">
        <v>151</v>
      </c>
      <c r="F54" s="53"/>
      <c r="G54" s="53"/>
      <c r="H54" s="53"/>
      <c r="I54" s="53"/>
      <c r="J54" s="53"/>
      <c r="K54" s="53"/>
      <c r="L54" s="53"/>
      <c r="M54" s="30"/>
    </row>
    <row r="55" spans="3:13" x14ac:dyDescent="0.25">
      <c r="C55" s="28"/>
      <c r="E55" s="115" t="s">
        <v>124</v>
      </c>
      <c r="F55" s="223">
        <f>IFERROR(IF(E47="02",J44-M44,""),"")</f>
        <v>129310.34</v>
      </c>
      <c r="H55" s="54" t="s">
        <v>125</v>
      </c>
      <c r="I55" s="93">
        <v>2</v>
      </c>
      <c r="K55" s="54" t="s">
        <v>152</v>
      </c>
      <c r="L55" s="93" t="s">
        <v>260</v>
      </c>
      <c r="M55" s="30"/>
    </row>
    <row r="56" spans="3:13" x14ac:dyDescent="0.25">
      <c r="C56" s="28"/>
      <c r="M56" s="30"/>
    </row>
    <row r="57" spans="3:13" x14ac:dyDescent="0.25">
      <c r="C57" s="28"/>
      <c r="E57" s="54" t="s">
        <v>153</v>
      </c>
      <c r="F57" s="223">
        <v>0.16</v>
      </c>
      <c r="H57" s="54" t="s">
        <v>94</v>
      </c>
      <c r="I57" s="223">
        <f>IFERROR(ROUND(F55*F57,2),"")</f>
        <v>20689.650000000001</v>
      </c>
      <c r="M57" s="30"/>
    </row>
    <row r="58" spans="3:13" x14ac:dyDescent="0.25">
      <c r="C58" s="28"/>
      <c r="M58" s="30"/>
    </row>
    <row r="59" spans="3:13" x14ac:dyDescent="0.25">
      <c r="C59" s="28"/>
      <c r="M59" s="30"/>
    </row>
    <row r="60" spans="3:13" x14ac:dyDescent="0.25">
      <c r="C60" s="28"/>
      <c r="E60" s="53" t="s">
        <v>154</v>
      </c>
      <c r="F60" s="53"/>
      <c r="G60" s="53"/>
      <c r="H60" s="53"/>
      <c r="I60" s="53"/>
      <c r="J60" s="53"/>
      <c r="K60" s="53"/>
      <c r="L60" s="53"/>
      <c r="M60" s="30"/>
    </row>
    <row r="61" spans="3:13" x14ac:dyDescent="0.25">
      <c r="C61" s="28"/>
      <c r="E61" s="54" t="s">
        <v>124</v>
      </c>
      <c r="F61" s="223"/>
      <c r="H61" s="54" t="s">
        <v>125</v>
      </c>
      <c r="I61" s="93"/>
      <c r="K61" s="54" t="s">
        <v>126</v>
      </c>
      <c r="L61" s="93"/>
      <c r="M61" s="30"/>
    </row>
    <row r="62" spans="3:13" x14ac:dyDescent="0.25">
      <c r="C62" s="28"/>
      <c r="M62" s="30"/>
    </row>
    <row r="63" spans="3:13" x14ac:dyDescent="0.25">
      <c r="C63" s="28"/>
      <c r="E63" s="54" t="s">
        <v>127</v>
      </c>
      <c r="F63" s="223"/>
      <c r="H63" s="54" t="s">
        <v>94</v>
      </c>
      <c r="I63" s="223"/>
      <c r="M63" s="30"/>
    </row>
    <row r="64" spans="3:13" x14ac:dyDescent="0.25">
      <c r="C64" s="38"/>
      <c r="D64" s="39"/>
      <c r="E64" s="39"/>
      <c r="F64" s="39"/>
      <c r="G64" s="39"/>
      <c r="H64" s="39"/>
      <c r="I64" s="39"/>
      <c r="J64" s="39"/>
      <c r="K64" s="39"/>
      <c r="L64" s="39"/>
      <c r="M64" s="40"/>
    </row>
    <row r="66" spans="1:18" x14ac:dyDescent="0.25">
      <c r="L66" s="54" t="s">
        <v>155</v>
      </c>
      <c r="N66" s="224">
        <f>J44</f>
        <v>129310.34</v>
      </c>
    </row>
    <row r="67" spans="1:18" x14ac:dyDescent="0.25">
      <c r="L67" s="54" t="s">
        <v>156</v>
      </c>
      <c r="N67" s="224">
        <f>M44</f>
        <v>0</v>
      </c>
    </row>
    <row r="68" spans="1:18" x14ac:dyDescent="0.25">
      <c r="L68" s="54" t="s">
        <v>157</v>
      </c>
      <c r="N68" s="224">
        <f>I57</f>
        <v>20689.650000000001</v>
      </c>
    </row>
    <row r="69" spans="1:18" x14ac:dyDescent="0.25">
      <c r="L69" s="54" t="s">
        <v>158</v>
      </c>
      <c r="N69" s="224">
        <f>I63</f>
        <v>0</v>
      </c>
    </row>
    <row r="70" spans="1:18" x14ac:dyDescent="0.25">
      <c r="L70" s="54" t="s">
        <v>159</v>
      </c>
      <c r="N70" s="224">
        <f>IFERROR(N66-N67+N68-N69,0)</f>
        <v>149999.99</v>
      </c>
    </row>
    <row r="72" spans="1:18" x14ac:dyDescent="0.25">
      <c r="K72" s="94"/>
    </row>
    <row r="74" spans="1:18" x14ac:dyDescent="0.25">
      <c r="A74" s="75"/>
      <c r="B74" s="75"/>
      <c r="C74" s="75"/>
      <c r="D74" s="75"/>
      <c r="E74" s="75"/>
      <c r="F74" s="75"/>
      <c r="G74" s="75"/>
      <c r="H74" s="75"/>
      <c r="I74" s="75"/>
      <c r="J74" s="75"/>
      <c r="K74" s="75"/>
      <c r="L74" s="75"/>
      <c r="M74" s="75"/>
      <c r="N74" s="75"/>
      <c r="O74" s="75"/>
      <c r="P74" s="75"/>
      <c r="Q74" s="75"/>
      <c r="R74" s="75"/>
    </row>
    <row r="76" spans="1:18" x14ac:dyDescent="0.25">
      <c r="C76" s="1" t="s">
        <v>261</v>
      </c>
    </row>
    <row r="78" spans="1:18" ht="18.75" x14ac:dyDescent="0.3">
      <c r="C78" s="24" t="s">
        <v>1</v>
      </c>
    </row>
    <row r="79" spans="1:18" x14ac:dyDescent="0.25">
      <c r="C79" s="25"/>
      <c r="D79" s="26"/>
      <c r="E79" s="26"/>
      <c r="F79" s="26"/>
      <c r="G79" s="26"/>
      <c r="H79" s="26"/>
      <c r="I79" s="26"/>
      <c r="J79" s="26"/>
      <c r="K79" s="26"/>
      <c r="L79" s="26"/>
      <c r="M79" s="26"/>
      <c r="N79" s="26"/>
      <c r="O79" s="26"/>
      <c r="P79" s="27"/>
    </row>
    <row r="80" spans="1:18" ht="15.75" thickBot="1" x14ac:dyDescent="0.3">
      <c r="C80" s="28"/>
      <c r="D80" s="29" t="s">
        <v>129</v>
      </c>
      <c r="E80" s="29"/>
      <c r="P80" s="30"/>
    </row>
    <row r="81" spans="3:16" ht="30.75" thickBot="1" x14ac:dyDescent="0.3">
      <c r="C81" s="28"/>
      <c r="D81" s="89">
        <v>601</v>
      </c>
      <c r="E81" s="214" t="str">
        <f>IFERROR(VLOOKUP(D81,CATALOGO!$B$6:$C$24,2,FALSE),"")</f>
        <v>General de Ley Personas Morales</v>
      </c>
      <c r="F81" s="163" t="s">
        <v>69</v>
      </c>
      <c r="G81" s="32">
        <v>6760</v>
      </c>
      <c r="H81" s="164" t="s">
        <v>131</v>
      </c>
      <c r="I81" s="33">
        <f ca="1">TODAY()</f>
        <v>45901</v>
      </c>
      <c r="J81" s="164" t="s">
        <v>132</v>
      </c>
      <c r="K81" s="34" t="s">
        <v>133</v>
      </c>
      <c r="L81" s="164" t="s">
        <v>12</v>
      </c>
      <c r="M81" s="35">
        <v>1</v>
      </c>
      <c r="N81" s="164" t="s">
        <v>134</v>
      </c>
      <c r="O81" s="35" t="s">
        <v>135</v>
      </c>
      <c r="P81" s="30"/>
    </row>
    <row r="82" spans="3:16" x14ac:dyDescent="0.25">
      <c r="C82" s="28"/>
      <c r="E82" s="214"/>
      <c r="F82" s="31"/>
      <c r="P82" s="30"/>
    </row>
    <row r="83" spans="3:16" x14ac:dyDescent="0.25">
      <c r="C83" s="28"/>
      <c r="D83" s="215" t="s">
        <v>253</v>
      </c>
      <c r="E83" s="215"/>
      <c r="F83" s="52" t="s">
        <v>254</v>
      </c>
      <c r="G83" s="52"/>
      <c r="J83" s="37"/>
      <c r="K83" s="37"/>
      <c r="L83" s="90"/>
      <c r="M83" s="90"/>
      <c r="P83" s="30"/>
    </row>
    <row r="84" spans="3:16" x14ac:dyDescent="0.25">
      <c r="C84" s="38"/>
      <c r="D84" s="39"/>
      <c r="E84" s="39"/>
      <c r="F84" s="39"/>
      <c r="G84" s="39"/>
      <c r="H84" s="39"/>
      <c r="I84" s="39"/>
      <c r="J84" s="39"/>
      <c r="K84" s="39"/>
      <c r="L84" s="39"/>
      <c r="M84" s="39"/>
      <c r="N84" s="39"/>
      <c r="O84" s="39"/>
      <c r="P84" s="40"/>
    </row>
    <row r="86" spans="3:16" x14ac:dyDescent="0.25">
      <c r="C86" s="25"/>
      <c r="D86" s="26"/>
      <c r="E86" s="26"/>
      <c r="F86" s="26"/>
      <c r="G86" s="26"/>
      <c r="H86" s="26"/>
      <c r="I86" s="26"/>
      <c r="J86" s="26"/>
      <c r="K86" s="26"/>
      <c r="L86" s="26"/>
      <c r="M86" s="26"/>
      <c r="N86" s="26"/>
      <c r="O86" s="26"/>
      <c r="P86" s="27"/>
    </row>
    <row r="87" spans="3:16" ht="18.75" x14ac:dyDescent="0.3">
      <c r="C87" s="28"/>
      <c r="D87" s="166" t="s">
        <v>136</v>
      </c>
      <c r="E87" s="116"/>
      <c r="F87" s="116"/>
      <c r="G87" s="116"/>
      <c r="P87" s="30"/>
    </row>
    <row r="88" spans="3:16" x14ac:dyDescent="0.25">
      <c r="C88" s="28"/>
      <c r="E88" s="116"/>
      <c r="F88" s="116"/>
      <c r="G88" s="116"/>
      <c r="P88" s="30"/>
    </row>
    <row r="89" spans="3:16" x14ac:dyDescent="0.25">
      <c r="C89" s="28"/>
      <c r="E89" s="167" t="s">
        <v>24</v>
      </c>
      <c r="F89" s="116"/>
      <c r="G89" s="115" t="s">
        <v>100</v>
      </c>
      <c r="P89" s="30"/>
    </row>
    <row r="90" spans="3:16" x14ac:dyDescent="0.25">
      <c r="C90" s="28"/>
      <c r="E90" s="42" t="s">
        <v>255</v>
      </c>
      <c r="G90" s="42"/>
      <c r="P90" s="30"/>
    </row>
    <row r="91" spans="3:16" x14ac:dyDescent="0.25">
      <c r="C91" s="38"/>
      <c r="D91" s="39"/>
      <c r="E91" s="39"/>
      <c r="F91" s="39"/>
      <c r="G91" s="39"/>
      <c r="H91" s="39"/>
      <c r="I91" s="39"/>
      <c r="J91" s="39"/>
      <c r="K91" s="39"/>
      <c r="L91" s="39"/>
      <c r="M91" s="39"/>
      <c r="N91" s="39"/>
      <c r="O91" s="39"/>
      <c r="P91" s="40"/>
    </row>
    <row r="93" spans="3:16" ht="7.5" customHeight="1" x14ac:dyDescent="0.25">
      <c r="C93" s="25"/>
      <c r="D93" s="26"/>
      <c r="E93" s="26"/>
      <c r="F93" s="26"/>
      <c r="G93" s="26"/>
      <c r="H93" s="26"/>
      <c r="I93" s="26"/>
      <c r="J93" s="26"/>
      <c r="K93" s="26"/>
      <c r="L93" s="26"/>
      <c r="M93" s="26"/>
      <c r="N93" s="26"/>
      <c r="O93" s="26"/>
      <c r="P93" s="27"/>
    </row>
    <row r="94" spans="3:16" ht="18.75" x14ac:dyDescent="0.3">
      <c r="C94" s="28"/>
      <c r="D94" s="24" t="s">
        <v>262</v>
      </c>
      <c r="E94" s="116"/>
      <c r="F94" s="116"/>
      <c r="G94" s="116"/>
      <c r="H94" s="116"/>
      <c r="I94" s="116"/>
      <c r="P94" s="30"/>
    </row>
    <row r="95" spans="3:16" x14ac:dyDescent="0.25">
      <c r="C95" s="28"/>
      <c r="E95" s="116"/>
      <c r="F95" s="116"/>
      <c r="G95" s="116"/>
      <c r="H95" s="116"/>
      <c r="I95" s="116"/>
      <c r="P95" s="30"/>
    </row>
    <row r="96" spans="3:16" x14ac:dyDescent="0.25">
      <c r="C96" s="28"/>
      <c r="E96" s="167" t="s">
        <v>72</v>
      </c>
      <c r="F96" s="116"/>
      <c r="G96" s="116"/>
      <c r="H96" s="116"/>
      <c r="I96" s="167" t="s">
        <v>73</v>
      </c>
      <c r="P96" s="30"/>
    </row>
    <row r="97" spans="3:16" x14ac:dyDescent="0.25">
      <c r="C97" s="28"/>
      <c r="E97" s="34" t="s">
        <v>230</v>
      </c>
      <c r="F97" t="str">
        <f>IFERROR(VLOOKUP(E97,CATALOGO!$B$106:$C$112,2,FALSE),"")</f>
        <v>CFDI por aplicación de anticipo</v>
      </c>
      <c r="I97" s="95" t="s">
        <v>263</v>
      </c>
      <c r="J97" s="96"/>
      <c r="K97" s="97"/>
      <c r="P97" s="30"/>
    </row>
    <row r="98" spans="3:16" x14ac:dyDescent="0.25">
      <c r="C98" s="38"/>
      <c r="D98" s="39"/>
      <c r="E98" s="39"/>
      <c r="F98" s="39"/>
      <c r="G98" s="39"/>
      <c r="H98" s="39"/>
      <c r="I98" s="39"/>
      <c r="J98" s="39"/>
      <c r="K98" s="39"/>
      <c r="L98" s="39"/>
      <c r="M98" s="39"/>
      <c r="N98" s="39"/>
      <c r="O98" s="39"/>
      <c r="P98" s="40"/>
    </row>
    <row r="100" spans="3:16" x14ac:dyDescent="0.25">
      <c r="C100" s="25"/>
      <c r="D100" s="26"/>
      <c r="E100" s="26"/>
      <c r="F100" s="26"/>
      <c r="G100" s="26"/>
      <c r="H100" s="26"/>
      <c r="I100" s="26"/>
      <c r="J100" s="26"/>
      <c r="K100" s="26"/>
      <c r="L100" s="26"/>
      <c r="M100" s="26"/>
      <c r="N100" s="26"/>
      <c r="O100" s="26"/>
      <c r="P100" s="27"/>
    </row>
    <row r="101" spans="3:16" ht="18.75" x14ac:dyDescent="0.3">
      <c r="C101" s="28"/>
      <c r="D101" s="166" t="s">
        <v>137</v>
      </c>
      <c r="E101" s="116"/>
      <c r="F101" s="116"/>
      <c r="G101" s="116"/>
      <c r="H101" s="116"/>
      <c r="I101" s="116"/>
      <c r="J101" s="116"/>
      <c r="K101" s="116"/>
      <c r="L101" s="116"/>
      <c r="M101" s="116"/>
      <c r="N101" s="116"/>
      <c r="O101" s="116"/>
      <c r="P101" s="30"/>
    </row>
    <row r="102" spans="3:16" x14ac:dyDescent="0.25">
      <c r="C102" s="28"/>
      <c r="E102" s="116"/>
      <c r="F102" s="116"/>
      <c r="G102" s="116"/>
      <c r="H102" s="116"/>
      <c r="I102" s="116"/>
      <c r="J102" s="116"/>
      <c r="K102" s="116"/>
      <c r="L102" s="116"/>
      <c r="M102" s="116"/>
      <c r="N102" s="116"/>
      <c r="O102" s="116"/>
      <c r="P102" s="30"/>
    </row>
    <row r="103" spans="3:16" x14ac:dyDescent="0.25">
      <c r="C103" s="28"/>
      <c r="E103" s="167" t="s">
        <v>138</v>
      </c>
      <c r="F103" s="116"/>
      <c r="G103" s="101" t="s">
        <v>139</v>
      </c>
      <c r="H103" s="101"/>
      <c r="I103" s="101"/>
      <c r="J103" s="101"/>
      <c r="K103" s="116"/>
      <c r="L103" s="101" t="s">
        <v>83</v>
      </c>
      <c r="M103" s="101"/>
      <c r="N103" s="101"/>
      <c r="O103" s="101"/>
      <c r="P103" s="30"/>
    </row>
    <row r="104" spans="3:16" x14ac:dyDescent="0.25">
      <c r="C104" s="28"/>
      <c r="E104" s="42" t="s">
        <v>256</v>
      </c>
      <c r="G104" s="43" t="s">
        <v>257</v>
      </c>
      <c r="H104" s="44"/>
      <c r="I104" s="44"/>
      <c r="J104" s="45"/>
      <c r="L104" s="43" t="s">
        <v>258</v>
      </c>
      <c r="M104" s="44"/>
      <c r="N104" s="44"/>
      <c r="O104" s="45"/>
      <c r="P104" s="30"/>
    </row>
    <row r="105" spans="3:16" x14ac:dyDescent="0.25">
      <c r="C105" s="28"/>
      <c r="P105" s="30"/>
    </row>
    <row r="106" spans="3:16" x14ac:dyDescent="0.25">
      <c r="C106" s="28"/>
      <c r="G106" s="101" t="s">
        <v>141</v>
      </c>
      <c r="H106" s="101"/>
      <c r="I106" s="101"/>
      <c r="J106" s="101"/>
      <c r="P106" s="30"/>
    </row>
    <row r="107" spans="3:16" x14ac:dyDescent="0.25">
      <c r="C107" s="28"/>
      <c r="G107" s="46">
        <v>6760</v>
      </c>
      <c r="H107" s="47"/>
      <c r="I107" s="47"/>
      <c r="J107" s="48"/>
      <c r="P107" s="30"/>
    </row>
    <row r="108" spans="3:16" x14ac:dyDescent="0.25">
      <c r="C108" s="28"/>
      <c r="P108" s="30"/>
    </row>
    <row r="109" spans="3:16" x14ac:dyDescent="0.25">
      <c r="C109" s="28"/>
      <c r="G109" s="101" t="s">
        <v>77</v>
      </c>
      <c r="H109" s="101"/>
      <c r="I109" s="101"/>
      <c r="J109" s="101"/>
      <c r="P109" s="30"/>
    </row>
    <row r="110" spans="3:16" x14ac:dyDescent="0.25">
      <c r="C110" s="28"/>
      <c r="G110" s="43" t="s">
        <v>142</v>
      </c>
      <c r="H110" s="44"/>
      <c r="I110" s="44"/>
      <c r="J110" s="45"/>
      <c r="P110" s="30"/>
    </row>
    <row r="111" spans="3:16" x14ac:dyDescent="0.25">
      <c r="C111" s="38"/>
      <c r="D111" s="39"/>
      <c r="E111" s="39"/>
      <c r="F111" s="39"/>
      <c r="G111" s="39"/>
      <c r="H111" s="39"/>
      <c r="I111" s="39"/>
      <c r="J111" s="39"/>
      <c r="K111" s="39"/>
      <c r="L111" s="39"/>
      <c r="M111" s="39"/>
      <c r="N111" s="39"/>
      <c r="O111" s="39"/>
      <c r="P111" s="40"/>
    </row>
    <row r="113" spans="3:16" x14ac:dyDescent="0.25">
      <c r="C113" s="25"/>
      <c r="D113" s="26"/>
      <c r="E113" s="26"/>
      <c r="F113" s="26"/>
      <c r="G113" s="26"/>
      <c r="H113" s="26"/>
      <c r="I113" s="26"/>
      <c r="J113" s="26"/>
      <c r="K113" s="26"/>
      <c r="L113" s="26"/>
      <c r="M113" s="26"/>
      <c r="N113" s="26"/>
      <c r="O113" s="26"/>
      <c r="P113" s="27"/>
    </row>
    <row r="114" spans="3:16" ht="18.75" x14ac:dyDescent="0.3">
      <c r="C114" s="28"/>
      <c r="D114" s="166" t="s">
        <v>143</v>
      </c>
      <c r="P114" s="30"/>
    </row>
    <row r="115" spans="3:16" x14ac:dyDescent="0.25">
      <c r="C115" s="28"/>
      <c r="P115" s="30"/>
    </row>
    <row r="116" spans="3:16" x14ac:dyDescent="0.25">
      <c r="C116" s="28"/>
      <c r="E116" s="115" t="s">
        <v>91</v>
      </c>
      <c r="F116" s="116"/>
      <c r="G116" s="216" t="s">
        <v>144</v>
      </c>
      <c r="H116" s="216"/>
      <c r="I116" s="116"/>
      <c r="J116" s="216" t="s">
        <v>145</v>
      </c>
      <c r="K116" s="216"/>
      <c r="P116" s="30"/>
    </row>
    <row r="117" spans="3:16" x14ac:dyDescent="0.25">
      <c r="C117" s="28"/>
      <c r="E117" s="42" t="s">
        <v>264</v>
      </c>
      <c r="G117" s="49">
        <v>50131801</v>
      </c>
      <c r="H117" s="50"/>
      <c r="J117" s="49" t="s">
        <v>265</v>
      </c>
      <c r="K117" s="50"/>
      <c r="P117" s="30"/>
    </row>
    <row r="118" spans="3:16" x14ac:dyDescent="0.25">
      <c r="C118" s="28"/>
      <c r="P118" s="30"/>
    </row>
    <row r="119" spans="3:16" x14ac:dyDescent="0.25">
      <c r="C119" s="28"/>
      <c r="E119" s="115" t="s">
        <v>87</v>
      </c>
      <c r="F119" s="116"/>
      <c r="G119" s="216" t="s">
        <v>93</v>
      </c>
      <c r="H119" s="216"/>
      <c r="I119" s="116"/>
      <c r="J119" s="115" t="s">
        <v>94</v>
      </c>
      <c r="K119" s="116"/>
      <c r="L119" s="116"/>
      <c r="M119" s="115" t="s">
        <v>22</v>
      </c>
      <c r="P119" s="30"/>
    </row>
    <row r="120" spans="3:16" x14ac:dyDescent="0.25">
      <c r="C120" s="28"/>
      <c r="E120" s="42">
        <v>150</v>
      </c>
      <c r="G120" s="91">
        <v>1250</v>
      </c>
      <c r="H120" s="92"/>
      <c r="J120" s="91">
        <f>IFERROR(ROUND(E120*G120,2),"")</f>
        <v>187500</v>
      </c>
      <c r="K120" s="92"/>
      <c r="M120" s="49"/>
      <c r="N120" s="50"/>
      <c r="P120" s="30"/>
    </row>
    <row r="121" spans="3:16" x14ac:dyDescent="0.25">
      <c r="C121" s="28"/>
      <c r="P121" s="30"/>
    </row>
    <row r="122" spans="3:16" x14ac:dyDescent="0.25">
      <c r="C122" s="28"/>
      <c r="E122" s="115" t="s">
        <v>146</v>
      </c>
      <c r="F122" s="116"/>
      <c r="G122" s="115" t="s">
        <v>147</v>
      </c>
      <c r="H122" s="116"/>
      <c r="I122" s="116"/>
      <c r="J122" s="115" t="s">
        <v>148</v>
      </c>
      <c r="K122" s="116"/>
      <c r="L122" s="116"/>
      <c r="M122" s="115" t="s">
        <v>149</v>
      </c>
      <c r="P122" s="30"/>
    </row>
    <row r="123" spans="3:16" x14ac:dyDescent="0.25">
      <c r="C123" s="28"/>
      <c r="E123" s="34" t="s">
        <v>215</v>
      </c>
      <c r="G123" s="52"/>
      <c r="H123" s="52"/>
      <c r="J123" s="52" t="s">
        <v>266</v>
      </c>
      <c r="K123" s="52"/>
      <c r="M123" s="98"/>
      <c r="N123" s="99"/>
      <c r="P123" s="30"/>
    </row>
    <row r="124" spans="3:16" x14ac:dyDescent="0.25">
      <c r="C124" s="38"/>
      <c r="D124" s="39"/>
      <c r="E124" s="39"/>
      <c r="F124" s="39"/>
      <c r="G124" s="39"/>
      <c r="H124" s="39"/>
      <c r="I124" s="39"/>
      <c r="J124" s="39"/>
      <c r="K124" s="39"/>
      <c r="L124" s="39"/>
      <c r="M124" s="39"/>
      <c r="N124" s="39"/>
      <c r="O124" s="39"/>
      <c r="P124" s="40"/>
    </row>
    <row r="127" spans="3:16" x14ac:dyDescent="0.25">
      <c r="C127" s="25"/>
      <c r="D127" s="26"/>
      <c r="E127" s="26"/>
      <c r="F127" s="26"/>
      <c r="G127" s="26"/>
      <c r="H127" s="26"/>
      <c r="I127" s="26"/>
      <c r="J127" s="26"/>
      <c r="K127" s="26"/>
      <c r="L127" s="26"/>
      <c r="M127" s="27"/>
    </row>
    <row r="128" spans="3:16" ht="18.75" x14ac:dyDescent="0.3">
      <c r="C128" s="28"/>
      <c r="D128" s="166" t="s">
        <v>150</v>
      </c>
      <c r="M128" s="30"/>
    </row>
    <row r="129" spans="3:14" x14ac:dyDescent="0.25">
      <c r="C129" s="28"/>
      <c r="M129" s="30"/>
    </row>
    <row r="130" spans="3:14" x14ac:dyDescent="0.25">
      <c r="C130" s="28"/>
      <c r="E130" s="53" t="s">
        <v>151</v>
      </c>
      <c r="F130" s="53"/>
      <c r="G130" s="53"/>
      <c r="H130" s="53"/>
      <c r="I130" s="53"/>
      <c r="J130" s="53"/>
      <c r="K130" s="53"/>
      <c r="L130" s="53"/>
      <c r="M130" s="30"/>
    </row>
    <row r="131" spans="3:14" x14ac:dyDescent="0.25">
      <c r="C131" s="28"/>
      <c r="E131" s="54" t="s">
        <v>124</v>
      </c>
      <c r="F131" s="161">
        <f>IFERROR(IF(E123="02",J120-M120,""),"")</f>
        <v>187500</v>
      </c>
      <c r="H131" s="54" t="s">
        <v>125</v>
      </c>
      <c r="I131" s="93">
        <v>2</v>
      </c>
      <c r="K131" s="54" t="s">
        <v>152</v>
      </c>
      <c r="L131" s="93" t="s">
        <v>260</v>
      </c>
      <c r="M131" s="30"/>
    </row>
    <row r="132" spans="3:14" x14ac:dyDescent="0.25">
      <c r="C132" s="28"/>
      <c r="M132" s="30"/>
    </row>
    <row r="133" spans="3:14" x14ac:dyDescent="0.25">
      <c r="C133" s="28"/>
      <c r="E133" s="54" t="s">
        <v>153</v>
      </c>
      <c r="F133" s="161">
        <v>0.16</v>
      </c>
      <c r="H133" s="54" t="s">
        <v>94</v>
      </c>
      <c r="I133" s="161">
        <f>IFERROR(ROUND(F131*F133,2),"")</f>
        <v>30000</v>
      </c>
      <c r="M133" s="30"/>
    </row>
    <row r="134" spans="3:14" x14ac:dyDescent="0.25">
      <c r="C134" s="28"/>
      <c r="M134" s="30"/>
    </row>
    <row r="135" spans="3:14" x14ac:dyDescent="0.25">
      <c r="C135" s="28"/>
      <c r="M135" s="30"/>
    </row>
    <row r="136" spans="3:14" x14ac:dyDescent="0.25">
      <c r="C136" s="28"/>
      <c r="E136" s="53" t="s">
        <v>154</v>
      </c>
      <c r="F136" s="53"/>
      <c r="G136" s="53"/>
      <c r="H136" s="53"/>
      <c r="I136" s="53"/>
      <c r="J136" s="53"/>
      <c r="K136" s="53"/>
      <c r="L136" s="53"/>
      <c r="M136" s="30"/>
    </row>
    <row r="137" spans="3:14" x14ac:dyDescent="0.25">
      <c r="C137" s="28"/>
      <c r="E137" s="54" t="s">
        <v>124</v>
      </c>
      <c r="F137" s="161"/>
      <c r="H137" s="54" t="s">
        <v>125</v>
      </c>
      <c r="I137" s="93"/>
      <c r="K137" s="54" t="s">
        <v>126</v>
      </c>
      <c r="L137" s="93"/>
      <c r="M137" s="30"/>
    </row>
    <row r="138" spans="3:14" x14ac:dyDescent="0.25">
      <c r="C138" s="28"/>
      <c r="M138" s="30"/>
    </row>
    <row r="139" spans="3:14" x14ac:dyDescent="0.25">
      <c r="C139" s="28"/>
      <c r="E139" s="54" t="s">
        <v>127</v>
      </c>
      <c r="F139" s="161"/>
      <c r="H139" s="54" t="s">
        <v>94</v>
      </c>
      <c r="I139" s="161"/>
      <c r="M139" s="30"/>
    </row>
    <row r="140" spans="3:14" x14ac:dyDescent="0.25">
      <c r="C140" s="38"/>
      <c r="D140" s="39"/>
      <c r="E140" s="39"/>
      <c r="F140" s="39"/>
      <c r="G140" s="39"/>
      <c r="H140" s="39"/>
      <c r="I140" s="39"/>
      <c r="J140" s="39"/>
      <c r="K140" s="39"/>
      <c r="L140" s="39"/>
      <c r="M140" s="40"/>
    </row>
    <row r="142" spans="3:14" x14ac:dyDescent="0.25">
      <c r="L142" s="54" t="s">
        <v>155</v>
      </c>
      <c r="N142" s="157">
        <f>J120</f>
        <v>187500</v>
      </c>
    </row>
    <row r="143" spans="3:14" x14ac:dyDescent="0.25">
      <c r="L143" s="54" t="s">
        <v>156</v>
      </c>
      <c r="N143" s="157">
        <f>M120</f>
        <v>0</v>
      </c>
    </row>
    <row r="144" spans="3:14" x14ac:dyDescent="0.25">
      <c r="L144" s="54" t="s">
        <v>157</v>
      </c>
      <c r="N144" s="157">
        <f>I133</f>
        <v>30000</v>
      </c>
    </row>
    <row r="145" spans="1:18" x14ac:dyDescent="0.25">
      <c r="L145" s="54" t="s">
        <v>158</v>
      </c>
      <c r="N145" s="157">
        <f>I139</f>
        <v>0</v>
      </c>
    </row>
    <row r="146" spans="1:18" x14ac:dyDescent="0.25">
      <c r="L146" s="54" t="s">
        <v>159</v>
      </c>
      <c r="N146" s="157">
        <f>IFERROR(N142-N143+N144-N145,0)</f>
        <v>217500</v>
      </c>
    </row>
    <row r="148" spans="1:18" x14ac:dyDescent="0.25">
      <c r="K148" s="94"/>
    </row>
    <row r="151" spans="1:18" x14ac:dyDescent="0.25">
      <c r="A151" s="75"/>
      <c r="B151" s="75"/>
      <c r="C151" s="75"/>
      <c r="D151" s="75"/>
      <c r="E151" s="75"/>
      <c r="F151" s="75"/>
      <c r="G151" s="75"/>
      <c r="H151" s="75"/>
      <c r="I151" s="75"/>
      <c r="J151" s="75"/>
      <c r="K151" s="75"/>
      <c r="L151" s="75"/>
      <c r="M151" s="75"/>
      <c r="N151" s="75"/>
      <c r="O151" s="75"/>
      <c r="P151" s="75"/>
      <c r="Q151" s="75"/>
      <c r="R151" s="75"/>
    </row>
    <row r="153" spans="1:18" x14ac:dyDescent="0.25">
      <c r="C153" s="1" t="s">
        <v>267</v>
      </c>
    </row>
    <row r="155" spans="1:18" ht="18.75" x14ac:dyDescent="0.3">
      <c r="C155" s="166" t="s">
        <v>1</v>
      </c>
    </row>
    <row r="156" spans="1:18" x14ac:dyDescent="0.25">
      <c r="C156" s="25"/>
      <c r="D156" s="26"/>
      <c r="E156" s="26"/>
      <c r="F156" s="26"/>
      <c r="G156" s="26"/>
      <c r="H156" s="26"/>
      <c r="I156" s="26"/>
      <c r="J156" s="26"/>
      <c r="K156" s="26"/>
      <c r="L156" s="26"/>
      <c r="M156" s="26"/>
      <c r="N156" s="26"/>
      <c r="O156" s="26"/>
    </row>
    <row r="157" spans="1:18" ht="15.75" thickBot="1" x14ac:dyDescent="0.3">
      <c r="C157" s="28"/>
      <c r="D157" s="101" t="s">
        <v>129</v>
      </c>
      <c r="E157" s="101"/>
    </row>
    <row r="158" spans="1:18" ht="30.75" thickBot="1" x14ac:dyDescent="0.3">
      <c r="C158" s="28"/>
      <c r="D158" s="89">
        <v>601</v>
      </c>
      <c r="E158" s="214" t="str">
        <f>IFERROR(VLOOKUP(D158,CATALOGO!$B$6:$C$24,2,FALSE),"")</f>
        <v>General de Ley Personas Morales</v>
      </c>
      <c r="F158" s="163" t="s">
        <v>69</v>
      </c>
      <c r="G158" s="32">
        <v>6760</v>
      </c>
      <c r="H158" s="164" t="s">
        <v>131</v>
      </c>
      <c r="I158" s="33">
        <f ca="1">TODAY()</f>
        <v>45901</v>
      </c>
      <c r="J158" s="164" t="s">
        <v>132</v>
      </c>
      <c r="K158" s="34" t="s">
        <v>268</v>
      </c>
      <c r="L158" s="164" t="s">
        <v>12</v>
      </c>
      <c r="M158" s="35">
        <v>30</v>
      </c>
      <c r="N158" s="164" t="s">
        <v>134</v>
      </c>
      <c r="O158" s="35" t="s">
        <v>135</v>
      </c>
    </row>
    <row r="159" spans="1:18" x14ac:dyDescent="0.25">
      <c r="C159" s="28"/>
      <c r="E159" s="214"/>
      <c r="F159" s="163"/>
    </row>
    <row r="160" spans="1:18" x14ac:dyDescent="0.25">
      <c r="C160" s="28"/>
      <c r="D160" s="215" t="s">
        <v>253</v>
      </c>
      <c r="E160" s="215"/>
      <c r="F160" s="52" t="s">
        <v>254</v>
      </c>
      <c r="G160" s="52"/>
      <c r="J160" s="37"/>
      <c r="K160" s="37"/>
      <c r="L160" s="90"/>
      <c r="M160" s="90"/>
    </row>
    <row r="161" spans="3:15" x14ac:dyDescent="0.25">
      <c r="C161" s="38"/>
      <c r="D161" s="39"/>
      <c r="E161" s="39"/>
      <c r="F161" s="39"/>
      <c r="G161" s="39"/>
      <c r="H161" s="39"/>
      <c r="I161" s="39"/>
      <c r="J161" s="39"/>
      <c r="K161" s="39"/>
      <c r="L161" s="39"/>
      <c r="M161" s="39"/>
      <c r="N161" s="39"/>
      <c r="O161" s="39"/>
    </row>
    <row r="163" spans="3:15" x14ac:dyDescent="0.25">
      <c r="C163" s="25"/>
      <c r="D163" s="26"/>
      <c r="E163" s="26"/>
      <c r="F163" s="26"/>
      <c r="G163" s="26"/>
      <c r="H163" s="26"/>
      <c r="I163" s="26"/>
      <c r="J163" s="26"/>
      <c r="K163" s="26"/>
      <c r="L163" s="26"/>
      <c r="M163" s="26"/>
      <c r="N163" s="26"/>
      <c r="O163" s="26"/>
    </row>
    <row r="164" spans="3:15" ht="18.75" x14ac:dyDescent="0.3">
      <c r="C164" s="28"/>
      <c r="D164" s="166" t="s">
        <v>136</v>
      </c>
      <c r="E164" s="116"/>
      <c r="F164" s="116"/>
      <c r="G164" s="116"/>
    </row>
    <row r="165" spans="3:15" x14ac:dyDescent="0.25">
      <c r="C165" s="28"/>
      <c r="E165" s="116"/>
      <c r="F165" s="116"/>
      <c r="G165" s="116"/>
    </row>
    <row r="166" spans="3:15" x14ac:dyDescent="0.25">
      <c r="C166" s="28"/>
      <c r="E166" s="167" t="s">
        <v>24</v>
      </c>
      <c r="F166" s="116"/>
      <c r="G166" s="115" t="s">
        <v>100</v>
      </c>
    </row>
    <row r="167" spans="3:15" x14ac:dyDescent="0.25">
      <c r="C167" s="28"/>
      <c r="E167" s="42" t="s">
        <v>255</v>
      </c>
      <c r="G167" s="160"/>
    </row>
    <row r="168" spans="3:15" x14ac:dyDescent="0.25">
      <c r="C168" s="38"/>
      <c r="D168" s="39"/>
      <c r="E168" s="39"/>
      <c r="F168" s="39"/>
      <c r="G168" s="39"/>
      <c r="H168" s="39"/>
      <c r="I168" s="39"/>
      <c r="J168" s="39"/>
      <c r="K168" s="39"/>
      <c r="L168" s="39"/>
      <c r="M168" s="39"/>
      <c r="N168" s="39"/>
      <c r="O168" s="39"/>
    </row>
    <row r="170" spans="3:15" x14ac:dyDescent="0.25">
      <c r="C170" s="25"/>
      <c r="D170" s="26"/>
      <c r="E170" s="26"/>
      <c r="F170" s="26"/>
      <c r="G170" s="26"/>
      <c r="H170" s="26"/>
      <c r="I170" s="26"/>
      <c r="J170" s="26"/>
      <c r="K170" s="26"/>
      <c r="L170" s="26"/>
      <c r="M170" s="26"/>
      <c r="N170" s="26"/>
      <c r="O170" s="26"/>
    </row>
    <row r="171" spans="3:15" ht="18.75" x14ac:dyDescent="0.3">
      <c r="C171" s="28"/>
      <c r="D171" s="166" t="s">
        <v>262</v>
      </c>
      <c r="E171" s="116"/>
      <c r="F171" s="116"/>
      <c r="G171" s="116"/>
      <c r="H171" s="116"/>
      <c r="I171" s="116"/>
      <c r="J171" s="116"/>
    </row>
    <row r="172" spans="3:15" x14ac:dyDescent="0.25">
      <c r="C172" s="28"/>
      <c r="D172" s="116"/>
      <c r="E172" s="116"/>
      <c r="F172" s="116"/>
      <c r="G172" s="116"/>
      <c r="H172" s="116"/>
      <c r="I172" s="116"/>
      <c r="J172" s="116"/>
    </row>
    <row r="173" spans="3:15" x14ac:dyDescent="0.25">
      <c r="C173" s="28"/>
      <c r="D173" s="116"/>
      <c r="E173" s="167" t="s">
        <v>72</v>
      </c>
      <c r="F173" s="116"/>
      <c r="G173" s="116"/>
      <c r="H173" s="116"/>
      <c r="I173" s="167" t="s">
        <v>73</v>
      </c>
      <c r="J173" s="116"/>
    </row>
    <row r="174" spans="3:15" x14ac:dyDescent="0.25">
      <c r="C174" s="28"/>
      <c r="E174" s="34" t="s">
        <v>230</v>
      </c>
      <c r="F174" t="str">
        <f>IFERROR(VLOOKUP(E174,CATALOGO!$B$106:$C$112,2,FALSE),"")</f>
        <v>CFDI por aplicación de anticipo</v>
      </c>
      <c r="I174" s="95" t="s">
        <v>269</v>
      </c>
      <c r="J174" s="96"/>
      <c r="K174" s="97"/>
    </row>
    <row r="175" spans="3:15" x14ac:dyDescent="0.25">
      <c r="C175" s="38"/>
      <c r="D175" s="39"/>
      <c r="E175" s="39"/>
      <c r="F175" s="39"/>
      <c r="G175" s="39"/>
      <c r="H175" s="39"/>
      <c r="I175" s="39"/>
      <c r="J175" s="39"/>
      <c r="K175" s="39"/>
      <c r="L175" s="39"/>
      <c r="M175" s="39"/>
      <c r="N175" s="39"/>
      <c r="O175" s="39"/>
    </row>
    <row r="177" spans="3:15" x14ac:dyDescent="0.25">
      <c r="C177" s="25"/>
      <c r="D177" s="26"/>
      <c r="E177" s="26"/>
      <c r="F177" s="26"/>
      <c r="G177" s="26"/>
      <c r="H177" s="26"/>
      <c r="I177" s="26"/>
      <c r="J177" s="26"/>
      <c r="K177" s="26"/>
      <c r="L177" s="26"/>
      <c r="M177" s="26"/>
      <c r="N177" s="26"/>
      <c r="O177" s="26"/>
    </row>
    <row r="178" spans="3:15" ht="18.75" x14ac:dyDescent="0.3">
      <c r="C178" s="28"/>
      <c r="D178" s="166" t="s">
        <v>137</v>
      </c>
      <c r="E178" s="116"/>
      <c r="F178" s="116"/>
      <c r="G178" s="116"/>
      <c r="H178" s="116"/>
      <c r="I178" s="116"/>
      <c r="J178" s="116"/>
      <c r="K178" s="116"/>
      <c r="L178" s="116"/>
      <c r="M178" s="116"/>
      <c r="N178" s="116"/>
      <c r="O178" s="116"/>
    </row>
    <row r="179" spans="3:15" x14ac:dyDescent="0.25">
      <c r="C179" s="28"/>
      <c r="D179" s="116"/>
      <c r="E179" s="116"/>
      <c r="F179" s="116"/>
      <c r="G179" s="116"/>
      <c r="H179" s="116"/>
      <c r="I179" s="116"/>
      <c r="J179" s="116"/>
      <c r="K179" s="116"/>
      <c r="L179" s="116"/>
      <c r="M179" s="116"/>
      <c r="N179" s="116"/>
      <c r="O179" s="116"/>
    </row>
    <row r="180" spans="3:15" x14ac:dyDescent="0.25">
      <c r="C180" s="28"/>
      <c r="D180" s="116"/>
      <c r="E180" s="167" t="s">
        <v>138</v>
      </c>
      <c r="F180" s="116"/>
      <c r="G180" s="101" t="s">
        <v>139</v>
      </c>
      <c r="H180" s="101"/>
      <c r="I180" s="101"/>
      <c r="J180" s="101"/>
      <c r="K180" s="116"/>
      <c r="L180" s="101" t="s">
        <v>83</v>
      </c>
      <c r="M180" s="101"/>
      <c r="N180" s="101"/>
      <c r="O180" s="101"/>
    </row>
    <row r="181" spans="3:15" x14ac:dyDescent="0.25">
      <c r="C181" s="28"/>
      <c r="E181" s="42" t="s">
        <v>256</v>
      </c>
      <c r="G181" s="43" t="s">
        <v>257</v>
      </c>
      <c r="H181" s="44"/>
      <c r="I181" s="44"/>
      <c r="J181" s="45"/>
      <c r="L181" s="43" t="s">
        <v>258</v>
      </c>
      <c r="M181" s="44"/>
      <c r="N181" s="44"/>
      <c r="O181" s="45"/>
    </row>
    <row r="182" spans="3:15" x14ac:dyDescent="0.25">
      <c r="C182" s="28"/>
    </row>
    <row r="183" spans="3:15" x14ac:dyDescent="0.25">
      <c r="C183" s="28"/>
      <c r="G183" s="101" t="s">
        <v>141</v>
      </c>
      <c r="H183" s="101"/>
      <c r="I183" s="101"/>
      <c r="J183" s="101"/>
    </row>
    <row r="184" spans="3:15" x14ac:dyDescent="0.25">
      <c r="C184" s="28"/>
      <c r="G184" s="46">
        <v>6760</v>
      </c>
      <c r="H184" s="47"/>
      <c r="I184" s="47"/>
      <c r="J184" s="48"/>
    </row>
    <row r="185" spans="3:15" x14ac:dyDescent="0.25">
      <c r="C185" s="28"/>
    </row>
    <row r="186" spans="3:15" x14ac:dyDescent="0.25">
      <c r="C186" s="28"/>
      <c r="G186" s="101" t="s">
        <v>77</v>
      </c>
      <c r="H186" s="101"/>
      <c r="I186" s="101"/>
      <c r="J186" s="101"/>
    </row>
    <row r="187" spans="3:15" x14ac:dyDescent="0.25">
      <c r="C187" s="28"/>
      <c r="G187" s="43" t="s">
        <v>142</v>
      </c>
      <c r="H187" s="44"/>
      <c r="I187" s="44"/>
      <c r="J187" s="45"/>
    </row>
    <row r="188" spans="3:15" x14ac:dyDescent="0.25">
      <c r="C188" s="38"/>
      <c r="D188" s="39"/>
      <c r="E188" s="39"/>
      <c r="F188" s="39"/>
      <c r="G188" s="39"/>
      <c r="H188" s="39"/>
      <c r="I188" s="39"/>
      <c r="J188" s="39"/>
      <c r="K188" s="39"/>
      <c r="L188" s="39"/>
      <c r="M188" s="39"/>
      <c r="N188" s="39"/>
      <c r="O188" s="39"/>
    </row>
    <row r="190" spans="3:15" x14ac:dyDescent="0.25">
      <c r="C190" s="25"/>
      <c r="D190" s="26"/>
      <c r="E190" s="26"/>
      <c r="F190" s="26"/>
      <c r="G190" s="26"/>
      <c r="H190" s="26"/>
      <c r="I190" s="26"/>
      <c r="J190" s="26"/>
      <c r="K190" s="26"/>
      <c r="L190" s="26"/>
      <c r="M190" s="26"/>
      <c r="N190" s="26"/>
      <c r="O190" s="26"/>
    </row>
    <row r="191" spans="3:15" ht="18.75" x14ac:dyDescent="0.3">
      <c r="C191" s="28"/>
      <c r="D191" s="166" t="s">
        <v>143</v>
      </c>
      <c r="E191" s="116"/>
      <c r="F191" s="116"/>
      <c r="G191" s="116"/>
      <c r="H191" s="116"/>
      <c r="I191" s="116"/>
      <c r="J191" s="116"/>
      <c r="K191" s="116"/>
    </row>
    <row r="192" spans="3:15" x14ac:dyDescent="0.25">
      <c r="C192" s="28"/>
      <c r="D192" s="116"/>
      <c r="E192" s="116"/>
      <c r="F192" s="116"/>
      <c r="G192" s="116"/>
      <c r="H192" s="116"/>
      <c r="I192" s="116"/>
      <c r="J192" s="116"/>
      <c r="K192" s="116"/>
    </row>
    <row r="193" spans="3:15" x14ac:dyDescent="0.25">
      <c r="C193" s="28"/>
      <c r="D193" s="116"/>
      <c r="E193" s="115" t="s">
        <v>91</v>
      </c>
      <c r="F193" s="116"/>
      <c r="G193" s="216" t="s">
        <v>144</v>
      </c>
      <c r="H193" s="216"/>
      <c r="I193" s="116"/>
      <c r="J193" s="216" t="s">
        <v>145</v>
      </c>
      <c r="K193" s="216"/>
    </row>
    <row r="194" spans="3:15" x14ac:dyDescent="0.25">
      <c r="C194" s="28"/>
      <c r="E194" s="42" t="s">
        <v>270</v>
      </c>
      <c r="G194" s="158">
        <v>84111506</v>
      </c>
      <c r="H194" s="159"/>
      <c r="J194" s="49" t="s">
        <v>89</v>
      </c>
      <c r="K194" s="50"/>
    </row>
    <row r="195" spans="3:15" x14ac:dyDescent="0.25">
      <c r="C195" s="28"/>
    </row>
    <row r="196" spans="3:15" x14ac:dyDescent="0.25">
      <c r="C196" s="28"/>
      <c r="E196" s="115" t="s">
        <v>87</v>
      </c>
      <c r="F196" s="116"/>
      <c r="G196" s="216" t="s">
        <v>93</v>
      </c>
      <c r="H196" s="216"/>
      <c r="I196" s="116"/>
      <c r="J196" s="115" t="s">
        <v>94</v>
      </c>
      <c r="K196" s="116"/>
      <c r="L196" s="116"/>
      <c r="M196" s="115" t="s">
        <v>22</v>
      </c>
    </row>
    <row r="197" spans="3:15" x14ac:dyDescent="0.25">
      <c r="C197" s="28"/>
      <c r="E197" s="42">
        <v>1</v>
      </c>
      <c r="G197" s="158">
        <f>J44</f>
        <v>129310.34</v>
      </c>
      <c r="H197" s="159"/>
      <c r="J197" s="158">
        <f>IFERROR(ROUND(E197*G197,2),"")</f>
        <v>129310.34</v>
      </c>
      <c r="K197" s="159"/>
      <c r="M197" s="158"/>
      <c r="N197" s="159"/>
    </row>
    <row r="198" spans="3:15" x14ac:dyDescent="0.25">
      <c r="C198" s="28"/>
    </row>
    <row r="199" spans="3:15" x14ac:dyDescent="0.25">
      <c r="C199" s="28"/>
      <c r="E199" s="115" t="s">
        <v>146</v>
      </c>
      <c r="F199" s="116"/>
      <c r="G199" s="115" t="s">
        <v>147</v>
      </c>
      <c r="H199" s="116"/>
      <c r="I199" s="116"/>
      <c r="J199" s="115" t="s">
        <v>148</v>
      </c>
      <c r="K199" s="116"/>
      <c r="L199" s="116"/>
      <c r="M199" s="115" t="s">
        <v>149</v>
      </c>
    </row>
    <row r="200" spans="3:15" x14ac:dyDescent="0.25">
      <c r="C200" s="28"/>
      <c r="E200" s="34" t="s">
        <v>215</v>
      </c>
      <c r="G200" s="52"/>
      <c r="H200" s="52"/>
      <c r="J200" s="52" t="s">
        <v>266</v>
      </c>
      <c r="K200" s="52"/>
      <c r="M200" s="98"/>
      <c r="N200" s="99"/>
    </row>
    <row r="201" spans="3:15" x14ac:dyDescent="0.25">
      <c r="C201" s="38"/>
      <c r="D201" s="39"/>
      <c r="E201" s="39"/>
      <c r="F201" s="39"/>
      <c r="G201" s="39"/>
      <c r="H201" s="39"/>
      <c r="I201" s="39"/>
      <c r="J201" s="39"/>
      <c r="K201" s="39"/>
      <c r="L201" s="39"/>
      <c r="M201" s="39"/>
      <c r="N201" s="39"/>
      <c r="O201" s="39"/>
    </row>
    <row r="204" spans="3:15" x14ac:dyDescent="0.25">
      <c r="C204" s="25"/>
      <c r="D204" s="26"/>
      <c r="E204" s="26"/>
      <c r="F204" s="26"/>
      <c r="G204" s="26"/>
      <c r="H204" s="26"/>
      <c r="I204" s="26"/>
      <c r="J204" s="26"/>
      <c r="K204" s="26"/>
      <c r="L204" s="26"/>
      <c r="M204" s="27"/>
    </row>
    <row r="205" spans="3:15" ht="18.75" x14ac:dyDescent="0.3">
      <c r="C205" s="28"/>
      <c r="D205" s="24" t="s">
        <v>150</v>
      </c>
      <c r="M205" s="30"/>
    </row>
    <row r="206" spans="3:15" x14ac:dyDescent="0.25">
      <c r="C206" s="28"/>
      <c r="M206" s="30"/>
    </row>
    <row r="207" spans="3:15" x14ac:dyDescent="0.25">
      <c r="C207" s="28"/>
      <c r="E207" s="53" t="s">
        <v>151</v>
      </c>
      <c r="F207" s="53"/>
      <c r="G207" s="53"/>
      <c r="H207" s="53"/>
      <c r="I207" s="53"/>
      <c r="J207" s="53"/>
      <c r="K207" s="53"/>
      <c r="L207" s="53"/>
      <c r="M207" s="30"/>
    </row>
    <row r="208" spans="3:15" x14ac:dyDescent="0.25">
      <c r="C208" s="28"/>
      <c r="E208" s="54" t="s">
        <v>124</v>
      </c>
      <c r="F208" s="161">
        <f>IFERROR(IF(E200="02",J197-M197,""),"")</f>
        <v>129310.34</v>
      </c>
      <c r="H208" s="54" t="s">
        <v>125</v>
      </c>
      <c r="I208" s="93">
        <v>2</v>
      </c>
      <c r="K208" s="54" t="s">
        <v>152</v>
      </c>
      <c r="L208" s="93" t="s">
        <v>260</v>
      </c>
      <c r="M208" s="30"/>
    </row>
    <row r="209" spans="3:14" x14ac:dyDescent="0.25">
      <c r="C209" s="28"/>
      <c r="M209" s="30"/>
    </row>
    <row r="210" spans="3:14" x14ac:dyDescent="0.25">
      <c r="C210" s="28"/>
      <c r="E210" s="54" t="s">
        <v>153</v>
      </c>
      <c r="F210" s="161">
        <v>0.16</v>
      </c>
      <c r="H210" s="54" t="s">
        <v>94</v>
      </c>
      <c r="I210" s="161">
        <f>IFERROR(ROUND(F208*F210,2),"")</f>
        <v>20689.650000000001</v>
      </c>
      <c r="M210" s="30"/>
    </row>
    <row r="211" spans="3:14" x14ac:dyDescent="0.25">
      <c r="C211" s="28"/>
      <c r="M211" s="30"/>
    </row>
    <row r="212" spans="3:14" x14ac:dyDescent="0.25">
      <c r="C212" s="28"/>
      <c r="M212" s="30"/>
    </row>
    <row r="213" spans="3:14" x14ac:dyDescent="0.25">
      <c r="C213" s="28"/>
      <c r="E213" s="53" t="s">
        <v>154</v>
      </c>
      <c r="F213" s="53"/>
      <c r="G213" s="53"/>
      <c r="H213" s="53"/>
      <c r="I213" s="53"/>
      <c r="J213" s="53"/>
      <c r="K213" s="53"/>
      <c r="L213" s="53"/>
      <c r="M213" s="30"/>
    </row>
    <row r="214" spans="3:14" x14ac:dyDescent="0.25">
      <c r="C214" s="28"/>
      <c r="E214" s="54" t="s">
        <v>124</v>
      </c>
      <c r="F214" s="161"/>
      <c r="H214" s="54" t="s">
        <v>125</v>
      </c>
      <c r="I214" s="93"/>
      <c r="K214" s="54" t="s">
        <v>126</v>
      </c>
      <c r="L214" s="93"/>
      <c r="M214" s="30"/>
    </row>
    <row r="215" spans="3:14" x14ac:dyDescent="0.25">
      <c r="C215" s="28"/>
      <c r="M215" s="30"/>
    </row>
    <row r="216" spans="3:14" x14ac:dyDescent="0.25">
      <c r="C216" s="28"/>
      <c r="E216" s="54" t="s">
        <v>127</v>
      </c>
      <c r="F216" s="161"/>
      <c r="H216" s="54" t="s">
        <v>94</v>
      </c>
      <c r="I216" s="161"/>
      <c r="M216" s="30"/>
    </row>
    <row r="217" spans="3:14" x14ac:dyDescent="0.25">
      <c r="C217" s="38"/>
      <c r="D217" s="39"/>
      <c r="E217" s="39"/>
      <c r="F217" s="39"/>
      <c r="G217" s="39"/>
      <c r="H217" s="39"/>
      <c r="I217" s="39"/>
      <c r="J217" s="39"/>
      <c r="K217" s="39"/>
      <c r="L217" s="39"/>
      <c r="M217" s="40"/>
    </row>
    <row r="219" spans="3:14" x14ac:dyDescent="0.25">
      <c r="L219" s="54" t="s">
        <v>155</v>
      </c>
      <c r="N219" s="157">
        <f>J197</f>
        <v>129310.34</v>
      </c>
    </row>
    <row r="220" spans="3:14" x14ac:dyDescent="0.25">
      <c r="L220" s="54" t="s">
        <v>156</v>
      </c>
      <c r="N220" s="157">
        <f>M197</f>
        <v>0</v>
      </c>
    </row>
    <row r="221" spans="3:14" x14ac:dyDescent="0.25">
      <c r="L221" s="54" t="s">
        <v>157</v>
      </c>
      <c r="N221" s="157">
        <f>I210</f>
        <v>20689.650000000001</v>
      </c>
    </row>
    <row r="222" spans="3:14" x14ac:dyDescent="0.25">
      <c r="L222" s="54" t="s">
        <v>158</v>
      </c>
      <c r="N222" s="157">
        <f>I216</f>
        <v>0</v>
      </c>
    </row>
    <row r="223" spans="3:14" x14ac:dyDescent="0.25">
      <c r="L223" s="54" t="s">
        <v>159</v>
      </c>
      <c r="N223" s="157">
        <f>IFERROR(N219-N220+N221-N222,0)</f>
        <v>149999.99</v>
      </c>
    </row>
    <row r="225" spans="11:11" x14ac:dyDescent="0.25">
      <c r="K225" s="94"/>
    </row>
  </sheetData>
  <mergeCells count="85">
    <mergeCell ref="E207:L207"/>
    <mergeCell ref="E213:L213"/>
    <mergeCell ref="G196:H196"/>
    <mergeCell ref="G197:H197"/>
    <mergeCell ref="J197:K197"/>
    <mergeCell ref="M197:N197"/>
    <mergeCell ref="G200:H200"/>
    <mergeCell ref="J200:K200"/>
    <mergeCell ref="M200:N200"/>
    <mergeCell ref="G184:J184"/>
    <mergeCell ref="G186:J186"/>
    <mergeCell ref="G187:J187"/>
    <mergeCell ref="G193:H193"/>
    <mergeCell ref="J193:K193"/>
    <mergeCell ref="G194:H194"/>
    <mergeCell ref="J194:K194"/>
    <mergeCell ref="I174:K174"/>
    <mergeCell ref="G180:J180"/>
    <mergeCell ref="L180:O180"/>
    <mergeCell ref="G181:J181"/>
    <mergeCell ref="L181:O181"/>
    <mergeCell ref="G183:J183"/>
    <mergeCell ref="E130:L130"/>
    <mergeCell ref="E136:L136"/>
    <mergeCell ref="D157:E157"/>
    <mergeCell ref="E158:E159"/>
    <mergeCell ref="D160:E160"/>
    <mergeCell ref="F160:G160"/>
    <mergeCell ref="J160:K160"/>
    <mergeCell ref="L160:M160"/>
    <mergeCell ref="G119:H119"/>
    <mergeCell ref="G120:H120"/>
    <mergeCell ref="J120:K120"/>
    <mergeCell ref="M120:N120"/>
    <mergeCell ref="G123:H123"/>
    <mergeCell ref="J123:K123"/>
    <mergeCell ref="M123:N123"/>
    <mergeCell ref="G107:J107"/>
    <mergeCell ref="G109:J109"/>
    <mergeCell ref="G110:J110"/>
    <mergeCell ref="G116:H116"/>
    <mergeCell ref="J116:K116"/>
    <mergeCell ref="G117:H117"/>
    <mergeCell ref="J117:K117"/>
    <mergeCell ref="I97:K97"/>
    <mergeCell ref="G103:J103"/>
    <mergeCell ref="L103:O103"/>
    <mergeCell ref="G104:J104"/>
    <mergeCell ref="L104:O104"/>
    <mergeCell ref="G106:J106"/>
    <mergeCell ref="E54:L54"/>
    <mergeCell ref="E60:L60"/>
    <mergeCell ref="D80:E80"/>
    <mergeCell ref="E81:E82"/>
    <mergeCell ref="D83:E83"/>
    <mergeCell ref="F83:G83"/>
    <mergeCell ref="J83:K83"/>
    <mergeCell ref="L83:M83"/>
    <mergeCell ref="G43:H43"/>
    <mergeCell ref="G44:H44"/>
    <mergeCell ref="J44:K44"/>
    <mergeCell ref="M44:N44"/>
    <mergeCell ref="G47:H47"/>
    <mergeCell ref="J47:K47"/>
    <mergeCell ref="M47:N47"/>
    <mergeCell ref="G33:J33"/>
    <mergeCell ref="G34:J34"/>
    <mergeCell ref="G40:H40"/>
    <mergeCell ref="J40:K40"/>
    <mergeCell ref="G41:H41"/>
    <mergeCell ref="J41:K41"/>
    <mergeCell ref="G27:J27"/>
    <mergeCell ref="L27:O27"/>
    <mergeCell ref="G28:J28"/>
    <mergeCell ref="L28:O28"/>
    <mergeCell ref="G30:J30"/>
    <mergeCell ref="G31:J31"/>
    <mergeCell ref="D5:N5"/>
    <mergeCell ref="D6:N6"/>
    <mergeCell ref="D11:E11"/>
    <mergeCell ref="E12:E13"/>
    <mergeCell ref="D14:E14"/>
    <mergeCell ref="F14:G14"/>
    <mergeCell ref="J14:K14"/>
    <mergeCell ref="L14:M14"/>
  </mergeCells>
  <conditionalFormatting sqref="D5:N6">
    <cfRule type="expression" dxfId="36" priority="11">
      <formula>IF(CLAVEA=CLAVE,1,0)</formula>
    </cfRule>
  </conditionalFormatting>
  <conditionalFormatting sqref="E12:E13 F12 H12 J12 L12 N12 D14:E14 E18:G20 E25:O27 D25 E38:E39 D38 E40:K40 E43:M43 E46:M46 E55">
    <cfRule type="expression" dxfId="35" priority="10">
      <formula>IF(CLAVEA=CLAVE,1,0)</formula>
    </cfRule>
  </conditionalFormatting>
  <conditionalFormatting sqref="G12 G21 G41:H41 E44 G44:H44 J44:K44 M44:N44 F55 I57 F57 F61 I63 F63">
    <cfRule type="expression" dxfId="34" priority="9">
      <formula>IF(CLAVEA=CLAVE,1,0)</formula>
    </cfRule>
  </conditionalFormatting>
  <conditionalFormatting sqref="N66:N70">
    <cfRule type="expression" dxfId="33" priority="8">
      <formula>IF(CLAVEA=CLAVE,1,0)</formula>
    </cfRule>
  </conditionalFormatting>
  <conditionalFormatting sqref="N142:N146">
    <cfRule type="expression" dxfId="32" priority="7">
      <formula>IF(CLAVEA=CLAVE,1,0)</formula>
    </cfRule>
  </conditionalFormatting>
  <conditionalFormatting sqref="E81:E82 F81 H81 J81 L81 N81 D83:E83 E87:G89 D87 E94:I96 E101:O103 D101 G106:J106 G109:J109 D114 E116:K116 E119:M119 E122:M122 D128">
    <cfRule type="expression" dxfId="31" priority="5">
      <formula>IF(CLAVEA=CLAVE,1,0)</formula>
    </cfRule>
  </conditionalFormatting>
  <conditionalFormatting sqref="F131 F133 I133 F137 F139 I139">
    <cfRule type="expression" dxfId="30" priority="4">
      <formula>IF(CLAVEA=CLAVE,1,0)</formula>
    </cfRule>
  </conditionalFormatting>
  <conditionalFormatting sqref="N219:N223">
    <cfRule type="expression" dxfId="29" priority="3">
      <formula>IF(CLAVEA=CLAVE,1,0)</formula>
    </cfRule>
  </conditionalFormatting>
  <conditionalFormatting sqref="C155 D157:E157 E158:F159 H158 J158 L158 N158 D160:E160 E164:G166 D164 D171:J173 D178:O180 G183:J183 G186:J186 D191:K193 E196:M196 E199:M199">
    <cfRule type="expression" dxfId="28" priority="2">
      <formula>IF(CLAVEA=CLAVE,1,0)</formula>
    </cfRule>
  </conditionalFormatting>
  <conditionalFormatting sqref="G167 G194:H194 G197:H197 J197:K197 M197:N197 F208 F210 I210 F214 F216 I216">
    <cfRule type="expression" dxfId="27" priority="1">
      <formula>IF(CLAVEA=CLAVE,1,0)</formula>
    </cfRule>
  </conditionalFormatting>
  <dataValidations count="2">
    <dataValidation type="date" allowBlank="1" showInputMessage="1" showErrorMessage="1" errorTitle="CFDI" error="La fecha solo puede ser anterior a 72 hora de la fecha actual, regla 2.7.2.9 RMF" sqref="I12 I81 I158" xr:uid="{0BE8896B-02F5-4417-9DCA-ECE2F156BD7B}">
      <formula1>TODAY()-3</formula1>
      <formula2>TODAY()</formula2>
    </dataValidation>
    <dataValidation type="list" allowBlank="1" showInputMessage="1" showErrorMessage="1" sqref="O12 O81 O158" xr:uid="{3BBE412F-331F-4E32-9FE4-CE0980208AF2}">
      <formula1>"PUE,PPD"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A3FB7525-7A3D-4120-99C7-18016D426D21}">
          <x14:formula1>
            <xm:f>CATALOGO!$B$106:$B$112</xm:f>
          </x14:formula1>
          <xm:sqref>E97 E174</xm:sqref>
        </x14:dataValidation>
        <x14:dataValidation type="list" allowBlank="1" showInputMessage="1" showErrorMessage="1" xr:uid="{A4E71A44-CE3E-4964-8B05-4F21D05F26B1}">
          <x14:formula1>
            <xm:f>CATALOGO!$B$100:$B$102</xm:f>
          </x14:formula1>
          <xm:sqref>L55 L61 L131 L137 L208 L214</xm:sqref>
        </x14:dataValidation>
        <x14:dataValidation type="list" allowBlank="1" showInputMessage="1" showErrorMessage="1" xr:uid="{0BD3F97C-432B-44BF-8FCD-489E95BF8C8E}">
          <x14:formula1>
            <xm:f>CATALOGO!$B$94:$B$96</xm:f>
          </x14:formula1>
          <xm:sqref>I55 I61 I131 I137 I208 I214</xm:sqref>
        </x14:dataValidation>
        <x14:dataValidation type="list" allowBlank="1" showInputMessage="1" showErrorMessage="1" xr:uid="{5B077136-8358-4955-A6DC-3E03FF61E928}">
          <x14:formula1>
            <xm:f>CATALOGO!$B$84:$B$91</xm:f>
          </x14:formula1>
          <xm:sqref>E47 E123 E200</xm:sqref>
        </x14:dataValidation>
        <x14:dataValidation type="list" allowBlank="1" showInputMessage="1" showErrorMessage="1" errorTitle="CFDI" error="Solo se permiten datos de la lista" xr:uid="{A8CE1CF6-4842-41D5-9935-1594B5FE272A}">
          <x14:formula1>
            <xm:f>CATALOGO!$B$6:$B$24</xm:f>
          </x14:formula1>
          <xm:sqref>D12 D81 D158</xm:sqref>
        </x14:dataValidation>
        <x14:dataValidation type="list" allowBlank="1" showInputMessage="1" showErrorMessage="1" xr:uid="{B9E9DD1B-23C6-4449-B373-2D3BE49C26F5}">
          <x14:formula1>
            <xm:f>CATALOGO!$B$27:$B$28</xm:f>
          </x14:formula1>
          <xm:sqref>K12 K81 K158</xm:sqref>
        </x14:dataValidation>
        <x14:dataValidation type="list" allowBlank="1" showInputMessage="1" showErrorMessage="1" xr:uid="{582A76E0-300B-4DF7-A2C5-2BEDD89EB2F9}">
          <x14:formula1>
            <xm:f>CATALOGO!$B$31:$B$52</xm:f>
          </x14:formula1>
          <xm:sqref>M12 M81 M158</xm:sqref>
        </x14:dataValidation>
        <x14:dataValidation type="list" allowBlank="1" showInputMessage="1" showErrorMessage="1" errorTitle="CFDI" error="Solo se permiten datos de la lista" xr:uid="{C696AD82-4402-4A3F-B68F-D42467DCD045}">
          <x14:formula1>
            <xm:f>CATALOGO!$D$57:$D$78</xm:f>
          </x14:formula1>
          <xm:sqref>L28:O28 L104:O104 L181:O181</xm:sqref>
        </x14:dataValidation>
        <x14:dataValidation type="list" allowBlank="1" showInputMessage="1" showErrorMessage="1" errorTitle="CFDI" error="Solo se permiten datos de la lista" xr:uid="{204287C4-910E-4271-8194-3284962CDD85}">
          <x14:formula1>
            <xm:f>CATALOGO!$D$6:$D$24</xm:f>
          </x14:formula1>
          <xm:sqref>G34:J34 G110:J110 G187:J187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07C21-B19D-4456-8031-0EB94B372C07}">
  <sheetPr codeName="Hoja14"/>
  <dimension ref="B1:J57"/>
  <sheetViews>
    <sheetView showGridLines="0" zoomScale="130" zoomScaleNormal="130" workbookViewId="0">
      <selection activeCell="B5" sqref="B5:I5"/>
    </sheetView>
  </sheetViews>
  <sheetFormatPr baseColWidth="10" defaultRowHeight="15" x14ac:dyDescent="0.25"/>
  <cols>
    <col min="1" max="1" width="3.7109375" customWidth="1"/>
    <col min="2" max="2" width="23.5703125" customWidth="1"/>
    <col min="3" max="3" width="15.140625" customWidth="1"/>
    <col min="5" max="5" width="22.5703125" customWidth="1"/>
    <col min="6" max="6" width="17" customWidth="1"/>
    <col min="8" max="8" width="29.42578125" customWidth="1"/>
    <col min="9" max="9" width="26.140625" customWidth="1"/>
    <col min="10" max="10" width="11.85546875" bestFit="1" customWidth="1"/>
  </cols>
  <sheetData>
    <row r="1" spans="2:10" ht="38.25" customHeight="1" x14ac:dyDescent="0.25">
      <c r="F1" s="41" t="s">
        <v>94</v>
      </c>
      <c r="G1" s="41" t="s">
        <v>271</v>
      </c>
      <c r="H1" s="41" t="s">
        <v>28</v>
      </c>
    </row>
    <row r="2" spans="2:10" ht="15" customHeight="1" x14ac:dyDescent="0.25">
      <c r="B2" t="s">
        <v>272</v>
      </c>
      <c r="F2" s="100">
        <f>985.32*5</f>
        <v>4926.6000000000004</v>
      </c>
      <c r="G2" s="100">
        <f>F2*0.16</f>
        <v>788.25600000000009</v>
      </c>
      <c r="H2" s="100">
        <f>SUM(F2:G2)</f>
        <v>5714.8560000000007</v>
      </c>
    </row>
    <row r="3" spans="2:10" ht="15" customHeight="1" x14ac:dyDescent="0.25">
      <c r="B3" t="s">
        <v>273</v>
      </c>
    </row>
    <row r="5" spans="2:10" ht="169.5" customHeight="1" x14ac:dyDescent="0.25">
      <c r="B5" s="171" t="s">
        <v>540</v>
      </c>
      <c r="C5" s="172"/>
      <c r="D5" s="172"/>
      <c r="E5" s="172"/>
      <c r="F5" s="172"/>
      <c r="G5" s="172"/>
      <c r="H5" s="172"/>
      <c r="I5" s="172"/>
    </row>
    <row r="6" spans="2:10" ht="278.25" customHeight="1" x14ac:dyDescent="0.25">
      <c r="B6" s="171" t="s">
        <v>541</v>
      </c>
      <c r="C6" s="171"/>
      <c r="D6" s="171"/>
      <c r="E6" s="171"/>
      <c r="F6" s="171"/>
      <c r="G6" s="171"/>
      <c r="H6" s="171"/>
      <c r="I6" s="171"/>
    </row>
    <row r="8" spans="2:10" x14ac:dyDescent="0.25">
      <c r="B8" s="101" t="s">
        <v>54</v>
      </c>
      <c r="C8" s="101"/>
      <c r="E8" s="101" t="s">
        <v>74</v>
      </c>
      <c r="F8" s="101"/>
      <c r="H8" s="101" t="s">
        <v>79</v>
      </c>
      <c r="I8" s="101"/>
    </row>
    <row r="10" spans="2:10" x14ac:dyDescent="0.25">
      <c r="B10" s="113" t="s">
        <v>274</v>
      </c>
      <c r="C10" s="226">
        <v>45691</v>
      </c>
      <c r="D10" s="116"/>
      <c r="E10" s="113" t="s">
        <v>275</v>
      </c>
      <c r="F10" s="227" t="s">
        <v>276</v>
      </c>
      <c r="G10" s="116"/>
      <c r="H10" s="113" t="s">
        <v>275</v>
      </c>
      <c r="I10" s="227" t="s">
        <v>277</v>
      </c>
    </row>
    <row r="11" spans="2:10" x14ac:dyDescent="0.25">
      <c r="B11" s="115" t="s">
        <v>278</v>
      </c>
      <c r="C11" s="227"/>
      <c r="D11" s="116"/>
      <c r="E11" s="113" t="s">
        <v>279</v>
      </c>
      <c r="F11" s="227" t="s">
        <v>257</v>
      </c>
      <c r="G11" s="116"/>
      <c r="H11" s="113" t="s">
        <v>279</v>
      </c>
      <c r="I11" s="227" t="s">
        <v>280</v>
      </c>
    </row>
    <row r="12" spans="2:10" x14ac:dyDescent="0.25">
      <c r="B12" s="115" t="s">
        <v>281</v>
      </c>
      <c r="C12" s="227">
        <v>25896</v>
      </c>
      <c r="D12" s="116"/>
      <c r="E12" s="113" t="s">
        <v>282</v>
      </c>
      <c r="F12" s="227">
        <v>601</v>
      </c>
      <c r="G12" s="116"/>
      <c r="H12" s="113" t="s">
        <v>283</v>
      </c>
      <c r="I12" s="227">
        <v>11320</v>
      </c>
    </row>
    <row r="13" spans="2:10" x14ac:dyDescent="0.25">
      <c r="B13" s="115"/>
      <c r="C13" s="116"/>
      <c r="D13" s="116"/>
      <c r="E13" s="113" t="s">
        <v>284</v>
      </c>
      <c r="F13" s="227"/>
      <c r="G13" s="116"/>
      <c r="H13" s="113" t="s">
        <v>285</v>
      </c>
      <c r="I13" s="227"/>
    </row>
    <row r="14" spans="2:10" x14ac:dyDescent="0.25">
      <c r="B14" s="115"/>
      <c r="C14" s="116"/>
      <c r="D14" s="116"/>
      <c r="E14" s="115"/>
      <c r="F14" s="116"/>
      <c r="G14" s="116"/>
      <c r="H14" s="113" t="s">
        <v>286</v>
      </c>
      <c r="I14" s="227"/>
    </row>
    <row r="15" spans="2:10" x14ac:dyDescent="0.25">
      <c r="B15" s="113" t="s">
        <v>287</v>
      </c>
      <c r="C15" s="227" t="s">
        <v>218</v>
      </c>
      <c r="D15" s="115" t="s">
        <v>288</v>
      </c>
      <c r="E15" s="116"/>
      <c r="F15" s="116"/>
      <c r="G15" s="116"/>
      <c r="H15" s="113" t="s">
        <v>282</v>
      </c>
      <c r="I15" s="227">
        <v>626</v>
      </c>
      <c r="J15" s="104"/>
    </row>
    <row r="16" spans="2:10" x14ac:dyDescent="0.25">
      <c r="B16" s="113" t="s">
        <v>289</v>
      </c>
      <c r="C16" s="227" t="s">
        <v>135</v>
      </c>
      <c r="D16" s="115" t="s">
        <v>290</v>
      </c>
      <c r="E16" s="116"/>
      <c r="F16" s="116"/>
      <c r="G16" s="116"/>
      <c r="H16" s="113" t="s">
        <v>291</v>
      </c>
      <c r="I16" s="227" t="s">
        <v>292</v>
      </c>
      <c r="J16" s="104"/>
    </row>
    <row r="17" spans="2:9" x14ac:dyDescent="0.25">
      <c r="B17" s="113" t="s">
        <v>293</v>
      </c>
      <c r="C17" s="227" t="s">
        <v>255</v>
      </c>
      <c r="D17" s="116"/>
      <c r="E17" s="116"/>
      <c r="F17" s="116"/>
      <c r="G17" s="116"/>
      <c r="H17" s="116"/>
      <c r="I17" s="116"/>
    </row>
    <row r="18" spans="2:9" x14ac:dyDescent="0.25">
      <c r="B18" s="113" t="s">
        <v>294</v>
      </c>
      <c r="C18" s="227"/>
      <c r="D18" s="116"/>
      <c r="E18" s="116"/>
      <c r="F18" s="116"/>
      <c r="G18" s="116"/>
      <c r="H18" s="116"/>
      <c r="I18" s="116"/>
    </row>
    <row r="19" spans="2:9" x14ac:dyDescent="0.25">
      <c r="B19" s="113" t="s">
        <v>295</v>
      </c>
      <c r="C19" s="227" t="s">
        <v>268</v>
      </c>
      <c r="D19" s="115" t="s">
        <v>296</v>
      </c>
      <c r="E19" s="116"/>
      <c r="F19" s="116"/>
      <c r="G19" s="116"/>
      <c r="H19" s="116"/>
      <c r="I19" s="116"/>
    </row>
    <row r="20" spans="2:9" x14ac:dyDescent="0.25">
      <c r="B20" s="113" t="s">
        <v>297</v>
      </c>
      <c r="C20" s="227" t="s">
        <v>68</v>
      </c>
      <c r="D20" s="225" t="s">
        <v>298</v>
      </c>
      <c r="E20" s="116"/>
      <c r="F20" s="116"/>
      <c r="G20" s="116"/>
      <c r="H20" s="116"/>
      <c r="I20" s="116"/>
    </row>
    <row r="21" spans="2:9" x14ac:dyDescent="0.25">
      <c r="B21" s="113" t="s">
        <v>299</v>
      </c>
      <c r="C21" s="227">
        <v>11410</v>
      </c>
      <c r="D21" s="116"/>
      <c r="E21" s="116"/>
      <c r="F21" s="116"/>
      <c r="G21" s="116"/>
      <c r="H21" s="116"/>
      <c r="I21" s="116"/>
    </row>
    <row r="22" spans="2:9" x14ac:dyDescent="0.25">
      <c r="B22" s="113" t="s">
        <v>300</v>
      </c>
      <c r="C22" s="227"/>
      <c r="D22" s="116"/>
      <c r="E22" s="116"/>
      <c r="F22" s="116"/>
      <c r="G22" s="116"/>
      <c r="H22" s="116"/>
      <c r="I22" s="116"/>
    </row>
    <row r="23" spans="2:9" x14ac:dyDescent="0.25">
      <c r="B23" s="116"/>
      <c r="C23" s="116"/>
      <c r="D23" s="116"/>
      <c r="E23" s="116"/>
      <c r="F23" s="116"/>
      <c r="G23" s="116"/>
      <c r="H23" s="116"/>
      <c r="I23" s="116"/>
    </row>
    <row r="24" spans="2:9" x14ac:dyDescent="0.25">
      <c r="B24" s="228" t="s">
        <v>301</v>
      </c>
      <c r="C24" s="228"/>
      <c r="D24" s="228"/>
      <c r="E24" s="228"/>
      <c r="F24" s="228"/>
      <c r="G24" s="228"/>
      <c r="H24" s="228"/>
      <c r="I24" s="228"/>
    </row>
    <row r="25" spans="2:9" x14ac:dyDescent="0.25">
      <c r="B25" s="116"/>
      <c r="C25" s="116"/>
      <c r="D25" s="116"/>
      <c r="E25" s="116"/>
      <c r="F25" s="116"/>
      <c r="G25" s="116"/>
      <c r="H25" s="116"/>
      <c r="I25" s="116"/>
    </row>
    <row r="26" spans="2:9" x14ac:dyDescent="0.25">
      <c r="B26" s="114" t="s">
        <v>72</v>
      </c>
      <c r="C26" s="227" t="s">
        <v>230</v>
      </c>
      <c r="D26" s="115"/>
      <c r="E26" s="116"/>
      <c r="F26" s="116"/>
      <c r="G26" s="116"/>
      <c r="H26" s="114" t="s">
        <v>73</v>
      </c>
      <c r="I26" s="227" t="s">
        <v>302</v>
      </c>
    </row>
    <row r="27" spans="2:9" x14ac:dyDescent="0.25">
      <c r="B27" s="116"/>
      <c r="C27" s="116"/>
      <c r="D27" s="116"/>
      <c r="E27" s="116"/>
      <c r="F27" s="116"/>
      <c r="G27" s="116"/>
      <c r="H27" s="116"/>
      <c r="I27" s="116"/>
    </row>
    <row r="28" spans="2:9" x14ac:dyDescent="0.25">
      <c r="B28" s="229" t="s">
        <v>84</v>
      </c>
      <c r="C28" s="229"/>
      <c r="D28" s="229"/>
      <c r="E28" s="229"/>
      <c r="F28" s="229"/>
      <c r="G28" s="229"/>
      <c r="H28" s="229"/>
      <c r="I28" s="229"/>
    </row>
    <row r="29" spans="2:9" x14ac:dyDescent="0.25">
      <c r="B29" s="116"/>
      <c r="C29" s="116"/>
      <c r="D29" s="116"/>
      <c r="E29" s="116"/>
      <c r="F29" s="116"/>
      <c r="G29" s="116"/>
      <c r="H29" s="116"/>
      <c r="I29" s="116"/>
    </row>
    <row r="30" spans="2:9" x14ac:dyDescent="0.25">
      <c r="B30" s="113" t="s">
        <v>303</v>
      </c>
      <c r="C30" s="230">
        <v>14111506</v>
      </c>
      <c r="D30" s="116"/>
      <c r="E30" s="113" t="s">
        <v>304</v>
      </c>
      <c r="F30" s="227" t="s">
        <v>305</v>
      </c>
      <c r="G30" s="116"/>
      <c r="H30" s="113" t="s">
        <v>306</v>
      </c>
      <c r="I30" s="227">
        <v>5</v>
      </c>
    </row>
    <row r="31" spans="2:9" x14ac:dyDescent="0.25">
      <c r="B31" s="116"/>
      <c r="C31" s="116"/>
      <c r="D31" s="116"/>
      <c r="E31" s="116"/>
      <c r="F31" s="116"/>
      <c r="G31" s="116"/>
      <c r="H31" s="116"/>
      <c r="I31" s="116"/>
    </row>
    <row r="32" spans="2:9" x14ac:dyDescent="0.25">
      <c r="B32" s="113" t="s">
        <v>307</v>
      </c>
      <c r="C32" s="227" t="s">
        <v>265</v>
      </c>
      <c r="D32" s="116"/>
      <c r="E32" s="113" t="s">
        <v>308</v>
      </c>
      <c r="F32" s="227"/>
      <c r="G32" s="116"/>
      <c r="H32" s="113" t="s">
        <v>309</v>
      </c>
      <c r="I32" s="231" t="s">
        <v>310</v>
      </c>
    </row>
    <row r="33" spans="2:9" x14ac:dyDescent="0.25">
      <c r="B33" s="116"/>
      <c r="C33" s="116"/>
      <c r="D33" s="116"/>
      <c r="E33" s="116"/>
      <c r="F33" s="116"/>
      <c r="G33" s="116"/>
      <c r="H33" s="116"/>
      <c r="I33" s="116"/>
    </row>
    <row r="34" spans="2:9" x14ac:dyDescent="0.25">
      <c r="B34" s="113" t="s">
        <v>311</v>
      </c>
      <c r="C34" s="224">
        <v>985.32</v>
      </c>
      <c r="D34" s="116"/>
      <c r="E34" s="113" t="s">
        <v>312</v>
      </c>
      <c r="F34" s="224">
        <f>IFERROR(ROUND(C34*I30,2),"")</f>
        <v>4926.6000000000004</v>
      </c>
      <c r="G34" s="116"/>
      <c r="H34" s="113" t="s">
        <v>313</v>
      </c>
      <c r="I34" s="224"/>
    </row>
    <row r="35" spans="2:9" x14ac:dyDescent="0.25">
      <c r="B35" s="116"/>
      <c r="C35" s="116"/>
      <c r="D35" s="116"/>
      <c r="E35" s="116"/>
      <c r="F35" s="116"/>
      <c r="G35" s="116"/>
      <c r="H35" s="116"/>
      <c r="I35" s="116"/>
    </row>
    <row r="36" spans="2:9" x14ac:dyDescent="0.25">
      <c r="B36" s="113" t="s">
        <v>314</v>
      </c>
      <c r="C36" s="227" t="s">
        <v>215</v>
      </c>
      <c r="D36" s="116"/>
      <c r="E36" s="113" t="s">
        <v>315</v>
      </c>
      <c r="F36" s="232"/>
      <c r="G36" s="116"/>
      <c r="H36" s="113" t="s">
        <v>316</v>
      </c>
      <c r="I36" s="232"/>
    </row>
    <row r="37" spans="2:9" x14ac:dyDescent="0.25">
      <c r="B37" s="116"/>
      <c r="C37" s="116"/>
      <c r="D37" s="116"/>
      <c r="E37" s="116"/>
      <c r="F37" s="116"/>
      <c r="G37" s="116"/>
      <c r="H37" s="116"/>
      <c r="I37" s="116"/>
    </row>
    <row r="38" spans="2:9" x14ac:dyDescent="0.25">
      <c r="B38" s="233" t="s">
        <v>151</v>
      </c>
      <c r="C38" s="233"/>
      <c r="D38" s="233"/>
      <c r="E38" s="233"/>
      <c r="F38" s="233"/>
      <c r="G38" s="233"/>
      <c r="H38" s="233"/>
      <c r="I38" s="233"/>
    </row>
    <row r="39" spans="2:9" x14ac:dyDescent="0.25">
      <c r="B39" s="115" t="s">
        <v>317</v>
      </c>
      <c r="C39" s="224">
        <f>F34-I34</f>
        <v>4926.6000000000004</v>
      </c>
      <c r="D39" s="116"/>
      <c r="E39" s="115" t="s">
        <v>318</v>
      </c>
      <c r="F39" s="230" t="s">
        <v>319</v>
      </c>
      <c r="G39" s="116"/>
      <c r="H39" s="115" t="s">
        <v>320</v>
      </c>
      <c r="I39" s="227" t="s">
        <v>260</v>
      </c>
    </row>
    <row r="40" spans="2:9" x14ac:dyDescent="0.25">
      <c r="B40" s="116"/>
      <c r="C40" s="116"/>
      <c r="D40" s="116"/>
      <c r="E40" s="116"/>
      <c r="F40" s="116"/>
      <c r="G40" s="116"/>
      <c r="H40" s="116"/>
      <c r="I40" s="116"/>
    </row>
    <row r="41" spans="2:9" x14ac:dyDescent="0.25">
      <c r="B41" s="115" t="s">
        <v>321</v>
      </c>
      <c r="C41" s="234">
        <v>0.16</v>
      </c>
      <c r="D41" s="116"/>
      <c r="E41" s="115" t="s">
        <v>322</v>
      </c>
      <c r="F41" s="224">
        <f>IFERROR(ROUND(C39*C41,2),"")</f>
        <v>788.26</v>
      </c>
      <c r="G41" s="116"/>
      <c r="H41" s="116"/>
      <c r="I41" s="116"/>
    </row>
    <row r="42" spans="2:9" x14ac:dyDescent="0.25">
      <c r="B42" s="116"/>
      <c r="C42" s="116"/>
      <c r="D42" s="116"/>
      <c r="E42" s="116"/>
      <c r="F42" s="116"/>
      <c r="G42" s="116"/>
      <c r="H42" s="116"/>
      <c r="I42" s="116"/>
    </row>
    <row r="43" spans="2:9" x14ac:dyDescent="0.25">
      <c r="B43" s="116"/>
      <c r="C43" s="116"/>
      <c r="D43" s="116"/>
      <c r="E43" s="116"/>
      <c r="F43" s="116"/>
      <c r="G43" s="116"/>
      <c r="H43" s="116"/>
      <c r="I43" s="116"/>
    </row>
    <row r="44" spans="2:9" x14ac:dyDescent="0.25">
      <c r="B44" s="116"/>
      <c r="C44" s="116"/>
      <c r="D44" s="116"/>
      <c r="E44" s="116"/>
      <c r="F44" s="116"/>
      <c r="G44" s="116"/>
      <c r="H44" s="115" t="s">
        <v>323</v>
      </c>
      <c r="I44" s="224">
        <f>F34</f>
        <v>4926.6000000000004</v>
      </c>
    </row>
    <row r="45" spans="2:9" x14ac:dyDescent="0.25">
      <c r="B45" s="116"/>
      <c r="C45" s="116"/>
      <c r="D45" s="116"/>
      <c r="E45" s="116"/>
      <c r="F45" s="116"/>
      <c r="G45" s="116"/>
      <c r="H45" s="115" t="s">
        <v>324</v>
      </c>
      <c r="I45" s="224">
        <f>I34</f>
        <v>0</v>
      </c>
    </row>
    <row r="46" spans="2:9" x14ac:dyDescent="0.25">
      <c r="B46" s="116"/>
      <c r="C46" s="116"/>
      <c r="D46" s="116"/>
      <c r="E46" s="116"/>
      <c r="F46" s="116"/>
      <c r="G46" s="116"/>
      <c r="H46" s="115" t="s">
        <v>325</v>
      </c>
      <c r="I46" s="224">
        <f>F41</f>
        <v>788.26</v>
      </c>
    </row>
    <row r="47" spans="2:9" x14ac:dyDescent="0.25">
      <c r="B47" s="116"/>
      <c r="C47" s="116"/>
      <c r="D47" s="116"/>
      <c r="E47" s="116"/>
      <c r="F47" s="116"/>
      <c r="G47" s="116"/>
      <c r="H47" s="115" t="s">
        <v>326</v>
      </c>
      <c r="I47" s="235"/>
    </row>
    <row r="48" spans="2:9" x14ac:dyDescent="0.25">
      <c r="B48" s="116"/>
      <c r="C48" s="116"/>
      <c r="D48" s="116"/>
      <c r="E48" s="116"/>
      <c r="F48" s="116"/>
      <c r="G48" s="116"/>
      <c r="H48" s="115" t="s">
        <v>327</v>
      </c>
      <c r="I48" s="224">
        <f>IFERROR(I44-I45+I46-I47,"")</f>
        <v>5714.8600000000006</v>
      </c>
    </row>
    <row r="49" spans="2:9" x14ac:dyDescent="0.25">
      <c r="B49" s="116"/>
      <c r="C49" s="116"/>
      <c r="D49" s="116"/>
      <c r="E49" s="116"/>
      <c r="F49" s="116"/>
      <c r="G49" s="116"/>
      <c r="H49" s="116"/>
      <c r="I49" s="116"/>
    </row>
    <row r="50" spans="2:9" x14ac:dyDescent="0.25">
      <c r="B50" s="115" t="s">
        <v>328</v>
      </c>
      <c r="C50" s="116"/>
      <c r="D50" s="116"/>
      <c r="E50" s="116"/>
      <c r="F50" s="116"/>
      <c r="G50" s="116"/>
      <c r="H50" s="116"/>
      <c r="I50" s="116"/>
    </row>
    <row r="51" spans="2:9" x14ac:dyDescent="0.25">
      <c r="B51" s="115" t="s">
        <v>329</v>
      </c>
      <c r="C51" s="116"/>
      <c r="D51" s="116"/>
      <c r="E51" s="116"/>
      <c r="F51" s="116"/>
      <c r="G51" s="116"/>
      <c r="H51" s="116"/>
      <c r="I51" s="116"/>
    </row>
    <row r="52" spans="2:9" x14ac:dyDescent="0.25">
      <c r="B52" s="115" t="s">
        <v>330</v>
      </c>
      <c r="C52" s="116"/>
      <c r="D52" s="116"/>
      <c r="E52" s="116"/>
      <c r="F52" s="116"/>
      <c r="G52" s="116"/>
      <c r="H52" s="116"/>
      <c r="I52" s="116"/>
    </row>
    <row r="53" spans="2:9" x14ac:dyDescent="0.25">
      <c r="B53" s="116"/>
      <c r="C53" s="116"/>
      <c r="D53" s="116"/>
      <c r="E53" s="116"/>
      <c r="F53" s="116"/>
      <c r="G53" s="116"/>
      <c r="H53" s="116"/>
      <c r="I53" s="116"/>
    </row>
    <row r="54" spans="2:9" x14ac:dyDescent="0.25">
      <c r="B54" s="115" t="s">
        <v>331</v>
      </c>
      <c r="C54" s="116"/>
      <c r="D54" s="116"/>
      <c r="E54" s="116"/>
      <c r="F54" s="116"/>
      <c r="G54" s="116"/>
      <c r="H54" s="116"/>
      <c r="I54" s="116"/>
    </row>
    <row r="55" spans="2:9" x14ac:dyDescent="0.25">
      <c r="B55" s="116" t="s">
        <v>332</v>
      </c>
      <c r="C55" s="116"/>
      <c r="D55" s="236"/>
      <c r="E55" s="236">
        <f>I44</f>
        <v>4926.6000000000004</v>
      </c>
      <c r="F55" s="116"/>
      <c r="G55" s="116"/>
      <c r="H55" s="116"/>
      <c r="I55" s="116"/>
    </row>
    <row r="56" spans="2:9" x14ac:dyDescent="0.25">
      <c r="B56" s="116" t="s">
        <v>333</v>
      </c>
      <c r="C56" s="116"/>
      <c r="D56" s="236"/>
      <c r="E56" s="236">
        <f>I46</f>
        <v>788.26</v>
      </c>
      <c r="F56" s="116"/>
      <c r="G56" s="116"/>
      <c r="H56" s="116"/>
      <c r="I56" s="116"/>
    </row>
    <row r="57" spans="2:9" x14ac:dyDescent="0.25">
      <c r="B57" s="116" t="s">
        <v>334</v>
      </c>
      <c r="C57" s="116"/>
      <c r="D57" s="116"/>
      <c r="E57" s="116"/>
      <c r="F57" s="236">
        <f>I48</f>
        <v>5714.8600000000006</v>
      </c>
      <c r="G57" s="116"/>
      <c r="H57" s="116"/>
      <c r="I57" s="116"/>
    </row>
  </sheetData>
  <mergeCells count="8">
    <mergeCell ref="B28:I28"/>
    <mergeCell ref="B38:I38"/>
    <mergeCell ref="B5:I5"/>
    <mergeCell ref="B6:I6"/>
    <mergeCell ref="B8:C8"/>
    <mergeCell ref="E8:F8"/>
    <mergeCell ref="H8:I8"/>
    <mergeCell ref="B24:I24"/>
  </mergeCells>
  <conditionalFormatting sqref="B38:I43">
    <cfRule type="expression" dxfId="26" priority="3">
      <formula>IF(AND(#REF!&lt;&gt;"02",#REF!&lt;&gt;"06",#REF!&lt;&gt;"07"),1,0)</formula>
    </cfRule>
  </conditionalFormatting>
  <conditionalFormatting sqref="C16">
    <cfRule type="expression" dxfId="25" priority="6">
      <formula>IF(AND(#REF!="PPD",#REF!&lt;&gt;99),1,0)</formula>
    </cfRule>
    <cfRule type="expression" dxfId="24" priority="7">
      <formula>IF(AND(#REF!="PUE",#REF!=99),1,0)</formula>
    </cfRule>
  </conditionalFormatting>
  <conditionalFormatting sqref="D20">
    <cfRule type="cellIs" dxfId="23" priority="5" operator="equal">
      <formula>"Definitiva con clave A1"</formula>
    </cfRule>
  </conditionalFormatting>
  <conditionalFormatting sqref="J16">
    <cfRule type="cellIs" dxfId="22" priority="4" operator="equal">
      <formula>"Esta clave no puede utilizarse con el tipo de régimen seleccionado"</formula>
    </cfRule>
  </conditionalFormatting>
  <conditionalFormatting sqref="B5:I6">
    <cfRule type="expression" dxfId="21" priority="2">
      <formula>IF(CLAVEA=CLAVE,1,0)</formula>
    </cfRule>
  </conditionalFormatting>
  <conditionalFormatting sqref="B10:I57">
    <cfRule type="expression" dxfId="20" priority="1">
      <formula>IF(CLAVEA=CLAVE,1,0)</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9A68F-88D2-43F8-AFD8-7C95BCEC9805}">
  <sheetPr codeName="Hoja15"/>
  <dimension ref="A2:J213"/>
  <sheetViews>
    <sheetView showGridLines="0" zoomScale="130" zoomScaleNormal="130" workbookViewId="0">
      <selection activeCell="C8" sqref="C8"/>
    </sheetView>
  </sheetViews>
  <sheetFormatPr baseColWidth="10" defaultRowHeight="15" x14ac:dyDescent="0.25"/>
  <cols>
    <col min="1" max="1" width="3.7109375" customWidth="1"/>
    <col min="2" max="2" width="23.5703125" customWidth="1"/>
    <col min="3" max="3" width="15.140625" customWidth="1"/>
    <col min="4" max="4" width="13.140625" customWidth="1"/>
    <col min="5" max="5" width="22.5703125" customWidth="1"/>
    <col min="6" max="6" width="17" customWidth="1"/>
    <col min="8" max="8" width="29.42578125" customWidth="1"/>
    <col min="9" max="9" width="26.140625" customWidth="1"/>
    <col min="10" max="10" width="11.85546875" bestFit="1" customWidth="1"/>
  </cols>
  <sheetData>
    <row r="2" spans="2:10" x14ac:dyDescent="0.25">
      <c r="B2" t="s">
        <v>335</v>
      </c>
    </row>
    <row r="6" spans="2:10" x14ac:dyDescent="0.25">
      <c r="B6" s="101" t="s">
        <v>54</v>
      </c>
      <c r="C6" s="101"/>
      <c r="E6" s="101" t="s">
        <v>74</v>
      </c>
      <c r="F6" s="101"/>
      <c r="H6" s="101" t="s">
        <v>79</v>
      </c>
      <c r="I6" s="101"/>
    </row>
    <row r="8" spans="2:10" x14ac:dyDescent="0.25">
      <c r="B8" s="113" t="s">
        <v>274</v>
      </c>
      <c r="C8" s="226">
        <v>45688</v>
      </c>
      <c r="D8" s="116"/>
      <c r="E8" s="113" t="s">
        <v>275</v>
      </c>
      <c r="F8" s="227" t="s">
        <v>276</v>
      </c>
      <c r="G8" s="116"/>
      <c r="H8" s="113" t="s">
        <v>275</v>
      </c>
      <c r="I8" s="227" t="s">
        <v>336</v>
      </c>
    </row>
    <row r="9" spans="2:10" x14ac:dyDescent="0.25">
      <c r="B9" s="115" t="s">
        <v>278</v>
      </c>
      <c r="C9" s="227"/>
      <c r="D9" s="116"/>
      <c r="E9" s="113" t="s">
        <v>279</v>
      </c>
      <c r="F9" s="227" t="s">
        <v>257</v>
      </c>
      <c r="G9" s="116"/>
      <c r="H9" s="113" t="s">
        <v>279</v>
      </c>
      <c r="I9" s="227" t="s">
        <v>337</v>
      </c>
    </row>
    <row r="10" spans="2:10" x14ac:dyDescent="0.25">
      <c r="B10" s="115" t="s">
        <v>281</v>
      </c>
      <c r="C10" s="227">
        <v>25896</v>
      </c>
      <c r="D10" s="116"/>
      <c r="E10" s="113" t="s">
        <v>282</v>
      </c>
      <c r="F10" s="227">
        <v>601</v>
      </c>
      <c r="G10" s="116"/>
      <c r="H10" s="113" t="s">
        <v>283</v>
      </c>
      <c r="I10" s="227">
        <f>C19</f>
        <v>11410</v>
      </c>
    </row>
    <row r="11" spans="2:10" x14ac:dyDescent="0.25">
      <c r="B11" s="115"/>
      <c r="C11" s="116"/>
      <c r="D11" s="116"/>
      <c r="E11" s="113" t="s">
        <v>284</v>
      </c>
      <c r="F11" s="227"/>
      <c r="G11" s="116"/>
      <c r="H11" s="113" t="s">
        <v>285</v>
      </c>
      <c r="I11" s="227"/>
    </row>
    <row r="12" spans="2:10" x14ac:dyDescent="0.25">
      <c r="B12" s="115"/>
      <c r="C12" s="116"/>
      <c r="D12" s="116"/>
      <c r="E12" s="115"/>
      <c r="F12" s="116"/>
      <c r="G12" s="116"/>
      <c r="H12" s="113" t="s">
        <v>286</v>
      </c>
      <c r="I12" s="227"/>
    </row>
    <row r="13" spans="2:10" x14ac:dyDescent="0.25">
      <c r="B13" s="113" t="s">
        <v>287</v>
      </c>
      <c r="C13" s="227" t="s">
        <v>221</v>
      </c>
      <c r="D13" s="115" t="s">
        <v>338</v>
      </c>
      <c r="E13" s="116"/>
      <c r="F13" s="116"/>
      <c r="G13" s="116"/>
      <c r="H13" s="113" t="s">
        <v>282</v>
      </c>
      <c r="I13" s="227">
        <v>616</v>
      </c>
      <c r="J13" s="104"/>
    </row>
    <row r="14" spans="2:10" x14ac:dyDescent="0.25">
      <c r="B14" s="113" t="s">
        <v>289</v>
      </c>
      <c r="C14" s="227" t="s">
        <v>135</v>
      </c>
      <c r="D14" s="115" t="s">
        <v>290</v>
      </c>
      <c r="E14" s="116"/>
      <c r="F14" s="116"/>
      <c r="G14" s="116"/>
      <c r="H14" s="113" t="s">
        <v>291</v>
      </c>
      <c r="I14" s="227" t="s">
        <v>339</v>
      </c>
      <c r="J14" s="104"/>
    </row>
    <row r="15" spans="2:10" x14ac:dyDescent="0.25">
      <c r="B15" s="113" t="s">
        <v>293</v>
      </c>
      <c r="C15" s="227" t="s">
        <v>255</v>
      </c>
      <c r="D15" s="116"/>
      <c r="E15" s="116"/>
      <c r="F15" s="116"/>
      <c r="G15" s="116"/>
      <c r="H15" s="116"/>
      <c r="I15" s="116"/>
    </row>
    <row r="16" spans="2:10" x14ac:dyDescent="0.25">
      <c r="B16" s="113" t="s">
        <v>294</v>
      </c>
      <c r="C16" s="227"/>
      <c r="D16" s="116"/>
      <c r="E16" s="116"/>
      <c r="F16" s="116"/>
      <c r="G16" s="116"/>
      <c r="H16" s="116"/>
      <c r="I16" s="116"/>
    </row>
    <row r="17" spans="2:9" x14ac:dyDescent="0.25">
      <c r="B17" s="113" t="s">
        <v>295</v>
      </c>
      <c r="C17" s="227" t="s">
        <v>133</v>
      </c>
      <c r="D17" s="115" t="s">
        <v>340</v>
      </c>
      <c r="E17" s="116"/>
      <c r="F17" s="116"/>
      <c r="G17" s="116"/>
      <c r="H17" s="116"/>
      <c r="I17" s="116"/>
    </row>
    <row r="18" spans="2:9" x14ac:dyDescent="0.25">
      <c r="B18" s="113" t="s">
        <v>297</v>
      </c>
      <c r="C18" s="227" t="s">
        <v>68</v>
      </c>
      <c r="D18" s="225" t="s">
        <v>298</v>
      </c>
      <c r="E18" s="116"/>
      <c r="F18" s="116"/>
      <c r="G18" s="116"/>
      <c r="H18" s="116"/>
      <c r="I18" s="116"/>
    </row>
    <row r="19" spans="2:9" x14ac:dyDescent="0.25">
      <c r="B19" s="113" t="s">
        <v>299</v>
      </c>
      <c r="C19" s="227">
        <v>11410</v>
      </c>
      <c r="D19" s="116"/>
      <c r="E19" s="116"/>
      <c r="F19" s="116"/>
      <c r="G19" s="116"/>
      <c r="H19" s="116"/>
      <c r="I19" s="116"/>
    </row>
    <row r="20" spans="2:9" x14ac:dyDescent="0.25">
      <c r="B20" s="113" t="s">
        <v>300</v>
      </c>
      <c r="C20" s="227"/>
      <c r="D20" s="116"/>
      <c r="E20" s="116"/>
      <c r="F20" s="116"/>
      <c r="G20" s="116"/>
      <c r="H20" s="116"/>
      <c r="I20" s="116"/>
    </row>
    <row r="21" spans="2:9" x14ac:dyDescent="0.25">
      <c r="B21" s="116"/>
      <c r="C21" s="116"/>
      <c r="D21" s="116"/>
      <c r="E21" s="116"/>
      <c r="F21" s="116"/>
      <c r="G21" s="116"/>
      <c r="H21" s="116"/>
      <c r="I21" s="116"/>
    </row>
    <row r="22" spans="2:9" x14ac:dyDescent="0.25">
      <c r="B22" s="229" t="s">
        <v>84</v>
      </c>
      <c r="C22" s="229"/>
      <c r="D22" s="229"/>
      <c r="E22" s="229"/>
      <c r="F22" s="229"/>
      <c r="G22" s="229"/>
      <c r="H22" s="229"/>
      <c r="I22" s="229"/>
    </row>
    <row r="23" spans="2:9" x14ac:dyDescent="0.25">
      <c r="B23" s="116"/>
      <c r="C23" s="116"/>
      <c r="D23" s="116"/>
      <c r="E23" s="116"/>
      <c r="F23" s="116"/>
      <c r="G23" s="116"/>
      <c r="H23" s="116"/>
      <c r="I23" s="116"/>
    </row>
    <row r="24" spans="2:9" x14ac:dyDescent="0.25">
      <c r="B24" s="113" t="s">
        <v>303</v>
      </c>
      <c r="C24" s="230">
        <v>14111506</v>
      </c>
      <c r="D24" s="116"/>
      <c r="E24" s="113" t="s">
        <v>304</v>
      </c>
      <c r="F24" s="227" t="s">
        <v>305</v>
      </c>
      <c r="G24" s="116"/>
      <c r="H24" s="113" t="s">
        <v>306</v>
      </c>
      <c r="I24" s="227">
        <v>3</v>
      </c>
    </row>
    <row r="25" spans="2:9" x14ac:dyDescent="0.25">
      <c r="B25" s="116"/>
      <c r="C25" s="116"/>
      <c r="D25" s="116"/>
      <c r="E25" s="116"/>
      <c r="F25" s="116"/>
      <c r="G25" s="116"/>
      <c r="H25" s="116"/>
      <c r="I25" s="116"/>
    </row>
    <row r="26" spans="2:9" ht="30" x14ac:dyDescent="0.25">
      <c r="B26" s="113" t="s">
        <v>307</v>
      </c>
      <c r="C26" s="227" t="s">
        <v>265</v>
      </c>
      <c r="D26" s="116"/>
      <c r="E26" s="113" t="s">
        <v>308</v>
      </c>
      <c r="F26" s="227" t="s">
        <v>341</v>
      </c>
      <c r="G26" s="116"/>
      <c r="H26" s="113" t="s">
        <v>309</v>
      </c>
      <c r="I26" s="231" t="s">
        <v>342</v>
      </c>
    </row>
    <row r="27" spans="2:9" x14ac:dyDescent="0.25">
      <c r="B27" s="116"/>
      <c r="C27" s="116"/>
      <c r="D27" s="116"/>
      <c r="E27" s="116"/>
      <c r="F27" s="116"/>
      <c r="G27" s="116"/>
      <c r="H27" s="116"/>
      <c r="I27" s="116"/>
    </row>
    <row r="28" spans="2:9" x14ac:dyDescent="0.25">
      <c r="B28" s="113" t="s">
        <v>311</v>
      </c>
      <c r="C28" s="224">
        <v>985.32</v>
      </c>
      <c r="D28" s="116"/>
      <c r="E28" s="113" t="s">
        <v>312</v>
      </c>
      <c r="F28" s="224">
        <f>IFERROR(ROUND(C28*I24,2),"")</f>
        <v>2955.96</v>
      </c>
      <c r="G28" s="116"/>
      <c r="H28" s="113" t="s">
        <v>313</v>
      </c>
      <c r="I28" s="224"/>
    </row>
    <row r="29" spans="2:9" x14ac:dyDescent="0.25">
      <c r="B29" s="116"/>
      <c r="C29" s="116"/>
      <c r="D29" s="116"/>
      <c r="E29" s="116"/>
      <c r="F29" s="116"/>
      <c r="G29" s="116"/>
      <c r="H29" s="116"/>
      <c r="I29" s="116"/>
    </row>
    <row r="30" spans="2:9" x14ac:dyDescent="0.25">
      <c r="B30" s="113" t="s">
        <v>314</v>
      </c>
      <c r="C30" s="227" t="s">
        <v>215</v>
      </c>
      <c r="D30" s="116"/>
      <c r="E30" s="113" t="s">
        <v>315</v>
      </c>
      <c r="F30" s="232"/>
      <c r="G30" s="116"/>
      <c r="H30" s="113" t="s">
        <v>316</v>
      </c>
      <c r="I30" s="232"/>
    </row>
    <row r="31" spans="2:9" x14ac:dyDescent="0.25">
      <c r="B31" s="116"/>
      <c r="C31" s="116"/>
      <c r="D31" s="116"/>
      <c r="E31" s="116"/>
      <c r="F31" s="116"/>
      <c r="G31" s="116"/>
      <c r="H31" s="116"/>
      <c r="I31" s="116"/>
    </row>
    <row r="32" spans="2:9" x14ac:dyDescent="0.25">
      <c r="B32" s="233" t="s">
        <v>151</v>
      </c>
      <c r="C32" s="233"/>
      <c r="D32" s="233"/>
      <c r="E32" s="233"/>
      <c r="F32" s="233"/>
      <c r="G32" s="233"/>
      <c r="H32" s="233"/>
      <c r="I32" s="233"/>
    </row>
    <row r="33" spans="2:9" x14ac:dyDescent="0.25">
      <c r="B33" s="115" t="s">
        <v>317</v>
      </c>
      <c r="C33" s="224">
        <f>F28-I28</f>
        <v>2955.96</v>
      </c>
      <c r="D33" s="116"/>
      <c r="E33" s="115" t="s">
        <v>318</v>
      </c>
      <c r="F33" s="230" t="s">
        <v>319</v>
      </c>
      <c r="G33" s="116"/>
      <c r="H33" s="115" t="s">
        <v>320</v>
      </c>
      <c r="I33" s="227" t="s">
        <v>260</v>
      </c>
    </row>
    <row r="34" spans="2:9" x14ac:dyDescent="0.25">
      <c r="B34" s="116"/>
      <c r="C34" s="116"/>
      <c r="D34" s="116"/>
      <c r="E34" s="116"/>
      <c r="F34" s="116"/>
      <c r="G34" s="116"/>
      <c r="H34" s="116"/>
      <c r="I34" s="116"/>
    </row>
    <row r="35" spans="2:9" x14ac:dyDescent="0.25">
      <c r="B35" s="115" t="s">
        <v>321</v>
      </c>
      <c r="C35" s="234">
        <v>0.16</v>
      </c>
      <c r="D35" s="116"/>
      <c r="E35" s="115" t="s">
        <v>322</v>
      </c>
      <c r="F35" s="224">
        <f>IFERROR(ROUND(C33*C35,2),"")</f>
        <v>472.95</v>
      </c>
      <c r="G35" s="116"/>
      <c r="H35" s="116"/>
      <c r="I35" s="116"/>
    </row>
    <row r="36" spans="2:9" x14ac:dyDescent="0.25">
      <c r="B36" s="116"/>
      <c r="C36" s="116"/>
      <c r="D36" s="116"/>
      <c r="E36" s="116"/>
      <c r="F36" s="116"/>
      <c r="G36" s="116"/>
      <c r="H36" s="116"/>
      <c r="I36" s="116"/>
    </row>
    <row r="37" spans="2:9" x14ac:dyDescent="0.25">
      <c r="B37" s="116"/>
      <c r="C37" s="116"/>
      <c r="D37" s="116"/>
      <c r="E37" s="116"/>
      <c r="F37" s="116"/>
      <c r="G37" s="116"/>
      <c r="H37" s="116"/>
      <c r="I37" s="116"/>
    </row>
    <row r="38" spans="2:9" x14ac:dyDescent="0.25">
      <c r="B38" s="116"/>
      <c r="C38" s="116"/>
      <c r="D38" s="116"/>
      <c r="E38" s="116"/>
      <c r="F38" s="116"/>
      <c r="G38" s="116"/>
      <c r="H38" s="115" t="s">
        <v>323</v>
      </c>
      <c r="I38" s="224">
        <f>F28</f>
        <v>2955.96</v>
      </c>
    </row>
    <row r="39" spans="2:9" x14ac:dyDescent="0.25">
      <c r="B39" s="116"/>
      <c r="C39" s="116"/>
      <c r="D39" s="116"/>
      <c r="E39" s="116"/>
      <c r="F39" s="116"/>
      <c r="G39" s="116"/>
      <c r="H39" s="115" t="s">
        <v>324</v>
      </c>
      <c r="I39" s="224">
        <f>I28</f>
        <v>0</v>
      </c>
    </row>
    <row r="40" spans="2:9" x14ac:dyDescent="0.25">
      <c r="B40" s="116"/>
      <c r="C40" s="116"/>
      <c r="D40" s="116"/>
      <c r="E40" s="116"/>
      <c r="F40" s="116"/>
      <c r="G40" s="116"/>
      <c r="H40" s="115" t="s">
        <v>325</v>
      </c>
      <c r="I40" s="224">
        <f>F35</f>
        <v>472.95</v>
      </c>
    </row>
    <row r="41" spans="2:9" x14ac:dyDescent="0.25">
      <c r="B41" s="116"/>
      <c r="C41" s="116"/>
      <c r="D41" s="116"/>
      <c r="E41" s="116"/>
      <c r="F41" s="116"/>
      <c r="G41" s="116"/>
      <c r="H41" s="115" t="s">
        <v>326</v>
      </c>
      <c r="I41" s="235"/>
    </row>
    <row r="42" spans="2:9" x14ac:dyDescent="0.25">
      <c r="B42" s="116"/>
      <c r="C42" s="116"/>
      <c r="D42" s="116"/>
      <c r="E42" s="116"/>
      <c r="F42" s="116"/>
      <c r="G42" s="116"/>
      <c r="H42" s="115" t="s">
        <v>327</v>
      </c>
      <c r="I42" s="224">
        <f>IFERROR(I38-I39+I40-I41,"")</f>
        <v>3428.91</v>
      </c>
    </row>
    <row r="43" spans="2:9" x14ac:dyDescent="0.25">
      <c r="B43" s="116"/>
      <c r="C43" s="116"/>
      <c r="D43" s="116"/>
      <c r="E43" s="116"/>
      <c r="F43" s="116"/>
      <c r="G43" s="116"/>
      <c r="H43" s="116"/>
      <c r="I43" s="116"/>
    </row>
    <row r="44" spans="2:9" x14ac:dyDescent="0.25">
      <c r="B44" s="115" t="s">
        <v>328</v>
      </c>
      <c r="C44" s="116"/>
      <c r="D44" s="116"/>
      <c r="E44" s="116"/>
      <c r="F44" s="116"/>
      <c r="G44" s="116"/>
      <c r="H44" s="116"/>
      <c r="I44" s="116"/>
    </row>
    <row r="45" spans="2:9" x14ac:dyDescent="0.25">
      <c r="B45" s="115" t="s">
        <v>329</v>
      </c>
      <c r="C45" s="116"/>
      <c r="D45" s="116"/>
      <c r="E45" s="116"/>
      <c r="F45" s="116"/>
      <c r="G45" s="116"/>
      <c r="H45" s="116"/>
      <c r="I45" s="116"/>
    </row>
    <row r="46" spans="2:9" x14ac:dyDescent="0.25">
      <c r="B46" s="115" t="s">
        <v>330</v>
      </c>
      <c r="C46" s="116"/>
      <c r="D46" s="116"/>
      <c r="E46" s="116"/>
      <c r="F46" s="116"/>
      <c r="G46" s="116"/>
      <c r="H46" s="116"/>
      <c r="I46" s="116"/>
    </row>
    <row r="47" spans="2:9" x14ac:dyDescent="0.25">
      <c r="B47" s="116"/>
      <c r="C47" s="116"/>
      <c r="D47" s="116"/>
      <c r="E47" s="116"/>
      <c r="F47" s="116"/>
      <c r="G47" s="116"/>
      <c r="H47" s="116"/>
      <c r="I47" s="116"/>
    </row>
    <row r="48" spans="2:9" x14ac:dyDescent="0.25">
      <c r="B48" s="115" t="s">
        <v>343</v>
      </c>
      <c r="C48" s="116"/>
      <c r="D48" s="116"/>
      <c r="E48" s="116"/>
      <c r="F48" s="116"/>
      <c r="G48" s="116"/>
      <c r="H48" s="116"/>
      <c r="I48" s="116"/>
    </row>
    <row r="49" spans="1:9" x14ac:dyDescent="0.25">
      <c r="B49" s="116" t="s">
        <v>344</v>
      </c>
      <c r="C49" s="116"/>
      <c r="D49" s="236">
        <f>I42</f>
        <v>3428.91</v>
      </c>
      <c r="E49" s="116"/>
      <c r="F49" s="116"/>
      <c r="G49" s="116"/>
      <c r="H49" s="116"/>
      <c r="I49" s="116"/>
    </row>
    <row r="50" spans="1:9" x14ac:dyDescent="0.25">
      <c r="B50" s="116" t="s">
        <v>345</v>
      </c>
      <c r="C50" s="116"/>
      <c r="D50" s="116"/>
      <c r="E50" s="236">
        <f>I40</f>
        <v>472.95</v>
      </c>
      <c r="F50" s="116"/>
      <c r="G50" s="116"/>
      <c r="H50" s="116"/>
      <c r="I50" s="116"/>
    </row>
    <row r="51" spans="1:9" x14ac:dyDescent="0.25">
      <c r="B51" s="116" t="s">
        <v>346</v>
      </c>
      <c r="C51" s="116"/>
      <c r="D51" s="116"/>
      <c r="E51" s="236">
        <f>I38</f>
        <v>2955.96</v>
      </c>
      <c r="F51" s="116"/>
      <c r="G51" s="116"/>
      <c r="H51" s="116"/>
      <c r="I51" s="116"/>
    </row>
    <row r="52" spans="1:9" x14ac:dyDescent="0.25">
      <c r="B52" s="116"/>
      <c r="C52" s="116"/>
      <c r="D52" s="116"/>
      <c r="E52" s="116"/>
      <c r="F52" s="116"/>
      <c r="G52" s="116"/>
      <c r="H52" s="116"/>
      <c r="I52" s="116"/>
    </row>
    <row r="53" spans="1:9" x14ac:dyDescent="0.25">
      <c r="B53" s="116" t="s">
        <v>347</v>
      </c>
      <c r="C53" s="116"/>
      <c r="D53" s="116"/>
      <c r="E53" s="116"/>
      <c r="F53" s="116"/>
      <c r="G53" s="116"/>
      <c r="H53" s="116"/>
      <c r="I53" s="116"/>
    </row>
    <row r="54" spans="1:9" x14ac:dyDescent="0.25">
      <c r="B54" s="116" t="s">
        <v>334</v>
      </c>
      <c r="C54" s="116"/>
      <c r="D54" s="236">
        <f>I42</f>
        <v>3428.91</v>
      </c>
      <c r="E54" s="116"/>
      <c r="F54" s="116"/>
      <c r="G54" s="116"/>
      <c r="H54" s="116"/>
      <c r="I54" s="116"/>
    </row>
    <row r="55" spans="1:9" x14ac:dyDescent="0.25">
      <c r="B55" s="116" t="s">
        <v>344</v>
      </c>
      <c r="C55" s="116"/>
      <c r="D55" s="116"/>
      <c r="E55" s="236">
        <f>D49</f>
        <v>3428.91</v>
      </c>
      <c r="F55" s="116"/>
      <c r="G55" s="116"/>
      <c r="H55" s="116"/>
      <c r="I55" s="116"/>
    </row>
    <row r="56" spans="1:9" x14ac:dyDescent="0.25">
      <c r="B56" s="116" t="s">
        <v>345</v>
      </c>
      <c r="C56" s="116"/>
      <c r="D56" s="236">
        <f>I40</f>
        <v>472.95</v>
      </c>
      <c r="E56" s="116"/>
      <c r="F56" s="116"/>
      <c r="G56" s="116"/>
      <c r="H56" s="116"/>
      <c r="I56" s="116"/>
    </row>
    <row r="57" spans="1:9" x14ac:dyDescent="0.25">
      <c r="B57" s="116" t="s">
        <v>348</v>
      </c>
      <c r="C57" s="116"/>
      <c r="D57" s="116"/>
      <c r="E57" s="236">
        <f>I40</f>
        <v>472.95</v>
      </c>
      <c r="F57" s="116"/>
      <c r="G57" s="116"/>
      <c r="H57" s="116"/>
      <c r="I57" s="116"/>
    </row>
    <row r="58" spans="1:9" x14ac:dyDescent="0.25">
      <c r="B58" s="116"/>
      <c r="C58" s="116"/>
      <c r="D58" s="116"/>
      <c r="E58" s="116"/>
      <c r="F58" s="116"/>
      <c r="G58" s="116"/>
      <c r="H58" s="116"/>
      <c r="I58" s="116"/>
    </row>
    <row r="59" spans="1:9" x14ac:dyDescent="0.25">
      <c r="A59" s="75"/>
      <c r="B59" s="237"/>
      <c r="C59" s="237"/>
      <c r="D59" s="237"/>
      <c r="E59" s="237"/>
      <c r="F59" s="237"/>
      <c r="G59" s="237"/>
      <c r="H59" s="237"/>
      <c r="I59" s="237"/>
    </row>
    <row r="60" spans="1:9" x14ac:dyDescent="0.25">
      <c r="B60" s="116"/>
      <c r="C60" s="116"/>
      <c r="D60" s="116"/>
      <c r="E60" s="116"/>
      <c r="F60" s="116"/>
      <c r="G60" s="116"/>
      <c r="H60" s="116"/>
      <c r="I60" s="116"/>
    </row>
    <row r="61" spans="1:9" x14ac:dyDescent="0.25">
      <c r="B61" s="115" t="s">
        <v>349</v>
      </c>
      <c r="C61" s="116"/>
      <c r="D61" s="116"/>
      <c r="E61" s="116"/>
      <c r="F61" s="116"/>
      <c r="G61" s="116"/>
      <c r="H61" s="116"/>
      <c r="I61" s="116"/>
    </row>
    <row r="62" spans="1:9" x14ac:dyDescent="0.25">
      <c r="B62" s="109" t="s">
        <v>8</v>
      </c>
      <c r="C62" s="109" t="s">
        <v>6</v>
      </c>
      <c r="D62" s="109" t="s">
        <v>94</v>
      </c>
      <c r="E62" s="109" t="s">
        <v>350</v>
      </c>
      <c r="F62" s="109" t="s">
        <v>271</v>
      </c>
      <c r="G62" s="109" t="s">
        <v>351</v>
      </c>
      <c r="H62" s="109" t="s">
        <v>352</v>
      </c>
      <c r="I62" s="116"/>
    </row>
    <row r="63" spans="1:9" x14ac:dyDescent="0.25">
      <c r="B63" s="226">
        <v>45870</v>
      </c>
      <c r="C63" s="227">
        <v>120</v>
      </c>
      <c r="D63" s="224">
        <v>450</v>
      </c>
      <c r="E63" s="224">
        <f>D63*0.08</f>
        <v>36</v>
      </c>
      <c r="F63" s="224">
        <v>0</v>
      </c>
      <c r="G63" s="224">
        <f>SUM(D63:F63)</f>
        <v>486</v>
      </c>
      <c r="H63" s="227" t="s">
        <v>353</v>
      </c>
      <c r="I63" s="116"/>
    </row>
    <row r="64" spans="1:9" x14ac:dyDescent="0.25">
      <c r="B64" s="226">
        <v>45871</v>
      </c>
      <c r="C64" s="227">
        <v>121</v>
      </c>
      <c r="D64" s="224">
        <v>125</v>
      </c>
      <c r="E64" s="238"/>
      <c r="F64" s="224">
        <f>(D64+E64)*0.16</f>
        <v>20</v>
      </c>
      <c r="G64" s="224">
        <f>SUM(D64:F64)</f>
        <v>145</v>
      </c>
      <c r="H64" s="227" t="s">
        <v>354</v>
      </c>
      <c r="I64" s="116"/>
    </row>
    <row r="65" spans="2:9" x14ac:dyDescent="0.25">
      <c r="B65" s="226">
        <v>45872</v>
      </c>
      <c r="C65" s="227">
        <v>122</v>
      </c>
      <c r="D65" s="224">
        <v>130</v>
      </c>
      <c r="E65" s="224">
        <f>D65*0.07</f>
        <v>9.1000000000000014</v>
      </c>
      <c r="F65" s="224">
        <f>(D65+E65)*0.16</f>
        <v>22.256</v>
      </c>
      <c r="G65" s="224">
        <f>SUM(D65:F65)</f>
        <v>161.35599999999999</v>
      </c>
      <c r="H65" s="227" t="s">
        <v>355</v>
      </c>
      <c r="I65" s="116"/>
    </row>
    <row r="66" spans="2:9" x14ac:dyDescent="0.25">
      <c r="B66" s="226">
        <v>45900</v>
      </c>
      <c r="C66" s="227">
        <v>123</v>
      </c>
      <c r="D66" s="224">
        <v>148</v>
      </c>
      <c r="E66" s="238"/>
      <c r="F66" s="224" t="s">
        <v>356</v>
      </c>
      <c r="G66" s="224">
        <f>SUM(D66:F66)</f>
        <v>148</v>
      </c>
      <c r="H66" s="227" t="s">
        <v>357</v>
      </c>
      <c r="I66" s="116"/>
    </row>
    <row r="67" spans="2:9" x14ac:dyDescent="0.25">
      <c r="B67" s="116"/>
      <c r="C67" s="116"/>
      <c r="D67" s="116"/>
      <c r="E67" s="116"/>
      <c r="F67" s="116"/>
      <c r="G67" s="116"/>
      <c r="H67" s="116"/>
      <c r="I67" s="116"/>
    </row>
    <row r="68" spans="2:9" x14ac:dyDescent="0.25">
      <c r="B68" s="116"/>
      <c r="C68" s="116"/>
      <c r="D68" s="116"/>
      <c r="E68" s="116"/>
      <c r="F68" s="116"/>
      <c r="G68" s="116"/>
      <c r="H68" s="116"/>
      <c r="I68" s="116"/>
    </row>
    <row r="69" spans="2:9" x14ac:dyDescent="0.25">
      <c r="B69" s="116"/>
      <c r="C69" s="116"/>
      <c r="D69" s="116"/>
      <c r="E69" s="116"/>
      <c r="F69" s="116"/>
      <c r="G69" s="116"/>
      <c r="H69" s="116"/>
      <c r="I69" s="116"/>
    </row>
    <row r="70" spans="2:9" x14ac:dyDescent="0.25">
      <c r="B70" s="116"/>
      <c r="C70" s="116"/>
      <c r="D70" s="116"/>
      <c r="E70" s="116"/>
      <c r="F70" s="116"/>
      <c r="G70" s="116"/>
      <c r="H70" s="116"/>
      <c r="I70" s="116"/>
    </row>
    <row r="71" spans="2:9" x14ac:dyDescent="0.25">
      <c r="B71" s="116"/>
      <c r="C71" s="116"/>
      <c r="D71" s="116"/>
      <c r="E71" s="116"/>
      <c r="F71" s="116"/>
      <c r="G71" s="116"/>
      <c r="H71" s="116"/>
      <c r="I71" s="116"/>
    </row>
    <row r="72" spans="2:9" x14ac:dyDescent="0.25">
      <c r="B72" s="116"/>
      <c r="C72" s="116"/>
      <c r="D72" s="116"/>
      <c r="E72" s="116"/>
      <c r="F72" s="116"/>
      <c r="G72" s="116"/>
      <c r="H72" s="116"/>
      <c r="I72" s="116"/>
    </row>
    <row r="73" spans="2:9" x14ac:dyDescent="0.25">
      <c r="B73" s="116"/>
      <c r="C73" s="116"/>
      <c r="D73" s="116"/>
      <c r="E73" s="116"/>
      <c r="F73" s="116"/>
      <c r="G73" s="116"/>
      <c r="H73" s="116"/>
      <c r="I73" s="116"/>
    </row>
    <row r="74" spans="2:9" x14ac:dyDescent="0.25">
      <c r="B74" s="116"/>
      <c r="C74" s="116"/>
      <c r="D74" s="116"/>
      <c r="E74" s="116"/>
      <c r="F74" s="116"/>
      <c r="G74" s="116"/>
      <c r="H74" s="116"/>
      <c r="I74" s="116"/>
    </row>
    <row r="75" spans="2:9" x14ac:dyDescent="0.25">
      <c r="B75" s="116"/>
      <c r="C75" s="116"/>
      <c r="D75" s="116"/>
      <c r="E75" s="116"/>
      <c r="F75" s="116"/>
      <c r="G75" s="116"/>
      <c r="H75" s="116"/>
      <c r="I75" s="116"/>
    </row>
    <row r="76" spans="2:9" x14ac:dyDescent="0.25">
      <c r="B76" s="116"/>
      <c r="C76" s="116"/>
      <c r="D76" s="116"/>
      <c r="E76" s="116"/>
      <c r="F76" s="116"/>
      <c r="G76" s="116"/>
      <c r="H76" s="116"/>
      <c r="I76" s="116"/>
    </row>
    <row r="77" spans="2:9" x14ac:dyDescent="0.25">
      <c r="B77" s="116"/>
      <c r="C77" s="116"/>
      <c r="D77" s="116"/>
      <c r="E77" s="116"/>
      <c r="F77" s="116"/>
      <c r="G77" s="116"/>
      <c r="H77" s="116"/>
      <c r="I77" s="116"/>
    </row>
    <row r="78" spans="2:9" x14ac:dyDescent="0.25">
      <c r="B78" s="116"/>
      <c r="C78" s="116"/>
      <c r="D78" s="116"/>
      <c r="E78" s="116"/>
      <c r="F78" s="116"/>
      <c r="G78" s="116"/>
      <c r="H78" s="116"/>
      <c r="I78" s="116"/>
    </row>
    <row r="79" spans="2:9" x14ac:dyDescent="0.25">
      <c r="B79" s="116"/>
      <c r="C79" s="116"/>
      <c r="D79" s="116"/>
      <c r="E79" s="116"/>
      <c r="F79" s="116"/>
      <c r="G79" s="116"/>
      <c r="H79" s="116"/>
      <c r="I79" s="116"/>
    </row>
    <row r="80" spans="2:9" x14ac:dyDescent="0.25">
      <c r="B80" s="116"/>
      <c r="C80" s="116"/>
      <c r="D80" s="116"/>
      <c r="E80" s="116"/>
      <c r="F80" s="116"/>
      <c r="G80" s="116"/>
      <c r="H80" s="116"/>
      <c r="I80" s="116"/>
    </row>
    <row r="81" spans="2:9" x14ac:dyDescent="0.25">
      <c r="B81" s="116"/>
      <c r="C81" s="116"/>
      <c r="D81" s="116"/>
      <c r="E81" s="116"/>
      <c r="F81" s="116"/>
      <c r="G81" s="116"/>
      <c r="H81" s="116"/>
      <c r="I81" s="116"/>
    </row>
    <row r="82" spans="2:9" x14ac:dyDescent="0.25">
      <c r="B82" s="116"/>
      <c r="C82" s="116"/>
      <c r="D82" s="116"/>
      <c r="E82" s="116"/>
      <c r="F82" s="116"/>
      <c r="G82" s="116"/>
      <c r="H82" s="116"/>
      <c r="I82" s="116"/>
    </row>
    <row r="83" spans="2:9" x14ac:dyDescent="0.25">
      <c r="B83" s="116"/>
      <c r="C83" s="116"/>
      <c r="D83" s="116"/>
      <c r="E83" s="116"/>
      <c r="F83" s="116"/>
      <c r="G83" s="116"/>
      <c r="H83" s="116"/>
      <c r="I83" s="116"/>
    </row>
    <row r="84" spans="2:9" x14ac:dyDescent="0.25">
      <c r="B84" s="116"/>
      <c r="C84" s="116"/>
      <c r="D84" s="116"/>
      <c r="E84" s="116"/>
      <c r="F84" s="116"/>
      <c r="G84" s="116"/>
      <c r="H84" s="116"/>
      <c r="I84" s="116"/>
    </row>
    <row r="85" spans="2:9" x14ac:dyDescent="0.25">
      <c r="B85" s="116"/>
      <c r="C85" s="116"/>
      <c r="D85" s="116"/>
      <c r="E85" s="116"/>
      <c r="F85" s="116"/>
      <c r="G85" s="116"/>
      <c r="H85" s="116"/>
      <c r="I85" s="116"/>
    </row>
    <row r="86" spans="2:9" x14ac:dyDescent="0.25">
      <c r="B86" s="116"/>
      <c r="C86" s="116"/>
      <c r="D86" s="116"/>
      <c r="E86" s="116"/>
      <c r="F86" s="116"/>
      <c r="G86" s="116"/>
      <c r="H86" s="116"/>
      <c r="I86" s="116"/>
    </row>
    <row r="87" spans="2:9" x14ac:dyDescent="0.25">
      <c r="B87" s="116"/>
      <c r="C87" s="116"/>
      <c r="D87" s="116"/>
      <c r="E87" s="116"/>
      <c r="F87" s="116"/>
      <c r="G87" s="116"/>
      <c r="H87" s="116"/>
      <c r="I87" s="116"/>
    </row>
    <row r="88" spans="2:9" x14ac:dyDescent="0.25">
      <c r="B88" s="116"/>
      <c r="C88" s="116"/>
      <c r="D88" s="116"/>
      <c r="E88" s="116"/>
      <c r="F88" s="116"/>
      <c r="G88" s="116"/>
      <c r="H88" s="116"/>
      <c r="I88" s="116"/>
    </row>
    <row r="89" spans="2:9" x14ac:dyDescent="0.25">
      <c r="B89" s="116"/>
      <c r="C89" s="116"/>
      <c r="D89" s="116"/>
      <c r="E89" s="116"/>
      <c r="F89" s="116"/>
      <c r="G89" s="116"/>
      <c r="H89" s="116"/>
      <c r="I89" s="116"/>
    </row>
    <row r="90" spans="2:9" x14ac:dyDescent="0.25">
      <c r="B90" s="116"/>
      <c r="C90" s="116"/>
      <c r="D90" s="116"/>
      <c r="E90" s="116"/>
      <c r="F90" s="116"/>
      <c r="G90" s="116"/>
      <c r="H90" s="116"/>
      <c r="I90" s="116"/>
    </row>
    <row r="91" spans="2:9" x14ac:dyDescent="0.25">
      <c r="B91" s="116"/>
      <c r="C91" s="116"/>
      <c r="D91" s="116"/>
      <c r="E91" s="116"/>
      <c r="F91" s="116"/>
      <c r="G91" s="116"/>
      <c r="H91" s="116"/>
      <c r="I91" s="116"/>
    </row>
    <row r="92" spans="2:9" x14ac:dyDescent="0.25">
      <c r="B92" s="116"/>
      <c r="C92" s="116"/>
      <c r="D92" s="116"/>
      <c r="E92" s="116"/>
      <c r="F92" s="116"/>
      <c r="G92" s="116"/>
      <c r="H92" s="116"/>
      <c r="I92" s="116"/>
    </row>
    <row r="93" spans="2:9" x14ac:dyDescent="0.25">
      <c r="B93" s="116"/>
      <c r="C93" s="116"/>
      <c r="D93" s="116"/>
      <c r="E93" s="116"/>
      <c r="F93" s="116"/>
      <c r="G93" s="116"/>
      <c r="H93" s="116"/>
      <c r="I93" s="116"/>
    </row>
    <row r="94" spans="2:9" x14ac:dyDescent="0.25">
      <c r="B94" s="116"/>
      <c r="C94" s="116"/>
      <c r="D94" s="116"/>
      <c r="E94" s="116"/>
      <c r="F94" s="116"/>
      <c r="G94" s="116"/>
      <c r="H94" s="116"/>
      <c r="I94" s="116"/>
    </row>
    <row r="95" spans="2:9" x14ac:dyDescent="0.25">
      <c r="B95" s="116"/>
      <c r="C95" s="116"/>
      <c r="D95" s="116"/>
      <c r="E95" s="116"/>
      <c r="F95" s="116"/>
      <c r="G95" s="116"/>
      <c r="H95" s="116"/>
      <c r="I95" s="116"/>
    </row>
    <row r="96" spans="2:9" x14ac:dyDescent="0.25">
      <c r="B96" s="116"/>
      <c r="C96" s="116"/>
      <c r="D96" s="116"/>
      <c r="E96" s="116"/>
      <c r="F96" s="116"/>
      <c r="G96" s="116"/>
      <c r="H96" s="116"/>
      <c r="I96" s="116"/>
    </row>
    <row r="97" spans="2:9" x14ac:dyDescent="0.25">
      <c r="B97" s="116"/>
      <c r="C97" s="116"/>
      <c r="D97" s="116"/>
      <c r="E97" s="116"/>
      <c r="F97" s="116"/>
      <c r="G97" s="116"/>
      <c r="H97" s="116"/>
      <c r="I97" s="116"/>
    </row>
    <row r="98" spans="2:9" x14ac:dyDescent="0.25">
      <c r="B98" s="116"/>
      <c r="C98" s="116"/>
      <c r="D98" s="116"/>
      <c r="E98" s="116"/>
      <c r="F98" s="116"/>
      <c r="G98" s="116"/>
      <c r="H98" s="116"/>
      <c r="I98" s="116"/>
    </row>
    <row r="99" spans="2:9" x14ac:dyDescent="0.25">
      <c r="B99" s="116"/>
      <c r="C99" s="116"/>
      <c r="D99" s="116"/>
      <c r="E99" s="116"/>
      <c r="F99" s="116"/>
      <c r="G99" s="116"/>
      <c r="H99" s="116"/>
      <c r="I99" s="116"/>
    </row>
    <row r="100" spans="2:9" x14ac:dyDescent="0.25">
      <c r="B100" s="116"/>
      <c r="C100" s="116"/>
      <c r="D100" s="116"/>
      <c r="E100" s="116"/>
      <c r="F100" s="116"/>
      <c r="G100" s="116"/>
      <c r="H100" s="116"/>
      <c r="I100" s="116"/>
    </row>
    <row r="101" spans="2:9" x14ac:dyDescent="0.25">
      <c r="B101" s="116"/>
      <c r="C101" s="116"/>
      <c r="D101" s="116"/>
      <c r="E101" s="116"/>
      <c r="F101" s="116"/>
      <c r="G101" s="116"/>
      <c r="H101" s="116"/>
      <c r="I101" s="116"/>
    </row>
    <row r="102" spans="2:9" x14ac:dyDescent="0.25">
      <c r="B102" s="116"/>
      <c r="C102" s="116"/>
      <c r="D102" s="116"/>
      <c r="E102" s="116"/>
      <c r="F102" s="116"/>
      <c r="G102" s="116"/>
      <c r="H102" s="116"/>
      <c r="I102" s="116"/>
    </row>
    <row r="103" spans="2:9" x14ac:dyDescent="0.25">
      <c r="B103" s="116"/>
      <c r="C103" s="116"/>
      <c r="D103" s="116"/>
      <c r="E103" s="116"/>
      <c r="F103" s="116"/>
      <c r="G103" s="116"/>
      <c r="H103" s="116"/>
      <c r="I103" s="116"/>
    </row>
    <row r="104" spans="2:9" x14ac:dyDescent="0.25">
      <c r="B104" s="116"/>
      <c r="C104" s="116"/>
      <c r="D104" s="116"/>
      <c r="E104" s="116"/>
      <c r="F104" s="116"/>
      <c r="G104" s="116"/>
      <c r="H104" s="116"/>
      <c r="I104" s="116"/>
    </row>
    <row r="105" spans="2:9" x14ac:dyDescent="0.25">
      <c r="B105" s="116"/>
      <c r="C105" s="116"/>
      <c r="D105" s="116"/>
      <c r="E105" s="116"/>
      <c r="F105" s="116"/>
      <c r="G105" s="116"/>
      <c r="H105" s="116"/>
      <c r="I105" s="116"/>
    </row>
    <row r="106" spans="2:9" x14ac:dyDescent="0.25">
      <c r="B106" s="101" t="s">
        <v>54</v>
      </c>
      <c r="C106" s="101"/>
      <c r="D106" s="116"/>
      <c r="E106" s="101" t="s">
        <v>74</v>
      </c>
      <c r="F106" s="101"/>
      <c r="G106" s="116"/>
      <c r="H106" s="101" t="s">
        <v>79</v>
      </c>
      <c r="I106" s="101"/>
    </row>
    <row r="107" spans="2:9" x14ac:dyDescent="0.25">
      <c r="B107" s="116"/>
      <c r="C107" s="116"/>
      <c r="D107" s="116"/>
      <c r="E107" s="116"/>
      <c r="F107" s="116"/>
      <c r="G107" s="116"/>
      <c r="H107" s="116"/>
      <c r="I107" s="116"/>
    </row>
    <row r="108" spans="2:9" x14ac:dyDescent="0.25">
      <c r="B108" s="113" t="s">
        <v>274</v>
      </c>
      <c r="C108" s="226">
        <v>45688</v>
      </c>
      <c r="D108" s="116"/>
      <c r="E108" s="113" t="s">
        <v>275</v>
      </c>
      <c r="F108" s="227" t="s">
        <v>276</v>
      </c>
      <c r="G108" s="116"/>
      <c r="H108" s="113" t="s">
        <v>275</v>
      </c>
      <c r="I108" s="227" t="s">
        <v>336</v>
      </c>
    </row>
    <row r="109" spans="2:9" x14ac:dyDescent="0.25">
      <c r="B109" s="115" t="s">
        <v>278</v>
      </c>
      <c r="C109" s="227"/>
      <c r="D109" s="116"/>
      <c r="E109" s="113" t="s">
        <v>279</v>
      </c>
      <c r="F109" s="227" t="s">
        <v>257</v>
      </c>
      <c r="G109" s="116"/>
      <c r="H109" s="113" t="s">
        <v>279</v>
      </c>
      <c r="I109" s="227" t="s">
        <v>337</v>
      </c>
    </row>
    <row r="110" spans="2:9" x14ac:dyDescent="0.25">
      <c r="B110" s="115" t="s">
        <v>281</v>
      </c>
      <c r="C110" s="227">
        <v>25896</v>
      </c>
      <c r="D110" s="116"/>
      <c r="E110" s="113" t="s">
        <v>282</v>
      </c>
      <c r="F110" s="227">
        <v>601</v>
      </c>
      <c r="G110" s="116"/>
      <c r="H110" s="113" t="s">
        <v>283</v>
      </c>
      <c r="I110" s="227">
        <f>C119</f>
        <v>11410</v>
      </c>
    </row>
    <row r="111" spans="2:9" x14ac:dyDescent="0.25">
      <c r="B111" s="115"/>
      <c r="C111" s="116"/>
      <c r="D111" s="116"/>
      <c r="E111" s="113" t="s">
        <v>284</v>
      </c>
      <c r="F111" s="227"/>
      <c r="G111" s="116"/>
      <c r="H111" s="113" t="s">
        <v>285</v>
      </c>
      <c r="I111" s="227"/>
    </row>
    <row r="112" spans="2:9" x14ac:dyDescent="0.25">
      <c r="B112" s="115"/>
      <c r="C112" s="116"/>
      <c r="D112" s="116"/>
      <c r="E112" s="115"/>
      <c r="F112" s="116"/>
      <c r="G112" s="116"/>
      <c r="H112" s="113" t="s">
        <v>286</v>
      </c>
      <c r="I112" s="227"/>
    </row>
    <row r="113" spans="2:9" x14ac:dyDescent="0.25">
      <c r="B113" s="113" t="s">
        <v>287</v>
      </c>
      <c r="C113" s="227" t="s">
        <v>221</v>
      </c>
      <c r="D113" s="115" t="s">
        <v>338</v>
      </c>
      <c r="E113" s="116"/>
      <c r="F113" s="116"/>
      <c r="G113" s="116"/>
      <c r="H113" s="113" t="s">
        <v>282</v>
      </c>
      <c r="I113" s="227">
        <v>616</v>
      </c>
    </row>
    <row r="114" spans="2:9" x14ac:dyDescent="0.25">
      <c r="B114" s="113" t="s">
        <v>289</v>
      </c>
      <c r="C114" s="227" t="s">
        <v>135</v>
      </c>
      <c r="D114" s="115" t="s">
        <v>290</v>
      </c>
      <c r="E114" s="116"/>
      <c r="F114" s="116"/>
      <c r="G114" s="116"/>
      <c r="H114" s="113" t="s">
        <v>291</v>
      </c>
      <c r="I114" s="227" t="s">
        <v>339</v>
      </c>
    </row>
    <row r="115" spans="2:9" x14ac:dyDescent="0.25">
      <c r="B115" s="113" t="s">
        <v>293</v>
      </c>
      <c r="C115" s="227" t="s">
        <v>255</v>
      </c>
      <c r="D115" s="116"/>
      <c r="E115" s="116"/>
      <c r="F115" s="116"/>
      <c r="G115" s="116"/>
      <c r="H115" s="116"/>
      <c r="I115" s="116"/>
    </row>
    <row r="116" spans="2:9" x14ac:dyDescent="0.25">
      <c r="B116" s="113" t="s">
        <v>294</v>
      </c>
      <c r="C116" s="227"/>
      <c r="D116" s="116"/>
      <c r="E116" s="116"/>
      <c r="F116" s="116"/>
      <c r="G116" s="116"/>
      <c r="H116" s="116"/>
      <c r="I116" s="116"/>
    </row>
    <row r="117" spans="2:9" x14ac:dyDescent="0.25">
      <c r="B117" s="113" t="s">
        <v>295</v>
      </c>
      <c r="C117" s="227" t="s">
        <v>133</v>
      </c>
      <c r="D117" s="115" t="s">
        <v>340</v>
      </c>
      <c r="E117" s="116"/>
      <c r="F117" s="116"/>
      <c r="G117" s="116"/>
      <c r="H117" s="116"/>
      <c r="I117" s="116"/>
    </row>
    <row r="118" spans="2:9" x14ac:dyDescent="0.25">
      <c r="B118" s="113" t="s">
        <v>297</v>
      </c>
      <c r="C118" s="227" t="s">
        <v>68</v>
      </c>
      <c r="D118" s="225" t="s">
        <v>298</v>
      </c>
      <c r="E118" s="116"/>
      <c r="F118" s="116"/>
      <c r="G118" s="116"/>
      <c r="H118" s="116"/>
      <c r="I118" s="116"/>
    </row>
    <row r="119" spans="2:9" x14ac:dyDescent="0.25">
      <c r="B119" s="113" t="s">
        <v>299</v>
      </c>
      <c r="C119" s="227">
        <v>11410</v>
      </c>
      <c r="D119" s="116"/>
      <c r="E119" s="116"/>
      <c r="F119" s="116"/>
      <c r="G119" s="116"/>
      <c r="H119" s="116"/>
      <c r="I119" s="116"/>
    </row>
    <row r="120" spans="2:9" x14ac:dyDescent="0.25">
      <c r="B120" s="113" t="s">
        <v>300</v>
      </c>
      <c r="C120" s="227"/>
      <c r="D120" s="116"/>
      <c r="E120" s="116"/>
      <c r="F120" s="116"/>
      <c r="G120" s="116"/>
      <c r="H120" s="116"/>
      <c r="I120" s="116"/>
    </row>
    <row r="121" spans="2:9" x14ac:dyDescent="0.25">
      <c r="B121" s="116"/>
      <c r="C121" s="116"/>
      <c r="D121" s="116"/>
      <c r="E121" s="116"/>
      <c r="F121" s="116"/>
      <c r="G121" s="116"/>
      <c r="H121" s="116"/>
      <c r="I121" s="116"/>
    </row>
    <row r="122" spans="2:9" x14ac:dyDescent="0.25">
      <c r="B122" s="239" t="s">
        <v>358</v>
      </c>
      <c r="C122" s="239"/>
      <c r="D122" s="239"/>
      <c r="E122" s="239"/>
      <c r="F122" s="239"/>
      <c r="G122" s="239"/>
      <c r="H122" s="239"/>
      <c r="I122" s="239"/>
    </row>
    <row r="123" spans="2:9" x14ac:dyDescent="0.25">
      <c r="B123" s="240"/>
      <c r="C123" s="240"/>
      <c r="D123" s="240"/>
      <c r="E123" s="240"/>
      <c r="F123" s="240"/>
      <c r="G123" s="240"/>
      <c r="H123" s="240"/>
      <c r="I123" s="240"/>
    </row>
    <row r="124" spans="2:9" x14ac:dyDescent="0.25">
      <c r="B124" s="114" t="s">
        <v>359</v>
      </c>
      <c r="C124" s="227" t="s">
        <v>221</v>
      </c>
      <c r="D124" s="116"/>
      <c r="E124" s="114" t="s">
        <v>360</v>
      </c>
      <c r="F124" s="227" t="s">
        <v>232</v>
      </c>
      <c r="G124" s="116"/>
      <c r="H124" s="114" t="s">
        <v>361</v>
      </c>
      <c r="I124" s="227">
        <v>2025</v>
      </c>
    </row>
    <row r="125" spans="2:9" x14ac:dyDescent="0.25">
      <c r="B125" s="101" t="s">
        <v>362</v>
      </c>
      <c r="C125" s="101"/>
      <c r="D125" s="116"/>
      <c r="E125" s="101" t="s">
        <v>363</v>
      </c>
      <c r="F125" s="101"/>
      <c r="G125" s="116"/>
      <c r="H125" s="116"/>
      <c r="I125" s="116"/>
    </row>
    <row r="126" spans="2:9" x14ac:dyDescent="0.25">
      <c r="B126" s="229" t="s">
        <v>84</v>
      </c>
      <c r="C126" s="229"/>
      <c r="D126" s="229"/>
      <c r="E126" s="229"/>
      <c r="F126" s="229"/>
      <c r="G126" s="229"/>
      <c r="H126" s="229"/>
      <c r="I126" s="229"/>
    </row>
    <row r="127" spans="2:9" x14ac:dyDescent="0.25">
      <c r="B127" s="116"/>
      <c r="C127" s="116"/>
      <c r="D127" s="116"/>
      <c r="E127" s="116"/>
      <c r="F127" s="116"/>
      <c r="G127" s="116"/>
      <c r="H127" s="116"/>
      <c r="I127" s="116"/>
    </row>
    <row r="128" spans="2:9" x14ac:dyDescent="0.25">
      <c r="B128" s="113" t="s">
        <v>303</v>
      </c>
      <c r="C128" s="230" t="s">
        <v>364</v>
      </c>
      <c r="D128" s="116"/>
      <c r="E128" s="113" t="s">
        <v>304</v>
      </c>
      <c r="F128" s="227">
        <f>C63</f>
        <v>120</v>
      </c>
      <c r="G128" s="116"/>
      <c r="H128" s="113" t="s">
        <v>306</v>
      </c>
      <c r="I128" s="227">
        <v>1</v>
      </c>
    </row>
    <row r="129" spans="2:9" x14ac:dyDescent="0.25">
      <c r="B129" s="116"/>
      <c r="C129" s="116"/>
      <c r="D129" s="116"/>
      <c r="E129" s="116"/>
      <c r="F129" s="116"/>
      <c r="G129" s="116"/>
      <c r="H129" s="116"/>
      <c r="I129" s="116"/>
    </row>
    <row r="130" spans="2:9" x14ac:dyDescent="0.25">
      <c r="B130" s="113" t="s">
        <v>307</v>
      </c>
      <c r="C130" s="227" t="s">
        <v>89</v>
      </c>
      <c r="D130" s="116"/>
      <c r="E130" s="113" t="s">
        <v>308</v>
      </c>
      <c r="F130" s="232"/>
      <c r="G130" s="116"/>
      <c r="H130" s="113" t="s">
        <v>309</v>
      </c>
      <c r="I130" s="231" t="s">
        <v>365</v>
      </c>
    </row>
    <row r="131" spans="2:9" x14ac:dyDescent="0.25">
      <c r="B131" s="116"/>
      <c r="C131" s="116"/>
      <c r="D131" s="116"/>
      <c r="E131" s="116"/>
      <c r="F131" s="116"/>
      <c r="G131" s="116"/>
      <c r="H131" s="116"/>
      <c r="I131" s="116"/>
    </row>
    <row r="132" spans="2:9" x14ac:dyDescent="0.25">
      <c r="B132" s="113" t="s">
        <v>311</v>
      </c>
      <c r="C132" s="224">
        <f>D63</f>
        <v>450</v>
      </c>
      <c r="D132" s="116"/>
      <c r="E132" s="113" t="s">
        <v>312</v>
      </c>
      <c r="F132" s="224">
        <f>IFERROR(ROUND(C132*I128,2),"")</f>
        <v>450</v>
      </c>
      <c r="G132" s="116"/>
      <c r="H132" s="113" t="s">
        <v>313</v>
      </c>
      <c r="I132" s="224"/>
    </row>
    <row r="133" spans="2:9" x14ac:dyDescent="0.25">
      <c r="B133" s="116"/>
      <c r="C133" s="116"/>
      <c r="D133" s="116"/>
      <c r="E133" s="116"/>
      <c r="F133" s="116"/>
      <c r="G133" s="116"/>
      <c r="H133" s="116"/>
      <c r="I133" s="116"/>
    </row>
    <row r="134" spans="2:9" x14ac:dyDescent="0.25">
      <c r="B134" s="113" t="s">
        <v>314</v>
      </c>
      <c r="C134" s="227" t="s">
        <v>215</v>
      </c>
      <c r="D134" s="116"/>
      <c r="E134" s="113" t="s">
        <v>315</v>
      </c>
      <c r="F134" s="232"/>
      <c r="G134" s="116"/>
      <c r="H134" s="113" t="s">
        <v>316</v>
      </c>
      <c r="I134" s="232"/>
    </row>
    <row r="135" spans="2:9" x14ac:dyDescent="0.25">
      <c r="B135" s="116"/>
      <c r="C135" s="116"/>
      <c r="D135" s="116"/>
      <c r="E135" s="116"/>
      <c r="F135" s="116"/>
      <c r="G135" s="116"/>
      <c r="H135" s="116"/>
      <c r="I135" s="116"/>
    </row>
    <row r="136" spans="2:9" x14ac:dyDescent="0.25">
      <c r="B136" s="233" t="s">
        <v>151</v>
      </c>
      <c r="C136" s="233"/>
      <c r="D136" s="233"/>
      <c r="E136" s="233"/>
      <c r="F136" s="233"/>
      <c r="G136" s="233"/>
      <c r="H136" s="233"/>
      <c r="I136" s="233"/>
    </row>
    <row r="137" spans="2:9" x14ac:dyDescent="0.25">
      <c r="B137" s="115" t="s">
        <v>317</v>
      </c>
      <c r="C137" s="224">
        <f>F132-I132</f>
        <v>450</v>
      </c>
      <c r="D137" s="116"/>
      <c r="E137" s="115" t="s">
        <v>318</v>
      </c>
      <c r="F137" s="230" t="s">
        <v>366</v>
      </c>
      <c r="G137" s="116"/>
      <c r="H137" s="115" t="s">
        <v>320</v>
      </c>
      <c r="I137" s="227" t="s">
        <v>260</v>
      </c>
    </row>
    <row r="138" spans="2:9" x14ac:dyDescent="0.25">
      <c r="B138" s="116"/>
      <c r="C138" s="116"/>
      <c r="D138" s="116"/>
      <c r="E138" s="116"/>
      <c r="F138" s="116"/>
      <c r="G138" s="116"/>
      <c r="H138" s="116"/>
      <c r="I138" s="116"/>
    </row>
    <row r="139" spans="2:9" x14ac:dyDescent="0.25">
      <c r="B139" s="115" t="s">
        <v>321</v>
      </c>
      <c r="C139" s="234">
        <v>0.08</v>
      </c>
      <c r="D139" s="116"/>
      <c r="E139" s="115" t="s">
        <v>322</v>
      </c>
      <c r="F139" s="224">
        <f>IFERROR(ROUND(C137*C139,2),"")</f>
        <v>36</v>
      </c>
      <c r="G139" s="116"/>
      <c r="H139" s="116"/>
      <c r="I139" s="116"/>
    </row>
    <row r="140" spans="2:9" x14ac:dyDescent="0.25">
      <c r="B140" s="116"/>
      <c r="C140" s="116"/>
      <c r="D140" s="116"/>
      <c r="E140" s="116"/>
      <c r="F140" s="116"/>
      <c r="G140" s="116"/>
      <c r="H140" s="116"/>
      <c r="I140" s="116"/>
    </row>
    <row r="141" spans="2:9" x14ac:dyDescent="0.25">
      <c r="B141" s="233" t="s">
        <v>151</v>
      </c>
      <c r="C141" s="233"/>
      <c r="D141" s="233"/>
      <c r="E141" s="233"/>
      <c r="F141" s="233"/>
      <c r="G141" s="233"/>
      <c r="H141" s="233"/>
      <c r="I141" s="233"/>
    </row>
    <row r="142" spans="2:9" x14ac:dyDescent="0.25">
      <c r="B142" s="115" t="s">
        <v>317</v>
      </c>
      <c r="C142" s="224">
        <f>F132+F139</f>
        <v>486</v>
      </c>
      <c r="D142" s="116"/>
      <c r="E142" s="115" t="s">
        <v>318</v>
      </c>
      <c r="F142" s="230" t="s">
        <v>319</v>
      </c>
      <c r="G142" s="116"/>
      <c r="H142" s="115" t="s">
        <v>320</v>
      </c>
      <c r="I142" s="227" t="s">
        <v>260</v>
      </c>
    </row>
    <row r="143" spans="2:9" x14ac:dyDescent="0.25">
      <c r="B143" s="116"/>
      <c r="C143" s="116"/>
      <c r="D143" s="116"/>
      <c r="E143" s="116"/>
      <c r="F143" s="116"/>
      <c r="G143" s="116"/>
      <c r="H143" s="116"/>
      <c r="I143" s="116"/>
    </row>
    <row r="144" spans="2:9" x14ac:dyDescent="0.25">
      <c r="B144" s="115" t="s">
        <v>321</v>
      </c>
      <c r="C144" s="234">
        <v>0</v>
      </c>
      <c r="D144" s="116"/>
      <c r="E144" s="115" t="s">
        <v>322</v>
      </c>
      <c r="F144" s="224">
        <f>IFERROR(ROUND(C142*C144,2),"")</f>
        <v>0</v>
      </c>
      <c r="G144" s="116"/>
      <c r="H144" s="116"/>
      <c r="I144" s="116"/>
    </row>
    <row r="145" spans="2:9" x14ac:dyDescent="0.25">
      <c r="B145" s="116"/>
      <c r="C145" s="116"/>
      <c r="D145" s="116"/>
      <c r="E145" s="116"/>
      <c r="F145" s="116"/>
      <c r="G145" s="116"/>
      <c r="H145" s="116"/>
      <c r="I145" s="116"/>
    </row>
    <row r="146" spans="2:9" x14ac:dyDescent="0.25">
      <c r="B146" s="229" t="s">
        <v>84</v>
      </c>
      <c r="C146" s="229"/>
      <c r="D146" s="229"/>
      <c r="E146" s="229"/>
      <c r="F146" s="229"/>
      <c r="G146" s="229"/>
      <c r="H146" s="229"/>
      <c r="I146" s="229"/>
    </row>
    <row r="147" spans="2:9" x14ac:dyDescent="0.25">
      <c r="B147" s="116"/>
      <c r="C147" s="116"/>
      <c r="D147" s="116"/>
      <c r="E147" s="116"/>
      <c r="F147" s="116"/>
      <c r="G147" s="116"/>
      <c r="H147" s="116"/>
      <c r="I147" s="116"/>
    </row>
    <row r="148" spans="2:9" x14ac:dyDescent="0.25">
      <c r="B148" s="113" t="s">
        <v>303</v>
      </c>
      <c r="C148" s="230" t="s">
        <v>364</v>
      </c>
      <c r="D148" s="116"/>
      <c r="E148" s="113" t="s">
        <v>304</v>
      </c>
      <c r="F148" s="227">
        <f>C64</f>
        <v>121</v>
      </c>
      <c r="G148" s="116"/>
      <c r="H148" s="113" t="s">
        <v>306</v>
      </c>
      <c r="I148" s="227">
        <v>1</v>
      </c>
    </row>
    <row r="149" spans="2:9" x14ac:dyDescent="0.25">
      <c r="B149" s="116"/>
      <c r="C149" s="116"/>
      <c r="D149" s="116"/>
      <c r="E149" s="116"/>
      <c r="F149" s="116"/>
      <c r="G149" s="116"/>
      <c r="H149" s="116"/>
      <c r="I149" s="116"/>
    </row>
    <row r="150" spans="2:9" x14ac:dyDescent="0.25">
      <c r="B150" s="113" t="s">
        <v>307</v>
      </c>
      <c r="C150" s="227" t="s">
        <v>89</v>
      </c>
      <c r="D150" s="116"/>
      <c r="E150" s="113" t="s">
        <v>308</v>
      </c>
      <c r="F150" s="232"/>
      <c r="G150" s="116"/>
      <c r="H150" s="113" t="s">
        <v>309</v>
      </c>
      <c r="I150" s="231" t="s">
        <v>365</v>
      </c>
    </row>
    <row r="151" spans="2:9" x14ac:dyDescent="0.25">
      <c r="B151" s="116"/>
      <c r="C151" s="116"/>
      <c r="D151" s="116"/>
      <c r="E151" s="116"/>
      <c r="F151" s="116"/>
      <c r="G151" s="116"/>
      <c r="H151" s="116"/>
      <c r="I151" s="116"/>
    </row>
    <row r="152" spans="2:9" x14ac:dyDescent="0.25">
      <c r="B152" s="113" t="s">
        <v>311</v>
      </c>
      <c r="C152" s="224">
        <f>D64</f>
        <v>125</v>
      </c>
      <c r="D152" s="116"/>
      <c r="E152" s="113" t="s">
        <v>312</v>
      </c>
      <c r="F152" s="224">
        <f>IFERROR(ROUND(C152*I148,2),"")</f>
        <v>125</v>
      </c>
      <c r="G152" s="116"/>
      <c r="H152" s="113" t="s">
        <v>313</v>
      </c>
      <c r="I152" s="224"/>
    </row>
    <row r="153" spans="2:9" x14ac:dyDescent="0.25">
      <c r="B153" s="116"/>
      <c r="C153" s="116"/>
      <c r="D153" s="116"/>
      <c r="E153" s="116"/>
      <c r="F153" s="116"/>
      <c r="G153" s="116"/>
      <c r="H153" s="116"/>
      <c r="I153" s="116"/>
    </row>
    <row r="154" spans="2:9" x14ac:dyDescent="0.25">
      <c r="B154" s="113" t="s">
        <v>314</v>
      </c>
      <c r="C154" s="227" t="s">
        <v>215</v>
      </c>
      <c r="D154" s="116"/>
      <c r="E154" s="113" t="s">
        <v>315</v>
      </c>
      <c r="F154" s="232"/>
      <c r="G154" s="116"/>
      <c r="H154" s="113" t="s">
        <v>316</v>
      </c>
      <c r="I154" s="232"/>
    </row>
    <row r="155" spans="2:9" x14ac:dyDescent="0.25">
      <c r="B155" s="116"/>
      <c r="C155" s="116"/>
      <c r="D155" s="116"/>
      <c r="E155" s="116"/>
      <c r="F155" s="116"/>
      <c r="G155" s="116"/>
      <c r="H155" s="116"/>
      <c r="I155" s="116"/>
    </row>
    <row r="156" spans="2:9" x14ac:dyDescent="0.25">
      <c r="B156" s="233" t="s">
        <v>151</v>
      </c>
      <c r="C156" s="233"/>
      <c r="D156" s="233"/>
      <c r="E156" s="233"/>
      <c r="F156" s="233"/>
      <c r="G156" s="233"/>
      <c r="H156" s="233"/>
      <c r="I156" s="233"/>
    </row>
    <row r="157" spans="2:9" x14ac:dyDescent="0.25">
      <c r="B157" s="115" t="s">
        <v>317</v>
      </c>
      <c r="C157" s="224">
        <f>F152-I152</f>
        <v>125</v>
      </c>
      <c r="D157" s="116"/>
      <c r="E157" s="115" t="s">
        <v>318</v>
      </c>
      <c r="F157" s="230" t="s">
        <v>319</v>
      </c>
      <c r="G157" s="116"/>
      <c r="H157" s="115" t="s">
        <v>320</v>
      </c>
      <c r="I157" s="227" t="s">
        <v>260</v>
      </c>
    </row>
    <row r="158" spans="2:9" x14ac:dyDescent="0.25">
      <c r="B158" s="116"/>
      <c r="C158" s="116"/>
      <c r="D158" s="116"/>
      <c r="E158" s="116"/>
      <c r="F158" s="116"/>
      <c r="G158" s="116"/>
      <c r="H158" s="116"/>
      <c r="I158" s="116"/>
    </row>
    <row r="159" spans="2:9" x14ac:dyDescent="0.25">
      <c r="B159" s="115" t="s">
        <v>321</v>
      </c>
      <c r="C159" s="234">
        <v>0.16</v>
      </c>
      <c r="D159" s="116"/>
      <c r="E159" s="115" t="s">
        <v>322</v>
      </c>
      <c r="F159" s="224">
        <f>IFERROR(ROUND(C157*C159,2),"")</f>
        <v>20</v>
      </c>
      <c r="G159" s="116"/>
      <c r="H159" s="116"/>
      <c r="I159" s="116"/>
    </row>
    <row r="160" spans="2:9" x14ac:dyDescent="0.25">
      <c r="B160" s="116"/>
      <c r="C160" s="116"/>
      <c r="D160" s="116"/>
      <c r="E160" s="116"/>
      <c r="F160" s="116"/>
      <c r="G160" s="116"/>
      <c r="H160" s="116"/>
      <c r="I160" s="116"/>
    </row>
    <row r="161" spans="2:9" x14ac:dyDescent="0.25">
      <c r="B161" s="229" t="s">
        <v>84</v>
      </c>
      <c r="C161" s="229"/>
      <c r="D161" s="229"/>
      <c r="E161" s="229"/>
      <c r="F161" s="229"/>
      <c r="G161" s="229"/>
      <c r="H161" s="229"/>
      <c r="I161" s="229"/>
    </row>
    <row r="162" spans="2:9" x14ac:dyDescent="0.25">
      <c r="B162" s="116"/>
      <c r="C162" s="116"/>
      <c r="D162" s="116"/>
      <c r="E162" s="116"/>
      <c r="F162" s="116"/>
      <c r="G162" s="116"/>
      <c r="H162" s="116"/>
      <c r="I162" s="116"/>
    </row>
    <row r="163" spans="2:9" x14ac:dyDescent="0.25">
      <c r="B163" s="113" t="s">
        <v>303</v>
      </c>
      <c r="C163" s="230" t="s">
        <v>364</v>
      </c>
      <c r="D163" s="116"/>
      <c r="E163" s="113" t="s">
        <v>304</v>
      </c>
      <c r="F163" s="227">
        <f>C65</f>
        <v>122</v>
      </c>
      <c r="G163" s="116"/>
      <c r="H163" s="113" t="s">
        <v>306</v>
      </c>
      <c r="I163" s="227">
        <v>1</v>
      </c>
    </row>
    <row r="164" spans="2:9" x14ac:dyDescent="0.25">
      <c r="B164" s="116"/>
      <c r="C164" s="116"/>
      <c r="D164" s="116"/>
      <c r="E164" s="116"/>
      <c r="F164" s="116"/>
      <c r="G164" s="116"/>
      <c r="H164" s="116"/>
      <c r="I164" s="116"/>
    </row>
    <row r="165" spans="2:9" x14ac:dyDescent="0.25">
      <c r="B165" s="113" t="s">
        <v>307</v>
      </c>
      <c r="C165" s="227" t="s">
        <v>89</v>
      </c>
      <c r="D165" s="116"/>
      <c r="E165" s="113" t="s">
        <v>308</v>
      </c>
      <c r="F165" s="232"/>
      <c r="G165" s="116"/>
      <c r="H165" s="113" t="s">
        <v>309</v>
      </c>
      <c r="I165" s="231" t="s">
        <v>365</v>
      </c>
    </row>
    <row r="166" spans="2:9" x14ac:dyDescent="0.25">
      <c r="B166" s="116"/>
      <c r="C166" s="116"/>
      <c r="D166" s="116"/>
      <c r="E166" s="116"/>
      <c r="F166" s="116"/>
      <c r="G166" s="116"/>
      <c r="H166" s="116"/>
      <c r="I166" s="116"/>
    </row>
    <row r="167" spans="2:9" x14ac:dyDescent="0.25">
      <c r="B167" s="113" t="s">
        <v>311</v>
      </c>
      <c r="C167" s="224">
        <f>D65</f>
        <v>130</v>
      </c>
      <c r="D167" s="116"/>
      <c r="E167" s="113" t="s">
        <v>312</v>
      </c>
      <c r="F167" s="224">
        <f>IFERROR(ROUND(C167*I163,2),"")</f>
        <v>130</v>
      </c>
      <c r="G167" s="116"/>
      <c r="H167" s="113" t="s">
        <v>313</v>
      </c>
      <c r="I167" s="224"/>
    </row>
    <row r="168" spans="2:9" x14ac:dyDescent="0.25">
      <c r="B168" s="116"/>
      <c r="C168" s="116"/>
      <c r="D168" s="116"/>
      <c r="E168" s="116"/>
      <c r="F168" s="116"/>
      <c r="G168" s="116"/>
      <c r="H168" s="116"/>
      <c r="I168" s="116"/>
    </row>
    <row r="169" spans="2:9" x14ac:dyDescent="0.25">
      <c r="B169" s="113" t="s">
        <v>314</v>
      </c>
      <c r="C169" s="227" t="s">
        <v>215</v>
      </c>
      <c r="D169" s="116"/>
      <c r="E169" s="113" t="s">
        <v>315</v>
      </c>
      <c r="F169" s="232"/>
      <c r="G169" s="116"/>
      <c r="H169" s="113" t="s">
        <v>316</v>
      </c>
      <c r="I169" s="232"/>
    </row>
    <row r="170" spans="2:9" x14ac:dyDescent="0.25">
      <c r="B170" s="116"/>
      <c r="C170" s="116"/>
      <c r="D170" s="116"/>
      <c r="E170" s="116"/>
      <c r="F170" s="116"/>
      <c r="G170" s="116"/>
      <c r="H170" s="116"/>
      <c r="I170" s="116"/>
    </row>
    <row r="171" spans="2:9" x14ac:dyDescent="0.25">
      <c r="B171" s="233" t="s">
        <v>151</v>
      </c>
      <c r="C171" s="233"/>
      <c r="D171" s="233"/>
      <c r="E171" s="233"/>
      <c r="F171" s="233"/>
      <c r="G171" s="233"/>
      <c r="H171" s="233"/>
      <c r="I171" s="233"/>
    </row>
    <row r="172" spans="2:9" x14ac:dyDescent="0.25">
      <c r="B172" s="115" t="s">
        <v>317</v>
      </c>
      <c r="C172" s="224">
        <f>F167-I167</f>
        <v>130</v>
      </c>
      <c r="D172" s="116"/>
      <c r="E172" s="115" t="s">
        <v>318</v>
      </c>
      <c r="F172" s="230" t="s">
        <v>366</v>
      </c>
      <c r="G172" s="116"/>
      <c r="H172" s="115" t="s">
        <v>320</v>
      </c>
      <c r="I172" s="227" t="s">
        <v>260</v>
      </c>
    </row>
    <row r="173" spans="2:9" x14ac:dyDescent="0.25">
      <c r="B173" s="116"/>
      <c r="C173" s="116"/>
      <c r="D173" s="116"/>
      <c r="E173" s="116"/>
      <c r="F173" s="116"/>
      <c r="G173" s="116"/>
      <c r="H173" s="116"/>
      <c r="I173" s="116"/>
    </row>
    <row r="174" spans="2:9" x14ac:dyDescent="0.25">
      <c r="B174" s="115" t="s">
        <v>321</v>
      </c>
      <c r="C174" s="234">
        <v>7.0000000000000007E-2</v>
      </c>
      <c r="D174" s="116"/>
      <c r="E174" s="115" t="s">
        <v>322</v>
      </c>
      <c r="F174" s="224">
        <f>IFERROR(ROUND(C172*C174,2),"")</f>
        <v>9.1</v>
      </c>
      <c r="G174" s="116"/>
      <c r="H174" s="116"/>
      <c r="I174" s="116"/>
    </row>
    <row r="175" spans="2:9" x14ac:dyDescent="0.25">
      <c r="B175" s="116"/>
      <c r="C175" s="116"/>
      <c r="D175" s="116"/>
      <c r="E175" s="116"/>
      <c r="F175" s="116"/>
      <c r="G175" s="116"/>
      <c r="H175" s="116"/>
      <c r="I175" s="116"/>
    </row>
    <row r="176" spans="2:9" x14ac:dyDescent="0.25">
      <c r="B176" s="233" t="s">
        <v>151</v>
      </c>
      <c r="C176" s="233"/>
      <c r="D176" s="233"/>
      <c r="E176" s="233"/>
      <c r="F176" s="233"/>
      <c r="G176" s="233"/>
      <c r="H176" s="233"/>
      <c r="I176" s="233"/>
    </row>
    <row r="177" spans="2:9" x14ac:dyDescent="0.25">
      <c r="B177" s="115" t="s">
        <v>317</v>
      </c>
      <c r="C177" s="224">
        <f>F167+F174</f>
        <v>139.1</v>
      </c>
      <c r="D177" s="116"/>
      <c r="E177" s="115" t="s">
        <v>318</v>
      </c>
      <c r="F177" s="230" t="s">
        <v>319</v>
      </c>
      <c r="G177" s="116"/>
      <c r="H177" s="115" t="s">
        <v>320</v>
      </c>
      <c r="I177" s="227" t="s">
        <v>260</v>
      </c>
    </row>
    <row r="178" spans="2:9" x14ac:dyDescent="0.25">
      <c r="B178" s="116"/>
      <c r="C178" s="116"/>
      <c r="D178" s="116"/>
      <c r="E178" s="116"/>
      <c r="F178" s="116"/>
      <c r="G178" s="116"/>
      <c r="H178" s="116"/>
      <c r="I178" s="116"/>
    </row>
    <row r="179" spans="2:9" x14ac:dyDescent="0.25">
      <c r="B179" s="115" t="s">
        <v>321</v>
      </c>
      <c r="C179" s="234">
        <v>0.16</v>
      </c>
      <c r="D179" s="116"/>
      <c r="E179" s="115" t="s">
        <v>322</v>
      </c>
      <c r="F179" s="224">
        <f>IFERROR(ROUND(C177*C179,2),"")</f>
        <v>22.26</v>
      </c>
      <c r="G179" s="116"/>
      <c r="H179" s="116"/>
      <c r="I179" s="116"/>
    </row>
    <row r="180" spans="2:9" x14ac:dyDescent="0.25">
      <c r="B180" s="116"/>
      <c r="C180" s="116"/>
      <c r="D180" s="116"/>
      <c r="E180" s="116"/>
      <c r="F180" s="116"/>
      <c r="G180" s="116"/>
      <c r="H180" s="116"/>
      <c r="I180" s="116"/>
    </row>
    <row r="181" spans="2:9" x14ac:dyDescent="0.25">
      <c r="B181" s="229" t="s">
        <v>84</v>
      </c>
      <c r="C181" s="229"/>
      <c r="D181" s="229"/>
      <c r="E181" s="229"/>
      <c r="F181" s="229"/>
      <c r="G181" s="229"/>
      <c r="H181" s="229"/>
      <c r="I181" s="229"/>
    </row>
    <row r="182" spans="2:9" x14ac:dyDescent="0.25">
      <c r="B182" s="116"/>
      <c r="C182" s="116"/>
      <c r="D182" s="116"/>
      <c r="E182" s="116"/>
      <c r="F182" s="116"/>
      <c r="G182" s="116"/>
      <c r="H182" s="116"/>
      <c r="I182" s="116"/>
    </row>
    <row r="183" spans="2:9" x14ac:dyDescent="0.25">
      <c r="B183" s="113" t="s">
        <v>303</v>
      </c>
      <c r="C183" s="230" t="s">
        <v>364</v>
      </c>
      <c r="D183" s="116"/>
      <c r="E183" s="113" t="s">
        <v>304</v>
      </c>
      <c r="F183" s="227">
        <f>C66</f>
        <v>123</v>
      </c>
      <c r="G183" s="116"/>
      <c r="H183" s="113" t="s">
        <v>306</v>
      </c>
      <c r="I183" s="227">
        <v>1</v>
      </c>
    </row>
    <row r="184" spans="2:9" x14ac:dyDescent="0.25">
      <c r="B184" s="116"/>
      <c r="C184" s="116"/>
      <c r="D184" s="116"/>
      <c r="E184" s="116"/>
      <c r="F184" s="116"/>
      <c r="G184" s="116"/>
      <c r="H184" s="116"/>
      <c r="I184" s="116"/>
    </row>
    <row r="185" spans="2:9" x14ac:dyDescent="0.25">
      <c r="B185" s="113" t="s">
        <v>307</v>
      </c>
      <c r="C185" s="227" t="s">
        <v>89</v>
      </c>
      <c r="D185" s="116"/>
      <c r="E185" s="113" t="s">
        <v>308</v>
      </c>
      <c r="F185" s="232"/>
      <c r="G185" s="116"/>
      <c r="H185" s="113" t="s">
        <v>309</v>
      </c>
      <c r="I185" s="231" t="s">
        <v>365</v>
      </c>
    </row>
    <row r="186" spans="2:9" x14ac:dyDescent="0.25">
      <c r="B186" s="116"/>
      <c r="C186" s="116"/>
      <c r="D186" s="116"/>
      <c r="E186" s="116"/>
      <c r="F186" s="116"/>
      <c r="G186" s="116"/>
      <c r="H186" s="116"/>
      <c r="I186" s="116"/>
    </row>
    <row r="187" spans="2:9" x14ac:dyDescent="0.25">
      <c r="B187" s="113" t="s">
        <v>311</v>
      </c>
      <c r="C187" s="224">
        <f>D66</f>
        <v>148</v>
      </c>
      <c r="D187" s="116"/>
      <c r="E187" s="113" t="s">
        <v>312</v>
      </c>
      <c r="F187" s="224">
        <f>IFERROR(ROUND(C187*I183,2),"")</f>
        <v>148</v>
      </c>
      <c r="G187" s="116"/>
      <c r="H187" s="113" t="s">
        <v>313</v>
      </c>
      <c r="I187" s="224"/>
    </row>
    <row r="188" spans="2:9" x14ac:dyDescent="0.25">
      <c r="B188" s="116"/>
      <c r="C188" s="116"/>
      <c r="D188" s="116"/>
      <c r="E188" s="116"/>
      <c r="F188" s="116"/>
      <c r="G188" s="116"/>
      <c r="H188" s="116"/>
      <c r="I188" s="116"/>
    </row>
    <row r="189" spans="2:9" x14ac:dyDescent="0.25">
      <c r="B189" s="113" t="s">
        <v>314</v>
      </c>
      <c r="C189" s="227" t="s">
        <v>215</v>
      </c>
      <c r="D189" s="116"/>
      <c r="E189" s="113" t="s">
        <v>315</v>
      </c>
      <c r="F189" s="232"/>
      <c r="G189" s="116"/>
      <c r="H189" s="113" t="s">
        <v>316</v>
      </c>
      <c r="I189" s="232"/>
    </row>
    <row r="190" spans="2:9" x14ac:dyDescent="0.25">
      <c r="B190" s="116"/>
      <c r="C190" s="116"/>
      <c r="D190" s="116"/>
      <c r="E190" s="116"/>
      <c r="F190" s="116"/>
      <c r="G190" s="116"/>
      <c r="H190" s="116"/>
      <c r="I190" s="116"/>
    </row>
    <row r="191" spans="2:9" x14ac:dyDescent="0.25">
      <c r="B191" s="233" t="s">
        <v>151</v>
      </c>
      <c r="C191" s="233"/>
      <c r="D191" s="233"/>
      <c r="E191" s="233"/>
      <c r="F191" s="233"/>
      <c r="G191" s="233"/>
      <c r="H191" s="233"/>
      <c r="I191" s="233"/>
    </row>
    <row r="192" spans="2:9" x14ac:dyDescent="0.25">
      <c r="B192" s="115" t="s">
        <v>317</v>
      </c>
      <c r="C192" s="224">
        <f>F187-I187</f>
        <v>148</v>
      </c>
      <c r="D192" s="116"/>
      <c r="E192" s="115" t="s">
        <v>318</v>
      </c>
      <c r="F192" s="230" t="s">
        <v>319</v>
      </c>
      <c r="G192" s="116"/>
      <c r="H192" s="115" t="s">
        <v>320</v>
      </c>
      <c r="I192" s="227" t="s">
        <v>356</v>
      </c>
    </row>
    <row r="193" spans="2:9" x14ac:dyDescent="0.25">
      <c r="B193" s="116"/>
      <c r="C193" s="116"/>
      <c r="D193" s="116"/>
      <c r="E193" s="116"/>
      <c r="F193" s="116"/>
      <c r="G193" s="116"/>
      <c r="H193" s="116"/>
      <c r="I193" s="116"/>
    </row>
    <row r="194" spans="2:9" x14ac:dyDescent="0.25">
      <c r="B194" s="115" t="s">
        <v>321</v>
      </c>
      <c r="C194" s="241"/>
      <c r="D194" s="116"/>
      <c r="E194" s="115" t="s">
        <v>322</v>
      </c>
      <c r="F194" s="238"/>
      <c r="G194" s="116"/>
      <c r="H194" s="116"/>
      <c r="I194" s="116"/>
    </row>
    <row r="195" spans="2:9" x14ac:dyDescent="0.25">
      <c r="B195" s="116"/>
      <c r="C195" s="116"/>
      <c r="D195" s="116"/>
      <c r="E195" s="116"/>
      <c r="F195" s="116"/>
      <c r="G195" s="116"/>
      <c r="H195" s="116"/>
      <c r="I195" s="116"/>
    </row>
    <row r="196" spans="2:9" x14ac:dyDescent="0.25">
      <c r="B196" s="116"/>
      <c r="C196" s="116"/>
      <c r="D196" s="116"/>
      <c r="E196" s="116"/>
      <c r="F196" s="116"/>
      <c r="G196" s="116"/>
      <c r="H196" s="115" t="s">
        <v>323</v>
      </c>
      <c r="I196" s="224">
        <f>F132+F152+F167+F187</f>
        <v>853</v>
      </c>
    </row>
    <row r="197" spans="2:9" x14ac:dyDescent="0.25">
      <c r="B197" s="116"/>
      <c r="C197" s="116"/>
      <c r="D197" s="116"/>
      <c r="E197" s="116"/>
      <c r="F197" s="116"/>
      <c r="G197" s="116"/>
      <c r="H197" s="115" t="s">
        <v>324</v>
      </c>
      <c r="I197" s="224">
        <f>I132+I152+I167+I187</f>
        <v>0</v>
      </c>
    </row>
    <row r="198" spans="2:9" x14ac:dyDescent="0.25">
      <c r="B198" s="116"/>
      <c r="C198" s="116"/>
      <c r="D198" s="116"/>
      <c r="E198" s="116"/>
      <c r="F198" s="116"/>
      <c r="G198" s="116"/>
      <c r="H198" s="115" t="s">
        <v>325</v>
      </c>
      <c r="I198" s="224">
        <f>F139+F144+F159+F174+F179+F194</f>
        <v>87.36</v>
      </c>
    </row>
    <row r="199" spans="2:9" x14ac:dyDescent="0.25">
      <c r="B199" s="116"/>
      <c r="C199" s="116"/>
      <c r="D199" s="116"/>
      <c r="E199" s="116"/>
      <c r="F199" s="116"/>
      <c r="G199" s="116"/>
      <c r="H199" s="115" t="s">
        <v>326</v>
      </c>
      <c r="I199" s="235"/>
    </row>
    <row r="200" spans="2:9" x14ac:dyDescent="0.25">
      <c r="B200" s="116"/>
      <c r="C200" s="116"/>
      <c r="D200" s="116"/>
      <c r="E200" s="116"/>
      <c r="F200" s="116"/>
      <c r="G200" s="116"/>
      <c r="H200" s="115" t="s">
        <v>327</v>
      </c>
      <c r="I200" s="224">
        <f>IFERROR(I196-I197+I198-I199,"")</f>
        <v>940.36</v>
      </c>
    </row>
    <row r="201" spans="2:9" x14ac:dyDescent="0.25">
      <c r="B201" s="116"/>
      <c r="C201" s="116"/>
      <c r="D201" s="116"/>
      <c r="E201" s="116"/>
      <c r="F201" s="116"/>
      <c r="G201" s="116"/>
      <c r="H201" s="116"/>
      <c r="I201" s="116"/>
    </row>
    <row r="202" spans="2:9" x14ac:dyDescent="0.25">
      <c r="B202" s="115" t="s">
        <v>328</v>
      </c>
      <c r="C202" s="116"/>
      <c r="D202" s="116"/>
      <c r="E202" s="116"/>
      <c r="F202" s="116"/>
      <c r="G202" s="116"/>
      <c r="H202" s="116"/>
      <c r="I202" s="116"/>
    </row>
    <row r="203" spans="2:9" x14ac:dyDescent="0.25">
      <c r="B203" s="115" t="s">
        <v>329</v>
      </c>
      <c r="C203" s="116"/>
      <c r="D203" s="116"/>
      <c r="E203" s="116"/>
      <c r="F203" s="116"/>
      <c r="G203" s="116"/>
      <c r="H203" s="116"/>
      <c r="I203" s="116"/>
    </row>
    <row r="204" spans="2:9" x14ac:dyDescent="0.25">
      <c r="B204" s="115" t="s">
        <v>330</v>
      </c>
      <c r="C204" s="116"/>
      <c r="D204" s="116"/>
      <c r="E204" s="116"/>
      <c r="F204" s="116"/>
      <c r="G204" s="116"/>
      <c r="H204" s="116"/>
      <c r="I204" s="116"/>
    </row>
    <row r="205" spans="2:9" x14ac:dyDescent="0.25">
      <c r="B205" s="116"/>
      <c r="C205" s="116"/>
      <c r="D205" s="116"/>
      <c r="E205" s="116"/>
      <c r="F205" s="116"/>
      <c r="G205" s="116"/>
      <c r="H205" s="116"/>
      <c r="I205" s="116"/>
    </row>
    <row r="206" spans="2:9" x14ac:dyDescent="0.25">
      <c r="B206" s="115" t="s">
        <v>367</v>
      </c>
      <c r="C206" s="116"/>
      <c r="D206" s="116"/>
      <c r="E206" s="116"/>
      <c r="F206" s="116"/>
      <c r="G206" s="116"/>
      <c r="H206" s="116"/>
      <c r="I206" s="116"/>
    </row>
    <row r="207" spans="2:9" x14ac:dyDescent="0.25">
      <c r="B207" s="116" t="s">
        <v>344</v>
      </c>
      <c r="C207" s="116"/>
      <c r="D207" s="236">
        <f>I200</f>
        <v>940.36</v>
      </c>
      <c r="E207" s="116"/>
      <c r="F207" s="116"/>
      <c r="G207" s="116"/>
      <c r="H207" s="116"/>
      <c r="I207" s="116"/>
    </row>
    <row r="208" spans="2:9" x14ac:dyDescent="0.25">
      <c r="B208" s="116" t="s">
        <v>368</v>
      </c>
      <c r="C208" s="116"/>
      <c r="D208" s="116"/>
      <c r="E208" s="236">
        <f>F139+F174</f>
        <v>45.1</v>
      </c>
      <c r="F208" s="116"/>
      <c r="G208" s="116"/>
      <c r="H208" s="116"/>
      <c r="I208" s="116"/>
    </row>
    <row r="209" spans="2:9" x14ac:dyDescent="0.25">
      <c r="B209" s="116" t="s">
        <v>345</v>
      </c>
      <c r="C209" s="116"/>
      <c r="D209" s="116"/>
      <c r="E209" s="236">
        <f>F144+F159+F179+F194</f>
        <v>42.260000000000005</v>
      </c>
      <c r="F209" s="116"/>
      <c r="G209" s="116"/>
      <c r="H209" s="116"/>
      <c r="I209" s="116"/>
    </row>
    <row r="210" spans="2:9" x14ac:dyDescent="0.25">
      <c r="B210" s="116" t="s">
        <v>369</v>
      </c>
      <c r="C210" s="116"/>
      <c r="D210" s="116"/>
      <c r="E210" s="236">
        <f>F132</f>
        <v>450</v>
      </c>
      <c r="F210" s="116"/>
      <c r="G210" s="116"/>
      <c r="H210" s="116"/>
      <c r="I210" s="116"/>
    </row>
    <row r="211" spans="2:9" x14ac:dyDescent="0.25">
      <c r="B211" s="116" t="s">
        <v>370</v>
      </c>
      <c r="C211" s="116"/>
      <c r="D211" s="116"/>
      <c r="E211" s="236">
        <f>F167</f>
        <v>130</v>
      </c>
      <c r="F211" s="116"/>
      <c r="G211" s="116"/>
      <c r="H211" s="116"/>
      <c r="I211" s="116"/>
    </row>
    <row r="212" spans="2:9" x14ac:dyDescent="0.25">
      <c r="B212" s="116" t="s">
        <v>371</v>
      </c>
      <c r="C212" s="116"/>
      <c r="D212" s="116"/>
      <c r="E212" s="236">
        <f>F187</f>
        <v>148</v>
      </c>
      <c r="F212" s="116"/>
      <c r="G212" s="116"/>
      <c r="H212" s="116"/>
      <c r="I212" s="116"/>
    </row>
    <row r="213" spans="2:9" x14ac:dyDescent="0.25">
      <c r="B213" s="116" t="s">
        <v>372</v>
      </c>
      <c r="C213" s="116"/>
      <c r="D213" s="116"/>
      <c r="E213" s="236">
        <f>F152</f>
        <v>125</v>
      </c>
      <c r="F213" s="116"/>
      <c r="G213" s="116"/>
      <c r="H213" s="116"/>
      <c r="I213" s="116"/>
    </row>
  </sheetData>
  <mergeCells count="21">
    <mergeCell ref="B191:I191"/>
    <mergeCell ref="B146:I146"/>
    <mergeCell ref="B156:I156"/>
    <mergeCell ref="B161:I161"/>
    <mergeCell ref="B171:I171"/>
    <mergeCell ref="B176:I176"/>
    <mergeCell ref="B181:I181"/>
    <mergeCell ref="B122:I122"/>
    <mergeCell ref="B125:C125"/>
    <mergeCell ref="E125:F125"/>
    <mergeCell ref="B126:I126"/>
    <mergeCell ref="B136:I136"/>
    <mergeCell ref="B141:I141"/>
    <mergeCell ref="B6:C6"/>
    <mergeCell ref="E6:F6"/>
    <mergeCell ref="H6:I6"/>
    <mergeCell ref="B22:I22"/>
    <mergeCell ref="B32:I32"/>
    <mergeCell ref="B106:C106"/>
    <mergeCell ref="E106:F106"/>
    <mergeCell ref="H106:I106"/>
  </mergeCells>
  <conditionalFormatting sqref="J14">
    <cfRule type="cellIs" dxfId="19" priority="30" operator="equal">
      <formula>"Esta clave no puede utilizarse con el tipo de régimen seleccionado"</formula>
    </cfRule>
  </conditionalFormatting>
  <conditionalFormatting sqref="B176:I179">
    <cfRule type="expression" dxfId="18" priority="21">
      <formula>IF(AND(#REF!&lt;&gt;"02",#REF!&lt;&gt;"06",#REF!&lt;&gt;"07"),1,0)</formula>
    </cfRule>
  </conditionalFormatting>
  <conditionalFormatting sqref="B22:I22 B32:I32 B122:I122 B126:I126 B136:I136 B141:I141 B146:I146 B156:I156 B161:I161 B171:I171 B181:I181 B191:I191">
    <cfRule type="expression" dxfId="17" priority="18">
      <formula>IF(CLAVEA=CLAVE,1,0)</formula>
    </cfRule>
  </conditionalFormatting>
  <conditionalFormatting sqref="B8:I20">
    <cfRule type="expression" dxfId="16" priority="17">
      <formula>IF(CLAVEA=CLAVE,1,0)</formula>
    </cfRule>
  </conditionalFormatting>
  <conditionalFormatting sqref="B24:I30">
    <cfRule type="expression" dxfId="15" priority="16">
      <formula>IF(CLAVEA=CLAVE,1,0)</formula>
    </cfRule>
  </conditionalFormatting>
  <conditionalFormatting sqref="B33:I58">
    <cfRule type="expression" dxfId="14" priority="15">
      <formula>IF(CLAVEA=CLAVE,1,0)</formula>
    </cfRule>
  </conditionalFormatting>
  <conditionalFormatting sqref="B63:H66">
    <cfRule type="expression" dxfId="13" priority="14">
      <formula>IF(CLAVEA=CLAVE,1,0)</formula>
    </cfRule>
  </conditionalFormatting>
  <conditionalFormatting sqref="B108:I121">
    <cfRule type="expression" dxfId="12" priority="13">
      <formula>IF(CLAVEA=CLAVE,1,0)</formula>
    </cfRule>
  </conditionalFormatting>
  <conditionalFormatting sqref="B124:I125">
    <cfRule type="expression" dxfId="11" priority="12">
      <formula>IF(CLAVEA=CLAVE,1,0)</formula>
    </cfRule>
  </conditionalFormatting>
  <conditionalFormatting sqref="B128:I135">
    <cfRule type="expression" dxfId="10" priority="11">
      <formula>IF(CLAVEA=CLAVE,1,0)</formula>
    </cfRule>
  </conditionalFormatting>
  <conditionalFormatting sqref="B137:I140">
    <cfRule type="expression" dxfId="9" priority="10">
      <formula>IF(CLAVEA=CLAVE,1,0)</formula>
    </cfRule>
  </conditionalFormatting>
  <conditionalFormatting sqref="B142:I145">
    <cfRule type="expression" dxfId="8" priority="9">
      <formula>IF(CLAVEA=CLAVE,1,0)</formula>
    </cfRule>
  </conditionalFormatting>
  <conditionalFormatting sqref="B147:I154">
    <cfRule type="expression" dxfId="7" priority="8">
      <formula>IF(CLAVEA=CLAVE,1,0)</formula>
    </cfRule>
  </conditionalFormatting>
  <conditionalFormatting sqref="B157:I159">
    <cfRule type="expression" dxfId="6" priority="7">
      <formula>IF(CLAVEA=CLAVE,1,0)</formula>
    </cfRule>
  </conditionalFormatting>
  <conditionalFormatting sqref="B163:I170">
    <cfRule type="expression" dxfId="5" priority="6">
      <formula>IF(CLAVEA=CLAVE,1,0)</formula>
    </cfRule>
  </conditionalFormatting>
  <conditionalFormatting sqref="B172:I175">
    <cfRule type="expression" dxfId="4" priority="5">
      <formula>IF(CLAVEA=CLAVE,1,0)</formula>
    </cfRule>
  </conditionalFormatting>
  <conditionalFormatting sqref="B177:I180">
    <cfRule type="expression" dxfId="3" priority="4">
      <formula>IF(CLAVEA=CLAVE,1,0)</formula>
    </cfRule>
  </conditionalFormatting>
  <conditionalFormatting sqref="B183:I190">
    <cfRule type="expression" dxfId="2" priority="3">
      <formula>IF(CLAVEA=CLAVE,1,0)</formula>
    </cfRule>
  </conditionalFormatting>
  <conditionalFormatting sqref="B192:I212">
    <cfRule type="expression" dxfId="1" priority="2">
      <formula>IF(CLAVEA=CLAVE,1,0)</formula>
    </cfRule>
  </conditionalFormatting>
  <conditionalFormatting sqref="B213:E217">
    <cfRule type="expression" dxfId="0" priority="1">
      <formula>IF(CLAVEA=CLAVE,1,0)</formula>
    </cfRule>
  </conditionalFormatting>
  <dataValidations count="1">
    <dataValidation type="list" allowBlank="1" showInputMessage="1" showErrorMessage="1" errorTitle="Formato CFDI" error="Solo se permiten datos de la lista" sqref="F124" xr:uid="{92A66821-AD42-4DAA-89C1-CDB3BFC76DD6}">
      <formula1>IF(AND($C$124&gt;="01",$C$124&lt;="12"),LISTA,IF(AND($C$124&gt;="13",$C$124&lt;="18"),LISTA4,LISTA3))</formula1>
    </dataValidation>
  </dataValidations>
  <hyperlinks>
    <hyperlink ref="H8" location="FUNDAMENTO!B43" display="RFC *" xr:uid="{D78B1C03-62BE-4B94-B73D-17BF022EB9A4}"/>
    <hyperlink ref="H9" location="FUNDAMENTO!B46" display="Nombre *" xr:uid="{2A896381-9EC7-4A82-ADA3-8C31A8B31A22}"/>
    <hyperlink ref="H10" location="FUNDAMENTO!B49" display="Domicilio fiscal del receptor *" xr:uid="{6B5DE691-E76A-4335-BBB2-AC1E8146A469}"/>
    <hyperlink ref="H11" location="FUNDAMENTO!B52" display="Residencia fiscal ***" xr:uid="{26A80087-3C23-44FB-9D52-A6158A9D9A5C}"/>
    <hyperlink ref="H12" location="FUNDAMENTO!B55" display="No. de registro tributario ***" xr:uid="{E3E25675-7E14-434C-84EA-1696DF02A133}"/>
    <hyperlink ref="H13" location="FUNDAMENTO!B58" display="Régimen fiscal *" xr:uid="{1BB06096-DEFF-4CA5-8EDE-3CB1C6E0AE78}"/>
    <hyperlink ref="H14" location="FUNDAMENTO!B61" display="Uso del CFDI *" xr:uid="{A7578142-6C6E-4C9D-A42F-275A28785FAC}"/>
    <hyperlink ref="H124" location="FUNDAMENTO!B79" display="Año *" xr:uid="{8AA8BCBB-F6B4-4375-BF21-BB4617A30600}"/>
    <hyperlink ref="B124" location="FUNDAMENTO!B73" display="Periodicidad *" xr:uid="{DAC27C69-F155-4903-9BE6-E87B24E60DFB}"/>
    <hyperlink ref="E124" location="FUNDAMENTO!B76" display="Meses *" xr:uid="{3FDCAE63-16C6-466F-85C2-25ED86F9DF02}"/>
  </hyperlink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PORTADA</vt:lpstr>
      <vt:lpstr>MENU</vt:lpstr>
      <vt:lpstr>DIAGRAMA</vt:lpstr>
      <vt:lpstr>FCFDI</vt:lpstr>
      <vt:lpstr>GUIA</vt:lpstr>
      <vt:lpstr>OBJETO</vt:lpstr>
      <vt:lpstr>EJEMPLO</vt:lpstr>
      <vt:lpstr>EGRESO</vt:lpstr>
      <vt:lpstr>PUBLICO</vt:lpstr>
      <vt:lpstr>FPAGO</vt:lpstr>
      <vt:lpstr>COMPLEMENTO</vt:lpstr>
      <vt:lpstr>CATALOGO</vt:lpstr>
      <vt:lpstr>CLAVE</vt:lpstr>
      <vt:lpstr>CLAVEA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2025-09-01T18:26:24Z</dcterms:created>
  <dcterms:modified xsi:type="dcterms:W3CDTF">2025-09-01T23:09:52Z</dcterms:modified>
</cp:coreProperties>
</file>