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AMS\KINGSTON NEGRA\CURSOS\COFIDE\28-01-2025 SUELDOS Y AJUSTE\"/>
    </mc:Choice>
  </mc:AlternateContent>
  <xr:revisionPtr revIDLastSave="0" documentId="13_ncr:1_{56A7343C-34A7-48DF-A24A-D7CC1CDD8B9A}" xr6:coauthVersionLast="47" xr6:coauthVersionMax="47" xr10:uidLastSave="{00000000-0000-0000-0000-000000000000}"/>
  <bookViews>
    <workbookView xWindow="-120" yWindow="-120" windowWidth="29040" windowHeight="15720" activeTab="2" xr2:uid="{8FE382C5-0746-472C-8D3B-5C5F61BA9144}"/>
  </bookViews>
  <sheets>
    <sheet name="SALARIOM" sheetId="1" r:id="rId1"/>
    <sheet name="TE" sheetId="2" r:id="rId2"/>
    <sheet name="AJUSTE" sheetId="3" r:id="rId3"/>
  </sheets>
  <definedNames>
    <definedName name="TARIFAS">SALARIOM!$B$115:$E$125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3" l="1"/>
  <c r="D48" i="3"/>
  <c r="D47" i="3"/>
  <c r="D45" i="3"/>
  <c r="D33" i="3"/>
  <c r="D32" i="3"/>
  <c r="D30" i="3"/>
  <c r="I16" i="3"/>
  <c r="E132" i="1" l="1"/>
  <c r="D131" i="1"/>
  <c r="I104" i="1"/>
  <c r="I103" i="1"/>
  <c r="M107" i="1"/>
  <c r="M104" i="1"/>
  <c r="I102" i="1"/>
  <c r="I101" i="1"/>
  <c r="D102" i="1"/>
  <c r="D106" i="1"/>
  <c r="E103" i="1"/>
  <c r="C99" i="1"/>
  <c r="C97" i="1"/>
  <c r="D107" i="1" s="1"/>
  <c r="D103" i="1" l="1"/>
</calcChain>
</file>

<file path=xl/sharedStrings.xml><?xml version="1.0" encoding="utf-8"?>
<sst xmlns="http://schemas.openxmlformats.org/spreadsheetml/2006/main" count="130" uniqueCount="74">
  <si>
    <t>Trabajador de salario mínimo</t>
  </si>
  <si>
    <t>Tiempo extra</t>
  </si>
  <si>
    <t>Salario diario</t>
  </si>
  <si>
    <r>
      <rPr>
        <b/>
        <sz val="11"/>
        <color theme="1"/>
        <rFont val="Aptos Narrow"/>
        <family val="2"/>
        <scheme val="minor"/>
      </rPr>
      <t>Artículo 93 LISR</t>
    </r>
    <r>
      <rPr>
        <sz val="11"/>
        <color theme="1"/>
        <rFont val="Aptos Narrow"/>
        <family val="2"/>
        <scheme val="minor"/>
      </rPr>
      <t xml:space="preserve">. No se pagará el impuesto sobre la renta por la obtención de los siguientes ingresos:
I.	Las prestaciones distintas del salario que reciban los trabajadores del salario mínimo general para una o varias áreas geográficas, calculadas sobre la base de dicho salario, cuando no excedan de los mínimos señalados por la legislación laboral, así como las remuneraciones por concepto de tiempo extraordinario o de prestación de servicios que se realice en los días de descanso sin disfrutar de otros en sustitución, hasta el límite establecido en la legislación laboral, que perciban dichos trabajadores. Tratándose de los demás trabajadores, el 50% de las remuneraciones por concepto de tiempo extraordinario o de la prestación de servicios que se realice en los días de descanso sin disfrutar de otros en sustitución, que no exceda el límite previsto en la legislación laboral y sin que esta exención exceda del equivalente de cinco veces el salario mínimo general del área geográfica del trabajador por cada semana de servicios.
</t>
    </r>
  </si>
  <si>
    <r>
      <rPr>
        <b/>
        <sz val="11"/>
        <color theme="1"/>
        <rFont val="Aptos Narrow"/>
        <family val="2"/>
        <scheme val="minor"/>
      </rPr>
      <t>Artículo 29 CFF</t>
    </r>
    <r>
      <rPr>
        <sz val="11"/>
        <color theme="1"/>
        <rFont val="Aptos Narrow"/>
        <family val="2"/>
        <scheme val="minor"/>
      </rPr>
      <t>…....
Los contribuyentes a que se refiere el párrafo anterior deberán cumplir con las obligaciones siguientes:
III.	Cumplir los requisitos establecidos en el artículo 29-A de este Código, y los que el Servicio de Administración Tributaria establezca al efecto mediante reglas de carácter general, inclusive los complementos del comprobante fiscal digital por Internet, que se publicarán en el Portal de Internet del Servicio de Administración Tributaria.
VI. 	Cumplir con las especificaciones que en materia de informática determine el Servicio de Administración Tributaria mediante reglas de carácter general.</t>
    </r>
  </si>
  <si>
    <r>
      <rPr>
        <b/>
        <sz val="11"/>
        <color theme="1"/>
        <rFont val="Aptos Narrow"/>
        <family val="2"/>
        <scheme val="minor"/>
      </rPr>
      <t>Anexo 20 RMF página 2</t>
    </r>
    <r>
      <rPr>
        <sz val="11"/>
        <color theme="1"/>
        <rFont val="Aptos Narrow"/>
        <family val="2"/>
        <scheme val="minor"/>
      </rPr>
      <t xml:space="preserve">
Adicionalmente, el contribuyente debe sujetarse a las disposiciones fiscales vigentes y aplicar lo establecido en la Guía de llenado de los comprobantes fiscales digitales por Internet que el Servicio de Administración Tributaria publique en su Portal.</t>
    </r>
  </si>
  <si>
    <r>
      <rPr>
        <b/>
        <sz val="11"/>
        <color theme="1"/>
        <rFont val="Aptos Narrow"/>
        <family val="2"/>
        <scheme val="minor"/>
      </rPr>
      <t>Complementos para incorporar información fiscal en los CFDI
2.7.1.8.</t>
    </r>
    <r>
      <rPr>
        <sz val="11"/>
        <color theme="1"/>
        <rFont val="Aptos Narrow"/>
        <family val="2"/>
        <scheme val="minor"/>
      </rPr>
      <t xml:space="preserve">	Para los efectos del artículo 29, segundo párrafo, fracciones III y VI del CFF, el SAT publicará en su Portal los complementos que permitan a los contribuyentes de sectores o actividades específicas, incorporar requisitos fiscales en los CFDI que expidan.
Los complementos que el SAT publique en su Portal, serán de uso obligatorio para los contribuyentes que les aplique, pasados treinta días naturales, contados a partir de su publicación en el citado Portal, salvo cuando exista alguna facilidad o disposición que establezca un periodo diferente o los libere de su uso.
Para el registro de los datos solicitados en los referidos complementos, se deberán aplicar los criterios establecidos en las Guías de llenado que al efecto se publiquen en el citado Portal.
CFF 29</t>
    </r>
  </si>
  <si>
    <r>
      <rPr>
        <b/>
        <sz val="11"/>
        <color theme="1"/>
        <rFont val="Aptos Narrow"/>
        <family val="2"/>
        <scheme val="minor"/>
      </rPr>
      <t>Artículo 101 LFT</t>
    </r>
    <r>
      <rPr>
        <sz val="11"/>
        <color theme="1"/>
        <rFont val="Aptos Narrow"/>
        <family val="2"/>
        <scheme val="minor"/>
      </rPr>
      <t xml:space="preserve">
</t>
    </r>
    <r>
      <rPr>
        <b/>
        <sz val="11"/>
        <color theme="1"/>
        <rFont val="Aptos Narrow"/>
        <family val="2"/>
        <scheme val="minor"/>
      </rPr>
      <t>Tercer párrafo</t>
    </r>
    <r>
      <rPr>
        <sz val="11"/>
        <color theme="1"/>
        <rFont val="Aptos Narrow"/>
        <family val="2"/>
        <scheme val="minor"/>
      </rPr>
      <t xml:space="preserve">
En todos los casos, el trabajador deberá tener acceso a la información detallada de los conceptos y deducciones de pago. Los recibos de pago deberán entregarse al trabajador en forma impresa o por cualquier otro medio, sin perjuicio de que el patrón lo deba entregar en documento impreso cuando el trabajador así lo requiera.
</t>
    </r>
    <r>
      <rPr>
        <b/>
        <sz val="11"/>
        <color theme="1"/>
        <rFont val="Aptos Narrow"/>
        <family val="2"/>
        <scheme val="minor"/>
      </rPr>
      <t>Cuarto párrafo</t>
    </r>
    <r>
      <rPr>
        <sz val="11"/>
        <color theme="1"/>
        <rFont val="Aptos Narrow"/>
        <family val="2"/>
        <scheme val="minor"/>
      </rPr>
      <t xml:space="preserve">
Los recibos impresos deberán contener firma autógrafa del trabajador para su validez; los recibos de pago contenidos en comprobantes fiscales digitales por Internet (CFDI) pueden sustituir a los recibos impresos; el contenido de un CFDI hará prueba si se verifica en el portal de Internet del Servicio de Administración Tributaria, en caso de ser validado se estará a lo dispuesto en la fracción I del artículo 836-D de esta Ley.</t>
    </r>
  </si>
  <si>
    <t>Importe x pagar</t>
  </si>
  <si>
    <t>Clave 019</t>
  </si>
  <si>
    <t>c_TipoPercepcion</t>
  </si>
  <si>
    <t>Descripción</t>
  </si>
  <si>
    <t>Horas extra</t>
  </si>
  <si>
    <t>Gravado</t>
  </si>
  <si>
    <t>Exento</t>
  </si>
  <si>
    <t>Días</t>
  </si>
  <si>
    <t>Tipo de horas</t>
  </si>
  <si>
    <t>Horas extras</t>
  </si>
  <si>
    <t>Importe pagado</t>
  </si>
  <si>
    <t>01</t>
  </si>
  <si>
    <t>Sueldos, Salarios  Rayas y Jornales</t>
  </si>
  <si>
    <r>
      <rPr>
        <b/>
        <sz val="11"/>
        <color theme="1"/>
        <rFont val="Aptos Narrow"/>
        <family val="2"/>
        <scheme val="minor"/>
      </rPr>
      <t>Artículo 96 LISR</t>
    </r>
    <r>
      <rPr>
        <sz val="11"/>
        <color theme="1"/>
        <rFont val="Aptos Narrow"/>
        <family val="2"/>
        <scheme val="minor"/>
      </rPr>
      <t>. Quienes hagan pagos por los conceptos a que se refiere este Capítulo están obligados a efectuar retenciones y enteros mensuales que tendrán el carácter de pagos provisionales a cuenta del impuesto anual. No se efectuará retención a las personas que en el mes únicamente perciban un salario mínimo general correspondiente al área geográfica del contribuyente.</t>
    </r>
  </si>
  <si>
    <t>Límite inferior</t>
  </si>
  <si>
    <t>Límite superior</t>
  </si>
  <si>
    <t>Cuota fija</t>
  </si>
  <si>
    <t>Por ciento para aplicarse sobre el excedente del límite inferior</t>
  </si>
  <si>
    <t>$</t>
  </si>
  <si>
    <t>%</t>
  </si>
  <si>
    <t>En adelante</t>
  </si>
  <si>
    <t>II. Tarifa aplicable cuando hagan pagos que correspondan a un periodo de 7 días, correspondiente a 2025 a que se refieren los artículos 96 de la Ley del ISR y 175 de su Reglamento, así como la regla 3.12.2.</t>
  </si>
  <si>
    <t>Ingreso base para ISR</t>
  </si>
  <si>
    <t>ISR causado</t>
  </si>
  <si>
    <t>Límite subsidio al empleo</t>
  </si>
  <si>
    <t>Valor de la UMA mensual</t>
  </si>
  <si>
    <t>(x) % de subsidio al empleo</t>
  </si>
  <si>
    <t>(=) Subsidio al empleo mensual</t>
  </si>
  <si>
    <t>(/) 30.4</t>
  </si>
  <si>
    <t>(x) Periodicidad de pago</t>
  </si>
  <si>
    <t>(=) Subsidio al empleo semanal</t>
  </si>
  <si>
    <t>(-) Subsidio al empleo causado</t>
  </si>
  <si>
    <t>(=) ISR a retener</t>
  </si>
  <si>
    <r>
      <rPr>
        <b/>
        <sz val="11"/>
        <color theme="1"/>
        <rFont val="Aptos Narrow"/>
        <family val="2"/>
        <scheme val="minor"/>
      </rPr>
      <t>Artículo 36 LISR</t>
    </r>
    <r>
      <rPr>
        <sz val="11"/>
        <color theme="1"/>
        <rFont val="Aptos Narrow"/>
        <family val="2"/>
        <scheme val="minor"/>
      </rPr>
      <t>. Corresponde al patrón pagar íntegramente la cuota señalada para los trabajadores, en los casos en que éstos perciban como cuota diaria el salario mínimo.</t>
    </r>
  </si>
  <si>
    <r>
      <rPr>
        <b/>
        <sz val="11"/>
        <color theme="1"/>
        <rFont val="Aptos Narrow"/>
        <family val="2"/>
        <scheme val="minor"/>
      </rPr>
      <t>Artículo 58.-</t>
    </r>
    <r>
      <rPr>
        <sz val="11"/>
        <color theme="1"/>
        <rFont val="Aptos Narrow"/>
        <family val="2"/>
        <scheme val="minor"/>
      </rPr>
      <t xml:space="preserve"> Jornada de trabajo es el tiempo durante el cual el trabajador está a disposición del patrón para prestar su trabajo.</t>
    </r>
    <r>
      <rPr>
        <b/>
        <sz val="11"/>
        <color theme="1"/>
        <rFont val="Aptos Narrow"/>
        <family val="2"/>
        <scheme val="minor"/>
      </rPr>
      <t xml:space="preserve">
Artículo 59.- </t>
    </r>
    <r>
      <rPr>
        <sz val="11"/>
        <color theme="1"/>
        <rFont val="Aptos Narrow"/>
        <family val="2"/>
        <scheme val="minor"/>
      </rPr>
      <t xml:space="preserve">El trabajador y el patrón fijarán la duración de la jornada de trabajo, sin que pueda exceder los máximos legales.
Los trabajadores y el patrón podrán repartir las horas de trabajo, a fin de permitir a los primeros el reposo del sábado en la tarde o cualquier modalidad equivalente.
</t>
    </r>
    <r>
      <rPr>
        <b/>
        <sz val="11"/>
        <color theme="1"/>
        <rFont val="Aptos Narrow"/>
        <family val="2"/>
        <scheme val="minor"/>
      </rPr>
      <t xml:space="preserve">
Artículo 60 LFT</t>
    </r>
    <r>
      <rPr>
        <sz val="11"/>
        <color theme="1"/>
        <rFont val="Aptos Narrow"/>
        <family val="2"/>
        <scheme val="minor"/>
      </rPr>
      <t xml:space="preserve">.- Jornada diurna es la comprendida entre las seis y las veinte horas.
Jornada nocturna es la comprendida entre las veinte y las seis horas.
Jornada mixta es la que comprende períodos de tiempo de las jornadas diurna y nocturna, siempre que el período nocturno sea menor de tres horas y media, pues si comprende tres y media o más, se reputará jornada nocturna.
</t>
    </r>
    <r>
      <rPr>
        <b/>
        <sz val="11"/>
        <color theme="1"/>
        <rFont val="Aptos Narrow"/>
        <family val="2"/>
        <scheme val="minor"/>
      </rPr>
      <t>Artículo 61 LFT</t>
    </r>
    <r>
      <rPr>
        <sz val="11"/>
        <color theme="1"/>
        <rFont val="Aptos Narrow"/>
        <family val="2"/>
        <scheme val="minor"/>
      </rPr>
      <t>.- La duración máxima de la jornada será: ocho horas la diurna, siete la nocturna y siete horas y media la mixta.</t>
    </r>
  </si>
  <si>
    <t>Entrada</t>
  </si>
  <si>
    <t>Salida</t>
  </si>
  <si>
    <t>Horas</t>
  </si>
  <si>
    <t>(=) Diferencia</t>
  </si>
  <si>
    <t>A cargo</t>
  </si>
  <si>
    <t>A favor</t>
  </si>
  <si>
    <t>Trabajador</t>
  </si>
  <si>
    <t>Trabajador 1</t>
  </si>
  <si>
    <t>2a. Quincena de enero 2025</t>
  </si>
  <si>
    <t>Importe</t>
  </si>
  <si>
    <t>c_TipoDeduccion</t>
  </si>
  <si>
    <t>Seguridad social</t>
  </si>
  <si>
    <t>ISR</t>
  </si>
  <si>
    <t>ISR de ejercicio anterior</t>
  </si>
  <si>
    <t xml:space="preserve"> c_TipoOtroPago</t>
  </si>
  <si>
    <r>
      <rPr>
        <sz val="11"/>
        <color theme="0"/>
        <rFont val="Arial"/>
        <family val="2"/>
      </rPr>
      <t>O</t>
    </r>
    <r>
      <rPr>
        <sz val="11"/>
        <color theme="1"/>
        <rFont val="Arial"/>
        <family val="2"/>
      </rPr>
      <t>002</t>
    </r>
    <r>
      <rPr>
        <sz val="11"/>
        <color theme="1"/>
        <rFont val="Aptos Narrow"/>
        <family val="2"/>
        <scheme val="minor"/>
      </rPr>
      <t/>
    </r>
  </si>
  <si>
    <t>Subsidio para el empleo (efectivamente entregado al trabajador).</t>
  </si>
  <si>
    <t>Subsidio al empleo causado</t>
  </si>
  <si>
    <t>Trabajador 2</t>
  </si>
  <si>
    <t>Compensación de saldo a favor</t>
  </si>
  <si>
    <t>Año</t>
  </si>
  <si>
    <t>Saldo a favor</t>
  </si>
  <si>
    <t>Remanente</t>
  </si>
  <si>
    <t>1a. Quincena de febrero 2025</t>
  </si>
  <si>
    <t xml:space="preserve">https://www.sat.gob.mx/declaracion/80205/simulador-de-la-declaracion-de-entero-de-retenciones-por-salarios-y-asimilados-a-salarios# </t>
  </si>
  <si>
    <t>Periodo</t>
  </si>
  <si>
    <t>Febrero</t>
  </si>
  <si>
    <t>Ejercicio</t>
  </si>
  <si>
    <t>Declaración</t>
  </si>
  <si>
    <t>Normal</t>
  </si>
  <si>
    <t>Retención de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</si>
</sst>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rial"/>
      <family val="2"/>
    </font>
    <font>
      <b/>
      <sz val="11"/>
      <color theme="4" tint="-0.499984740745262"/>
      <name val="Aptos Narrow"/>
      <family val="2"/>
      <scheme val="minor"/>
    </font>
    <font>
      <sz val="9"/>
      <color theme="1"/>
      <name val="Arial"/>
      <family val="2"/>
    </font>
    <font>
      <sz val="11"/>
      <color rgb="FFFFFF00"/>
      <name val="Aptos Narrow"/>
      <family val="2"/>
      <scheme val="minor"/>
    </font>
    <font>
      <b/>
      <sz val="11"/>
      <color rgb="FFFFFF00"/>
      <name val="Aptos Narrow"/>
      <family val="2"/>
      <scheme val="minor"/>
    </font>
    <font>
      <sz val="11"/>
      <color theme="0"/>
      <name val="Arial"/>
      <family val="2"/>
    </font>
    <font>
      <u/>
      <sz val="11"/>
      <color theme="10"/>
      <name val="Aptos Narrow"/>
      <family val="2"/>
      <scheme val="minor"/>
    </font>
    <font>
      <b/>
      <sz val="11"/>
      <color rgb="FF0033CC"/>
      <name val="Aptos Narrow"/>
      <family val="2"/>
      <scheme val="minor"/>
    </font>
    <font>
      <b/>
      <u/>
      <sz val="11"/>
      <color rgb="FF0033CC"/>
      <name val="Aptos Narrow"/>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1" tint="4.9989318521683403E-2"/>
        <bgColor indexed="64"/>
      </patternFill>
    </fill>
    <fill>
      <patternFill patternType="solid">
        <fgColor theme="7" tint="-0.499984740745262"/>
        <bgColor indexed="64"/>
      </patternFill>
    </fill>
    <fill>
      <patternFill patternType="solid">
        <fgColor rgb="FFC000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Dashed">
        <color rgb="FF0033CC"/>
      </left>
      <right style="mediumDashed">
        <color rgb="FF0033CC"/>
      </right>
      <top style="mediumDashed">
        <color rgb="FF0033CC"/>
      </top>
      <bottom style="mediumDashed">
        <color rgb="FF0033CC"/>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47">
    <xf numFmtId="0" fontId="0" fillId="0" borderId="0" xfId="0"/>
    <xf numFmtId="4" fontId="0" fillId="0" borderId="0" xfId="0" applyNumberFormat="1"/>
    <xf numFmtId="0" fontId="3" fillId="2" borderId="1" xfId="0" applyFont="1" applyFill="1" applyBorder="1" applyAlignment="1">
      <alignment horizontal="center" vertical="center"/>
    </xf>
    <xf numFmtId="16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4" fontId="0" fillId="0" borderId="1" xfId="0" applyNumberFormat="1" applyBorder="1"/>
    <xf numFmtId="0" fontId="3" fillId="0" borderId="3" xfId="0" applyFont="1" applyBorder="1" applyAlignment="1">
      <alignment vertical="center" wrapText="1"/>
    </xf>
    <xf numFmtId="4" fontId="0" fillId="0" borderId="3" xfId="0" applyNumberFormat="1" applyBorder="1"/>
    <xf numFmtId="0" fontId="4" fillId="0" borderId="2" xfId="0" applyFont="1" applyBorder="1"/>
    <xf numFmtId="0" fontId="4" fillId="0" borderId="2" xfId="0" quotePrefix="1" applyFont="1" applyBorder="1"/>
    <xf numFmtId="4" fontId="4" fillId="0" borderId="2" xfId="0" applyNumberFormat="1" applyFont="1" applyBorder="1"/>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4" fontId="5" fillId="0" borderId="0" xfId="0" applyNumberFormat="1" applyFont="1" applyAlignment="1">
      <alignment horizontal="center" vertical="center" wrapText="1"/>
    </xf>
    <xf numFmtId="4" fontId="5" fillId="0" borderId="4" xfId="0" applyNumberFormat="1" applyFont="1" applyBorder="1" applyAlignment="1">
      <alignment horizontal="center" vertical="center" wrapText="1"/>
    </xf>
    <xf numFmtId="10" fontId="0" fillId="0" borderId="0" xfId="1" applyNumberFormat="1" applyFont="1"/>
    <xf numFmtId="0" fontId="2" fillId="0" borderId="0" xfId="0" applyFont="1"/>
    <xf numFmtId="0" fontId="5"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wrapText="1"/>
    </xf>
    <xf numFmtId="0" fontId="0" fillId="0" borderId="1" xfId="0" applyBorder="1" applyAlignment="1">
      <alignment horizontal="justify" wrapText="1"/>
    </xf>
    <xf numFmtId="0" fontId="0" fillId="0" borderId="1" xfId="0" applyBorder="1" applyAlignment="1">
      <alignment horizontal="justify"/>
    </xf>
    <xf numFmtId="20" fontId="0" fillId="0" borderId="0" xfId="0" applyNumberFormat="1"/>
    <xf numFmtId="0" fontId="2" fillId="3" borderId="1" xfId="0" applyFont="1" applyFill="1" applyBorder="1" applyAlignment="1">
      <alignment horizontal="center" vertical="center"/>
    </xf>
    <xf numFmtId="0" fontId="0" fillId="0" borderId="1" xfId="0" applyBorder="1"/>
    <xf numFmtId="0" fontId="2" fillId="4" borderId="1" xfId="0" applyFont="1" applyFill="1" applyBorder="1" applyAlignment="1">
      <alignment horizontal="center"/>
    </xf>
    <xf numFmtId="0" fontId="6" fillId="5" borderId="0" xfId="0" applyFont="1" applyFill="1" applyAlignment="1">
      <alignment horizontal="center"/>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8" borderId="1" xfId="0" applyFont="1" applyFill="1" applyBorder="1" applyAlignment="1">
      <alignment horizontal="center"/>
    </xf>
    <xf numFmtId="0" fontId="3" fillId="2" borderId="5" xfId="0" applyFont="1" applyFill="1" applyBorder="1" applyAlignment="1">
      <alignment horizontal="center" vertical="center" wrapText="1"/>
    </xf>
    <xf numFmtId="0" fontId="2" fillId="9" borderId="1" xfId="0" applyFont="1" applyFill="1" applyBorder="1" applyAlignment="1">
      <alignment horizontal="center" vertical="center"/>
    </xf>
    <xf numFmtId="0" fontId="3" fillId="0" borderId="1" xfId="0" applyFont="1" applyBorder="1" applyAlignment="1">
      <alignment horizontal="justify" vertical="center" wrapText="1"/>
    </xf>
    <xf numFmtId="4" fontId="0" fillId="0" borderId="1" xfId="0" quotePrefix="1" applyNumberFormat="1" applyBorder="1"/>
    <xf numFmtId="4" fontId="0" fillId="0" borderId="1" xfId="0" quotePrefix="1" applyNumberFormat="1" applyBorder="1" applyAlignment="1">
      <alignment vertical="center"/>
    </xf>
    <xf numFmtId="0" fontId="2" fillId="10" borderId="1" xfId="0" applyFont="1" applyFill="1" applyBorder="1" applyAlignment="1">
      <alignment horizontal="center"/>
    </xf>
    <xf numFmtId="0" fontId="3" fillId="2" borderId="6" xfId="0" applyFont="1" applyFill="1" applyBorder="1" applyAlignment="1">
      <alignment horizontal="center" vertical="center" wrapText="1"/>
    </xf>
    <xf numFmtId="4" fontId="0" fillId="0" borderId="1" xfId="0" applyNumberFormat="1" applyBorder="1" applyAlignment="1">
      <alignment vertical="center"/>
    </xf>
    <xf numFmtId="0" fontId="3" fillId="2" borderId="7" xfId="0" applyFont="1" applyFill="1" applyBorder="1" applyAlignment="1">
      <alignment horizontal="center" vertical="center" wrapText="1"/>
    </xf>
    <xf numFmtId="0" fontId="10" fillId="0" borderId="1" xfId="0" applyFont="1" applyBorder="1"/>
    <xf numFmtId="4" fontId="10" fillId="0" borderId="1" xfId="0" applyNumberFormat="1" applyFont="1" applyBorder="1"/>
    <xf numFmtId="0" fontId="11" fillId="0" borderId="0" xfId="2" applyFont="1"/>
    <xf numFmtId="0" fontId="0" fillId="11" borderId="1" xfId="0" applyFill="1" applyBorder="1"/>
    <xf numFmtId="0" fontId="2" fillId="0" borderId="0"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A7CF325-DA71-4FFE-B55F-B21FF131FD31}"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s-MX"/>
        </a:p>
      </dgm:t>
    </dgm:pt>
    <dgm:pt modelId="{A794213D-083B-4305-BD77-798735423F57}">
      <dgm:prSet phldrT="[Texto]"/>
      <dgm:spPr/>
      <dgm:t>
        <a:bodyPr/>
        <a:lstStyle/>
        <a:p>
          <a:r>
            <a:rPr lang="es-MX"/>
            <a:t>CPEUM (artículo 123 apartado A fracción VIII)</a:t>
          </a:r>
        </a:p>
      </dgm:t>
    </dgm:pt>
    <dgm:pt modelId="{DC215A8C-6114-4099-BB63-41FBD40B61C4}" type="parTrans" cxnId="{8277FC8D-9510-4D1D-B115-1FAE5CAF63D9}">
      <dgm:prSet/>
      <dgm:spPr/>
      <dgm:t>
        <a:bodyPr/>
        <a:lstStyle/>
        <a:p>
          <a:endParaRPr lang="es-MX"/>
        </a:p>
      </dgm:t>
    </dgm:pt>
    <dgm:pt modelId="{09A1419C-0DA4-4501-8E22-FB791705F39C}" type="sibTrans" cxnId="{8277FC8D-9510-4D1D-B115-1FAE5CAF63D9}">
      <dgm:prSet/>
      <dgm:spPr/>
      <dgm:t>
        <a:bodyPr/>
        <a:lstStyle/>
        <a:p>
          <a:endParaRPr lang="es-MX"/>
        </a:p>
      </dgm:t>
    </dgm:pt>
    <dgm:pt modelId="{D3466267-B502-4D8A-B027-0B89FD6AF062}">
      <dgm:prSet phldrT="[Texto]"/>
      <dgm:spPr/>
      <dgm:t>
        <a:bodyPr/>
        <a:lstStyle/>
        <a:p>
          <a:r>
            <a:rPr lang="es-MX"/>
            <a:t>LISR</a:t>
          </a:r>
        </a:p>
      </dgm:t>
    </dgm:pt>
    <dgm:pt modelId="{EE58E264-C0CF-4B99-A6F3-DCACE55954A1}" type="parTrans" cxnId="{0FD1946F-6D2D-4F06-A422-CE3DF2D8C0E9}">
      <dgm:prSet/>
      <dgm:spPr/>
      <dgm:t>
        <a:bodyPr/>
        <a:lstStyle/>
        <a:p>
          <a:endParaRPr lang="es-MX"/>
        </a:p>
      </dgm:t>
    </dgm:pt>
    <dgm:pt modelId="{72EEADAA-3875-4F7D-B57A-4EFFCEBD4736}" type="sibTrans" cxnId="{0FD1946F-6D2D-4F06-A422-CE3DF2D8C0E9}">
      <dgm:prSet/>
      <dgm:spPr/>
      <dgm:t>
        <a:bodyPr/>
        <a:lstStyle/>
        <a:p>
          <a:endParaRPr lang="es-MX"/>
        </a:p>
      </dgm:t>
    </dgm:pt>
    <dgm:pt modelId="{E2CAC4DE-4A87-494A-AD78-FACF68583954}">
      <dgm:prSet phldrT="[Texto]"/>
      <dgm:spPr/>
      <dgm:t>
        <a:bodyPr/>
        <a:lstStyle/>
        <a:p>
          <a:r>
            <a:rPr lang="es-MX"/>
            <a:t>Artículo 96 primer párrafo.</a:t>
          </a:r>
        </a:p>
      </dgm:t>
    </dgm:pt>
    <dgm:pt modelId="{20BD439B-27D3-4FBB-B007-252CC38D2B47}" type="parTrans" cxnId="{CC7F46F7-B265-4C49-9108-ABC1FA8A9B3F}">
      <dgm:prSet/>
      <dgm:spPr/>
      <dgm:t>
        <a:bodyPr/>
        <a:lstStyle/>
        <a:p>
          <a:endParaRPr lang="es-MX"/>
        </a:p>
      </dgm:t>
    </dgm:pt>
    <dgm:pt modelId="{23159F58-7189-4916-976F-438B3CB79604}" type="sibTrans" cxnId="{CC7F46F7-B265-4C49-9108-ABC1FA8A9B3F}">
      <dgm:prSet/>
      <dgm:spPr/>
      <dgm:t>
        <a:bodyPr/>
        <a:lstStyle/>
        <a:p>
          <a:endParaRPr lang="es-MX"/>
        </a:p>
      </dgm:t>
    </dgm:pt>
    <dgm:pt modelId="{B3D3D668-101C-48F5-BA04-14DAA3E7C3A0}">
      <dgm:prSet phldrT="[Texto]"/>
      <dgm:spPr/>
      <dgm:t>
        <a:bodyPr/>
        <a:lstStyle/>
        <a:p>
          <a:r>
            <a:rPr lang="es-MX"/>
            <a:t>LSS</a:t>
          </a:r>
        </a:p>
      </dgm:t>
    </dgm:pt>
    <dgm:pt modelId="{EAEF1164-37BD-4B6E-821A-C904898C0915}" type="parTrans" cxnId="{6FECA9FF-B7CC-4382-A38E-A77F72C8E147}">
      <dgm:prSet/>
      <dgm:spPr/>
      <dgm:t>
        <a:bodyPr/>
        <a:lstStyle/>
        <a:p>
          <a:endParaRPr lang="es-MX"/>
        </a:p>
      </dgm:t>
    </dgm:pt>
    <dgm:pt modelId="{501B377A-58A8-4ED4-AF96-52A9E7DFE8E0}" type="sibTrans" cxnId="{6FECA9FF-B7CC-4382-A38E-A77F72C8E147}">
      <dgm:prSet/>
      <dgm:spPr/>
      <dgm:t>
        <a:bodyPr/>
        <a:lstStyle/>
        <a:p>
          <a:endParaRPr lang="es-MX"/>
        </a:p>
      </dgm:t>
    </dgm:pt>
    <dgm:pt modelId="{AE67130B-19B1-42CF-B420-2D4B32B2D3FA}">
      <dgm:prSet phldrT="[Texto]"/>
      <dgm:spPr/>
      <dgm:t>
        <a:bodyPr/>
        <a:lstStyle/>
        <a:p>
          <a:r>
            <a:rPr lang="es-MX"/>
            <a:t>Artículo 36 LSS</a:t>
          </a:r>
        </a:p>
      </dgm:t>
    </dgm:pt>
    <dgm:pt modelId="{6B5A2AAE-81E5-4AF5-B40D-29857F794F77}" type="parTrans" cxnId="{2E986F02-9D5A-421F-A635-33177DD34B34}">
      <dgm:prSet/>
      <dgm:spPr/>
      <dgm:t>
        <a:bodyPr/>
        <a:lstStyle/>
        <a:p>
          <a:endParaRPr lang="es-MX"/>
        </a:p>
      </dgm:t>
    </dgm:pt>
    <dgm:pt modelId="{B9BF3616-B679-4E3B-B363-B23EFF72B8D7}" type="sibTrans" cxnId="{2E986F02-9D5A-421F-A635-33177DD34B34}">
      <dgm:prSet/>
      <dgm:spPr/>
      <dgm:t>
        <a:bodyPr/>
        <a:lstStyle/>
        <a:p>
          <a:endParaRPr lang="es-MX"/>
        </a:p>
      </dgm:t>
    </dgm:pt>
    <dgm:pt modelId="{95A74B00-A3A6-4660-A1B3-A7D9E3D36882}" type="pres">
      <dgm:prSet presAssocID="{1A7CF325-DA71-4FFE-B55F-B21FF131FD31}" presName="hierChild1" presStyleCnt="0">
        <dgm:presLayoutVars>
          <dgm:chPref val="1"/>
          <dgm:dir/>
          <dgm:animOne val="branch"/>
          <dgm:animLvl val="lvl"/>
          <dgm:resizeHandles/>
        </dgm:presLayoutVars>
      </dgm:prSet>
      <dgm:spPr/>
    </dgm:pt>
    <dgm:pt modelId="{7B00BF43-574E-459C-8BB7-334CE1C488B3}" type="pres">
      <dgm:prSet presAssocID="{A794213D-083B-4305-BD77-798735423F57}" presName="hierRoot1" presStyleCnt="0"/>
      <dgm:spPr/>
    </dgm:pt>
    <dgm:pt modelId="{B0F1F649-23B4-4413-B306-665394452311}" type="pres">
      <dgm:prSet presAssocID="{A794213D-083B-4305-BD77-798735423F57}" presName="composite" presStyleCnt="0"/>
      <dgm:spPr/>
    </dgm:pt>
    <dgm:pt modelId="{C90BE934-1F14-49CE-8355-F0B836653092}" type="pres">
      <dgm:prSet presAssocID="{A794213D-083B-4305-BD77-798735423F57}" presName="background" presStyleLbl="node0" presStyleIdx="0" presStyleCnt="1"/>
      <dgm:spPr/>
    </dgm:pt>
    <dgm:pt modelId="{55C8FF07-BD00-4995-B187-153D9A69A05C}" type="pres">
      <dgm:prSet presAssocID="{A794213D-083B-4305-BD77-798735423F57}" presName="text" presStyleLbl="fgAcc0" presStyleIdx="0" presStyleCnt="1">
        <dgm:presLayoutVars>
          <dgm:chPref val="3"/>
        </dgm:presLayoutVars>
      </dgm:prSet>
      <dgm:spPr/>
    </dgm:pt>
    <dgm:pt modelId="{024C5414-594B-4F83-8A7F-6F31FD3077A5}" type="pres">
      <dgm:prSet presAssocID="{A794213D-083B-4305-BD77-798735423F57}" presName="hierChild2" presStyleCnt="0"/>
      <dgm:spPr/>
    </dgm:pt>
    <dgm:pt modelId="{F5328F72-BA87-4CD2-8D63-8DF4A86B5853}" type="pres">
      <dgm:prSet presAssocID="{EE58E264-C0CF-4B99-A6F3-DCACE55954A1}" presName="Name10" presStyleLbl="parChTrans1D2" presStyleIdx="0" presStyleCnt="2"/>
      <dgm:spPr/>
    </dgm:pt>
    <dgm:pt modelId="{211E47E1-988E-484C-ABBA-F3AC5300894A}" type="pres">
      <dgm:prSet presAssocID="{D3466267-B502-4D8A-B027-0B89FD6AF062}" presName="hierRoot2" presStyleCnt="0"/>
      <dgm:spPr/>
    </dgm:pt>
    <dgm:pt modelId="{DD96AFD7-0C6A-444F-BA48-416E4C93D0EF}" type="pres">
      <dgm:prSet presAssocID="{D3466267-B502-4D8A-B027-0B89FD6AF062}" presName="composite2" presStyleCnt="0"/>
      <dgm:spPr/>
    </dgm:pt>
    <dgm:pt modelId="{47E1ED14-55F4-43B2-80FD-C7ACAA912934}" type="pres">
      <dgm:prSet presAssocID="{D3466267-B502-4D8A-B027-0B89FD6AF062}" presName="background2" presStyleLbl="node2" presStyleIdx="0" presStyleCnt="2"/>
      <dgm:spPr/>
    </dgm:pt>
    <dgm:pt modelId="{87666FC4-7828-45BB-81A0-9BAE0572E61F}" type="pres">
      <dgm:prSet presAssocID="{D3466267-B502-4D8A-B027-0B89FD6AF062}" presName="text2" presStyleLbl="fgAcc2" presStyleIdx="0" presStyleCnt="2">
        <dgm:presLayoutVars>
          <dgm:chPref val="3"/>
        </dgm:presLayoutVars>
      </dgm:prSet>
      <dgm:spPr/>
    </dgm:pt>
    <dgm:pt modelId="{CFEBE896-B602-4507-A4C1-D3C08EC76A1C}" type="pres">
      <dgm:prSet presAssocID="{D3466267-B502-4D8A-B027-0B89FD6AF062}" presName="hierChild3" presStyleCnt="0"/>
      <dgm:spPr/>
    </dgm:pt>
    <dgm:pt modelId="{4207988F-F4F2-40AD-8824-F1C45246EBB0}" type="pres">
      <dgm:prSet presAssocID="{20BD439B-27D3-4FBB-B007-252CC38D2B47}" presName="Name17" presStyleLbl="parChTrans1D3" presStyleIdx="0" presStyleCnt="2"/>
      <dgm:spPr/>
    </dgm:pt>
    <dgm:pt modelId="{96BDBE1D-D58D-4D53-A3A6-AA44E0D8866A}" type="pres">
      <dgm:prSet presAssocID="{E2CAC4DE-4A87-494A-AD78-FACF68583954}" presName="hierRoot3" presStyleCnt="0"/>
      <dgm:spPr/>
    </dgm:pt>
    <dgm:pt modelId="{1A8669D8-091C-417D-8424-B0F51F16C86C}" type="pres">
      <dgm:prSet presAssocID="{E2CAC4DE-4A87-494A-AD78-FACF68583954}" presName="composite3" presStyleCnt="0"/>
      <dgm:spPr/>
    </dgm:pt>
    <dgm:pt modelId="{D96A5E53-732D-4D9E-A465-318754016D51}" type="pres">
      <dgm:prSet presAssocID="{E2CAC4DE-4A87-494A-AD78-FACF68583954}" presName="background3" presStyleLbl="node3" presStyleIdx="0" presStyleCnt="2"/>
      <dgm:spPr/>
    </dgm:pt>
    <dgm:pt modelId="{26F62FC5-12B9-42AF-B9E1-D793F87D6961}" type="pres">
      <dgm:prSet presAssocID="{E2CAC4DE-4A87-494A-AD78-FACF68583954}" presName="text3" presStyleLbl="fgAcc3" presStyleIdx="0" presStyleCnt="2">
        <dgm:presLayoutVars>
          <dgm:chPref val="3"/>
        </dgm:presLayoutVars>
      </dgm:prSet>
      <dgm:spPr/>
    </dgm:pt>
    <dgm:pt modelId="{C837E451-900D-44BC-925D-5D3F9B183620}" type="pres">
      <dgm:prSet presAssocID="{E2CAC4DE-4A87-494A-AD78-FACF68583954}" presName="hierChild4" presStyleCnt="0"/>
      <dgm:spPr/>
    </dgm:pt>
    <dgm:pt modelId="{5D7FDC07-9F90-454D-93EC-A6D7D6048C3D}" type="pres">
      <dgm:prSet presAssocID="{EAEF1164-37BD-4B6E-821A-C904898C0915}" presName="Name10" presStyleLbl="parChTrans1D2" presStyleIdx="1" presStyleCnt="2"/>
      <dgm:spPr/>
    </dgm:pt>
    <dgm:pt modelId="{92A751F5-DA05-4355-B894-D42E969A900C}" type="pres">
      <dgm:prSet presAssocID="{B3D3D668-101C-48F5-BA04-14DAA3E7C3A0}" presName="hierRoot2" presStyleCnt="0"/>
      <dgm:spPr/>
    </dgm:pt>
    <dgm:pt modelId="{82E7C29B-54A7-4153-97C5-70486CE3C147}" type="pres">
      <dgm:prSet presAssocID="{B3D3D668-101C-48F5-BA04-14DAA3E7C3A0}" presName="composite2" presStyleCnt="0"/>
      <dgm:spPr/>
    </dgm:pt>
    <dgm:pt modelId="{809CD1FA-5BF1-451A-8776-CCF3637D04A6}" type="pres">
      <dgm:prSet presAssocID="{B3D3D668-101C-48F5-BA04-14DAA3E7C3A0}" presName="background2" presStyleLbl="node2" presStyleIdx="1" presStyleCnt="2"/>
      <dgm:spPr/>
    </dgm:pt>
    <dgm:pt modelId="{D369E817-1EC2-43DD-B54D-35EC8DF3A7C1}" type="pres">
      <dgm:prSet presAssocID="{B3D3D668-101C-48F5-BA04-14DAA3E7C3A0}" presName="text2" presStyleLbl="fgAcc2" presStyleIdx="1" presStyleCnt="2">
        <dgm:presLayoutVars>
          <dgm:chPref val="3"/>
        </dgm:presLayoutVars>
      </dgm:prSet>
      <dgm:spPr/>
    </dgm:pt>
    <dgm:pt modelId="{0F921523-0615-4252-B514-6EB6B8A12C65}" type="pres">
      <dgm:prSet presAssocID="{B3D3D668-101C-48F5-BA04-14DAA3E7C3A0}" presName="hierChild3" presStyleCnt="0"/>
      <dgm:spPr/>
    </dgm:pt>
    <dgm:pt modelId="{A4C3C250-C045-4610-BB74-5A7909A678FD}" type="pres">
      <dgm:prSet presAssocID="{6B5A2AAE-81E5-4AF5-B40D-29857F794F77}" presName="Name17" presStyleLbl="parChTrans1D3" presStyleIdx="1" presStyleCnt="2"/>
      <dgm:spPr/>
    </dgm:pt>
    <dgm:pt modelId="{C748CCB2-A4C9-45B8-B90E-CDE813DECB97}" type="pres">
      <dgm:prSet presAssocID="{AE67130B-19B1-42CF-B420-2D4B32B2D3FA}" presName="hierRoot3" presStyleCnt="0"/>
      <dgm:spPr/>
    </dgm:pt>
    <dgm:pt modelId="{0D6F237C-1DEA-4584-B2B7-F43D03DF9283}" type="pres">
      <dgm:prSet presAssocID="{AE67130B-19B1-42CF-B420-2D4B32B2D3FA}" presName="composite3" presStyleCnt="0"/>
      <dgm:spPr/>
    </dgm:pt>
    <dgm:pt modelId="{55A6C80E-F632-473C-9C84-EE77070FF541}" type="pres">
      <dgm:prSet presAssocID="{AE67130B-19B1-42CF-B420-2D4B32B2D3FA}" presName="background3" presStyleLbl="node3" presStyleIdx="1" presStyleCnt="2"/>
      <dgm:spPr/>
    </dgm:pt>
    <dgm:pt modelId="{829031A4-B13C-4DDC-916B-D7BB7623B0BD}" type="pres">
      <dgm:prSet presAssocID="{AE67130B-19B1-42CF-B420-2D4B32B2D3FA}" presName="text3" presStyleLbl="fgAcc3" presStyleIdx="1" presStyleCnt="2">
        <dgm:presLayoutVars>
          <dgm:chPref val="3"/>
        </dgm:presLayoutVars>
      </dgm:prSet>
      <dgm:spPr/>
    </dgm:pt>
    <dgm:pt modelId="{237FA2D5-8993-4E71-9DFC-772D0D8612E1}" type="pres">
      <dgm:prSet presAssocID="{AE67130B-19B1-42CF-B420-2D4B32B2D3FA}" presName="hierChild4" presStyleCnt="0"/>
      <dgm:spPr/>
    </dgm:pt>
  </dgm:ptLst>
  <dgm:cxnLst>
    <dgm:cxn modelId="{2E986F02-9D5A-421F-A635-33177DD34B34}" srcId="{B3D3D668-101C-48F5-BA04-14DAA3E7C3A0}" destId="{AE67130B-19B1-42CF-B420-2D4B32B2D3FA}" srcOrd="0" destOrd="0" parTransId="{6B5A2AAE-81E5-4AF5-B40D-29857F794F77}" sibTransId="{B9BF3616-B679-4E3B-B363-B23EFF72B8D7}"/>
    <dgm:cxn modelId="{4F8AFA1C-7451-4430-B1DF-D3769DCEF363}" type="presOf" srcId="{AE67130B-19B1-42CF-B420-2D4B32B2D3FA}" destId="{829031A4-B13C-4DDC-916B-D7BB7623B0BD}" srcOrd="0" destOrd="0" presId="urn:microsoft.com/office/officeart/2005/8/layout/hierarchy1"/>
    <dgm:cxn modelId="{9D636F1E-5C84-44AF-8097-C5337094BFDA}" type="presOf" srcId="{A794213D-083B-4305-BD77-798735423F57}" destId="{55C8FF07-BD00-4995-B187-153D9A69A05C}" srcOrd="0" destOrd="0" presId="urn:microsoft.com/office/officeart/2005/8/layout/hierarchy1"/>
    <dgm:cxn modelId="{D153632B-1CD0-4BAF-A41D-01F1A56BB89C}" type="presOf" srcId="{E2CAC4DE-4A87-494A-AD78-FACF68583954}" destId="{26F62FC5-12B9-42AF-B9E1-D793F87D6961}" srcOrd="0" destOrd="0" presId="urn:microsoft.com/office/officeart/2005/8/layout/hierarchy1"/>
    <dgm:cxn modelId="{F18D822D-E338-484F-94AC-D0A52657EB43}" type="presOf" srcId="{EAEF1164-37BD-4B6E-821A-C904898C0915}" destId="{5D7FDC07-9F90-454D-93EC-A6D7D6048C3D}" srcOrd="0" destOrd="0" presId="urn:microsoft.com/office/officeart/2005/8/layout/hierarchy1"/>
    <dgm:cxn modelId="{45E97245-779B-42B8-BB7A-00F57CB3241A}" type="presOf" srcId="{1A7CF325-DA71-4FFE-B55F-B21FF131FD31}" destId="{95A74B00-A3A6-4660-A1B3-A7D9E3D36882}" srcOrd="0" destOrd="0" presId="urn:microsoft.com/office/officeart/2005/8/layout/hierarchy1"/>
    <dgm:cxn modelId="{0FD1946F-6D2D-4F06-A422-CE3DF2D8C0E9}" srcId="{A794213D-083B-4305-BD77-798735423F57}" destId="{D3466267-B502-4D8A-B027-0B89FD6AF062}" srcOrd="0" destOrd="0" parTransId="{EE58E264-C0CF-4B99-A6F3-DCACE55954A1}" sibTransId="{72EEADAA-3875-4F7D-B57A-4EFFCEBD4736}"/>
    <dgm:cxn modelId="{0A9A8179-5888-4CD5-A09E-AADCFDB337FC}" type="presOf" srcId="{B3D3D668-101C-48F5-BA04-14DAA3E7C3A0}" destId="{D369E817-1EC2-43DD-B54D-35EC8DF3A7C1}" srcOrd="0" destOrd="0" presId="urn:microsoft.com/office/officeart/2005/8/layout/hierarchy1"/>
    <dgm:cxn modelId="{8277FC8D-9510-4D1D-B115-1FAE5CAF63D9}" srcId="{1A7CF325-DA71-4FFE-B55F-B21FF131FD31}" destId="{A794213D-083B-4305-BD77-798735423F57}" srcOrd="0" destOrd="0" parTransId="{DC215A8C-6114-4099-BB63-41FBD40B61C4}" sibTransId="{09A1419C-0DA4-4501-8E22-FB791705F39C}"/>
    <dgm:cxn modelId="{72EE5BB6-FFBB-4EEF-9A20-0DB8C2C063F8}" type="presOf" srcId="{20BD439B-27D3-4FBB-B007-252CC38D2B47}" destId="{4207988F-F4F2-40AD-8824-F1C45246EBB0}" srcOrd="0" destOrd="0" presId="urn:microsoft.com/office/officeart/2005/8/layout/hierarchy1"/>
    <dgm:cxn modelId="{D7F705C3-DC1B-4A61-9929-EC9F70E1AAD9}" type="presOf" srcId="{EE58E264-C0CF-4B99-A6F3-DCACE55954A1}" destId="{F5328F72-BA87-4CD2-8D63-8DF4A86B5853}" srcOrd="0" destOrd="0" presId="urn:microsoft.com/office/officeart/2005/8/layout/hierarchy1"/>
    <dgm:cxn modelId="{49ECA8C4-DB96-4EAA-98F4-B92DB9109F77}" type="presOf" srcId="{D3466267-B502-4D8A-B027-0B89FD6AF062}" destId="{87666FC4-7828-45BB-81A0-9BAE0572E61F}" srcOrd="0" destOrd="0" presId="urn:microsoft.com/office/officeart/2005/8/layout/hierarchy1"/>
    <dgm:cxn modelId="{740458DA-FB93-4573-AB54-F948BF475B1D}" type="presOf" srcId="{6B5A2AAE-81E5-4AF5-B40D-29857F794F77}" destId="{A4C3C250-C045-4610-BB74-5A7909A678FD}" srcOrd="0" destOrd="0" presId="urn:microsoft.com/office/officeart/2005/8/layout/hierarchy1"/>
    <dgm:cxn modelId="{CC7F46F7-B265-4C49-9108-ABC1FA8A9B3F}" srcId="{D3466267-B502-4D8A-B027-0B89FD6AF062}" destId="{E2CAC4DE-4A87-494A-AD78-FACF68583954}" srcOrd="0" destOrd="0" parTransId="{20BD439B-27D3-4FBB-B007-252CC38D2B47}" sibTransId="{23159F58-7189-4916-976F-438B3CB79604}"/>
    <dgm:cxn modelId="{6FECA9FF-B7CC-4382-A38E-A77F72C8E147}" srcId="{A794213D-083B-4305-BD77-798735423F57}" destId="{B3D3D668-101C-48F5-BA04-14DAA3E7C3A0}" srcOrd="1" destOrd="0" parTransId="{EAEF1164-37BD-4B6E-821A-C904898C0915}" sibTransId="{501B377A-58A8-4ED4-AF96-52A9E7DFE8E0}"/>
    <dgm:cxn modelId="{237DAC1F-0412-469B-87C9-D9274CFE7FC3}" type="presParOf" srcId="{95A74B00-A3A6-4660-A1B3-A7D9E3D36882}" destId="{7B00BF43-574E-459C-8BB7-334CE1C488B3}" srcOrd="0" destOrd="0" presId="urn:microsoft.com/office/officeart/2005/8/layout/hierarchy1"/>
    <dgm:cxn modelId="{D5486AC5-E4E4-4403-AEE3-356A3EC817C5}" type="presParOf" srcId="{7B00BF43-574E-459C-8BB7-334CE1C488B3}" destId="{B0F1F649-23B4-4413-B306-665394452311}" srcOrd="0" destOrd="0" presId="urn:microsoft.com/office/officeart/2005/8/layout/hierarchy1"/>
    <dgm:cxn modelId="{0026A560-32DA-4F00-95F6-AF7B920873C0}" type="presParOf" srcId="{B0F1F649-23B4-4413-B306-665394452311}" destId="{C90BE934-1F14-49CE-8355-F0B836653092}" srcOrd="0" destOrd="0" presId="urn:microsoft.com/office/officeart/2005/8/layout/hierarchy1"/>
    <dgm:cxn modelId="{AF109813-DCD0-4B10-B6B3-B539BB37026E}" type="presParOf" srcId="{B0F1F649-23B4-4413-B306-665394452311}" destId="{55C8FF07-BD00-4995-B187-153D9A69A05C}" srcOrd="1" destOrd="0" presId="urn:microsoft.com/office/officeart/2005/8/layout/hierarchy1"/>
    <dgm:cxn modelId="{63379F47-098C-4336-97EA-F67729DA67AC}" type="presParOf" srcId="{7B00BF43-574E-459C-8BB7-334CE1C488B3}" destId="{024C5414-594B-4F83-8A7F-6F31FD3077A5}" srcOrd="1" destOrd="0" presId="urn:microsoft.com/office/officeart/2005/8/layout/hierarchy1"/>
    <dgm:cxn modelId="{095D6C7B-1CB4-40EA-AA8B-589EB82DF212}" type="presParOf" srcId="{024C5414-594B-4F83-8A7F-6F31FD3077A5}" destId="{F5328F72-BA87-4CD2-8D63-8DF4A86B5853}" srcOrd="0" destOrd="0" presId="urn:microsoft.com/office/officeart/2005/8/layout/hierarchy1"/>
    <dgm:cxn modelId="{620DD995-1187-4F17-8FD6-EDD007B0424F}" type="presParOf" srcId="{024C5414-594B-4F83-8A7F-6F31FD3077A5}" destId="{211E47E1-988E-484C-ABBA-F3AC5300894A}" srcOrd="1" destOrd="0" presId="urn:microsoft.com/office/officeart/2005/8/layout/hierarchy1"/>
    <dgm:cxn modelId="{E4ED5A10-3FE3-47BA-B4A8-1EB848C387DE}" type="presParOf" srcId="{211E47E1-988E-484C-ABBA-F3AC5300894A}" destId="{DD96AFD7-0C6A-444F-BA48-416E4C93D0EF}" srcOrd="0" destOrd="0" presId="urn:microsoft.com/office/officeart/2005/8/layout/hierarchy1"/>
    <dgm:cxn modelId="{54E0692F-B8FA-48F8-A971-661ED9DF1931}" type="presParOf" srcId="{DD96AFD7-0C6A-444F-BA48-416E4C93D0EF}" destId="{47E1ED14-55F4-43B2-80FD-C7ACAA912934}" srcOrd="0" destOrd="0" presId="urn:microsoft.com/office/officeart/2005/8/layout/hierarchy1"/>
    <dgm:cxn modelId="{ACF491CE-712B-4EBE-B362-5E1DD93BDA12}" type="presParOf" srcId="{DD96AFD7-0C6A-444F-BA48-416E4C93D0EF}" destId="{87666FC4-7828-45BB-81A0-9BAE0572E61F}" srcOrd="1" destOrd="0" presId="urn:microsoft.com/office/officeart/2005/8/layout/hierarchy1"/>
    <dgm:cxn modelId="{E690210F-00D9-4D2A-9EB5-D8B11DA8076A}" type="presParOf" srcId="{211E47E1-988E-484C-ABBA-F3AC5300894A}" destId="{CFEBE896-B602-4507-A4C1-D3C08EC76A1C}" srcOrd="1" destOrd="0" presId="urn:microsoft.com/office/officeart/2005/8/layout/hierarchy1"/>
    <dgm:cxn modelId="{A181E267-A5CC-46FE-A7D3-E853EFC7FF71}" type="presParOf" srcId="{CFEBE896-B602-4507-A4C1-D3C08EC76A1C}" destId="{4207988F-F4F2-40AD-8824-F1C45246EBB0}" srcOrd="0" destOrd="0" presId="urn:microsoft.com/office/officeart/2005/8/layout/hierarchy1"/>
    <dgm:cxn modelId="{309209B6-E2C8-4DF4-B672-0346930B59C4}" type="presParOf" srcId="{CFEBE896-B602-4507-A4C1-D3C08EC76A1C}" destId="{96BDBE1D-D58D-4D53-A3A6-AA44E0D8866A}" srcOrd="1" destOrd="0" presId="urn:microsoft.com/office/officeart/2005/8/layout/hierarchy1"/>
    <dgm:cxn modelId="{37DEEC12-FA3B-41DC-B19F-92E2C3CFA946}" type="presParOf" srcId="{96BDBE1D-D58D-4D53-A3A6-AA44E0D8866A}" destId="{1A8669D8-091C-417D-8424-B0F51F16C86C}" srcOrd="0" destOrd="0" presId="urn:microsoft.com/office/officeart/2005/8/layout/hierarchy1"/>
    <dgm:cxn modelId="{586E8FFD-A5A5-4144-9315-62186D8D7EF9}" type="presParOf" srcId="{1A8669D8-091C-417D-8424-B0F51F16C86C}" destId="{D96A5E53-732D-4D9E-A465-318754016D51}" srcOrd="0" destOrd="0" presId="urn:microsoft.com/office/officeart/2005/8/layout/hierarchy1"/>
    <dgm:cxn modelId="{DC2F1492-06DA-426E-9A84-71581ABC3135}" type="presParOf" srcId="{1A8669D8-091C-417D-8424-B0F51F16C86C}" destId="{26F62FC5-12B9-42AF-B9E1-D793F87D6961}" srcOrd="1" destOrd="0" presId="urn:microsoft.com/office/officeart/2005/8/layout/hierarchy1"/>
    <dgm:cxn modelId="{449BFAEB-AC85-4A2D-80A9-D0D0E49C64C7}" type="presParOf" srcId="{96BDBE1D-D58D-4D53-A3A6-AA44E0D8866A}" destId="{C837E451-900D-44BC-925D-5D3F9B183620}" srcOrd="1" destOrd="0" presId="urn:microsoft.com/office/officeart/2005/8/layout/hierarchy1"/>
    <dgm:cxn modelId="{C1201691-FE1A-4845-B056-71BE89E9F515}" type="presParOf" srcId="{024C5414-594B-4F83-8A7F-6F31FD3077A5}" destId="{5D7FDC07-9F90-454D-93EC-A6D7D6048C3D}" srcOrd="2" destOrd="0" presId="urn:microsoft.com/office/officeart/2005/8/layout/hierarchy1"/>
    <dgm:cxn modelId="{260E0AD8-B60B-419A-B5A4-2316C6FD02C8}" type="presParOf" srcId="{024C5414-594B-4F83-8A7F-6F31FD3077A5}" destId="{92A751F5-DA05-4355-B894-D42E969A900C}" srcOrd="3" destOrd="0" presId="urn:microsoft.com/office/officeart/2005/8/layout/hierarchy1"/>
    <dgm:cxn modelId="{0651D784-E8A2-411E-AC1D-A1EF9B2AB5F2}" type="presParOf" srcId="{92A751F5-DA05-4355-B894-D42E969A900C}" destId="{82E7C29B-54A7-4153-97C5-70486CE3C147}" srcOrd="0" destOrd="0" presId="urn:microsoft.com/office/officeart/2005/8/layout/hierarchy1"/>
    <dgm:cxn modelId="{872BB513-F4F0-4E00-8035-CF69CB9EC895}" type="presParOf" srcId="{82E7C29B-54A7-4153-97C5-70486CE3C147}" destId="{809CD1FA-5BF1-451A-8776-CCF3637D04A6}" srcOrd="0" destOrd="0" presId="urn:microsoft.com/office/officeart/2005/8/layout/hierarchy1"/>
    <dgm:cxn modelId="{AC9620A6-1CB1-4CDB-8993-D6287C1CC764}" type="presParOf" srcId="{82E7C29B-54A7-4153-97C5-70486CE3C147}" destId="{D369E817-1EC2-43DD-B54D-35EC8DF3A7C1}" srcOrd="1" destOrd="0" presId="urn:microsoft.com/office/officeart/2005/8/layout/hierarchy1"/>
    <dgm:cxn modelId="{D94008C9-838E-4BD1-AD9D-557072B84FB9}" type="presParOf" srcId="{92A751F5-DA05-4355-B894-D42E969A900C}" destId="{0F921523-0615-4252-B514-6EB6B8A12C65}" srcOrd="1" destOrd="0" presId="urn:microsoft.com/office/officeart/2005/8/layout/hierarchy1"/>
    <dgm:cxn modelId="{D7D70102-5465-499F-A198-2E1ED61C3A26}" type="presParOf" srcId="{0F921523-0615-4252-B514-6EB6B8A12C65}" destId="{A4C3C250-C045-4610-BB74-5A7909A678FD}" srcOrd="0" destOrd="0" presId="urn:microsoft.com/office/officeart/2005/8/layout/hierarchy1"/>
    <dgm:cxn modelId="{45F316F7-28E0-479A-92AC-B8CA9645E121}" type="presParOf" srcId="{0F921523-0615-4252-B514-6EB6B8A12C65}" destId="{C748CCB2-A4C9-45B8-B90E-CDE813DECB97}" srcOrd="1" destOrd="0" presId="urn:microsoft.com/office/officeart/2005/8/layout/hierarchy1"/>
    <dgm:cxn modelId="{3E8A19C1-511D-4328-8384-43E2B8F54C08}" type="presParOf" srcId="{C748CCB2-A4C9-45B8-B90E-CDE813DECB97}" destId="{0D6F237C-1DEA-4584-B2B7-F43D03DF9283}" srcOrd="0" destOrd="0" presId="urn:microsoft.com/office/officeart/2005/8/layout/hierarchy1"/>
    <dgm:cxn modelId="{6D568370-A61D-4539-8830-750890B66C36}" type="presParOf" srcId="{0D6F237C-1DEA-4584-B2B7-F43D03DF9283}" destId="{55A6C80E-F632-473C-9C84-EE77070FF541}" srcOrd="0" destOrd="0" presId="urn:microsoft.com/office/officeart/2005/8/layout/hierarchy1"/>
    <dgm:cxn modelId="{A74E324C-908E-44B0-8598-B595274C0E61}" type="presParOf" srcId="{0D6F237C-1DEA-4584-B2B7-F43D03DF9283}" destId="{829031A4-B13C-4DDC-916B-D7BB7623B0BD}" srcOrd="1" destOrd="0" presId="urn:microsoft.com/office/officeart/2005/8/layout/hierarchy1"/>
    <dgm:cxn modelId="{2B67CD20-2FD9-4BD0-B32A-A24B1307660C}" type="presParOf" srcId="{C748CCB2-A4C9-45B8-B90E-CDE813DECB97}" destId="{237FA2D5-8993-4E71-9DFC-772D0D8612E1}"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C3C250-C045-4610-BB74-5A7909A678FD}">
      <dsp:nvSpPr>
        <dsp:cNvPr id="0" name=""/>
        <dsp:cNvSpPr/>
      </dsp:nvSpPr>
      <dsp:spPr>
        <a:xfrm>
          <a:off x="5883829" y="2451369"/>
          <a:ext cx="91440" cy="456374"/>
        </a:xfrm>
        <a:custGeom>
          <a:avLst/>
          <a:gdLst/>
          <a:ahLst/>
          <a:cxnLst/>
          <a:rect l="0" t="0" r="0" b="0"/>
          <a:pathLst>
            <a:path>
              <a:moveTo>
                <a:pt x="45720" y="0"/>
              </a:moveTo>
              <a:lnTo>
                <a:pt x="45720" y="456374"/>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D7FDC07-9F90-454D-93EC-A6D7D6048C3D}">
      <dsp:nvSpPr>
        <dsp:cNvPr id="0" name=""/>
        <dsp:cNvSpPr/>
      </dsp:nvSpPr>
      <dsp:spPr>
        <a:xfrm>
          <a:off x="4970597" y="998557"/>
          <a:ext cx="958952" cy="456374"/>
        </a:xfrm>
        <a:custGeom>
          <a:avLst/>
          <a:gdLst/>
          <a:ahLst/>
          <a:cxnLst/>
          <a:rect l="0" t="0" r="0" b="0"/>
          <a:pathLst>
            <a:path>
              <a:moveTo>
                <a:pt x="0" y="0"/>
              </a:moveTo>
              <a:lnTo>
                <a:pt x="0" y="311005"/>
              </a:lnTo>
              <a:lnTo>
                <a:pt x="958952" y="311005"/>
              </a:lnTo>
              <a:lnTo>
                <a:pt x="958952" y="456374"/>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207988F-F4F2-40AD-8824-F1C45246EBB0}">
      <dsp:nvSpPr>
        <dsp:cNvPr id="0" name=""/>
        <dsp:cNvSpPr/>
      </dsp:nvSpPr>
      <dsp:spPr>
        <a:xfrm>
          <a:off x="3965925" y="2451369"/>
          <a:ext cx="91440" cy="456374"/>
        </a:xfrm>
        <a:custGeom>
          <a:avLst/>
          <a:gdLst/>
          <a:ahLst/>
          <a:cxnLst/>
          <a:rect l="0" t="0" r="0" b="0"/>
          <a:pathLst>
            <a:path>
              <a:moveTo>
                <a:pt x="45720" y="0"/>
              </a:moveTo>
              <a:lnTo>
                <a:pt x="45720" y="456374"/>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328F72-BA87-4CD2-8D63-8DF4A86B5853}">
      <dsp:nvSpPr>
        <dsp:cNvPr id="0" name=""/>
        <dsp:cNvSpPr/>
      </dsp:nvSpPr>
      <dsp:spPr>
        <a:xfrm>
          <a:off x="4011645" y="998557"/>
          <a:ext cx="958952" cy="456374"/>
        </a:xfrm>
        <a:custGeom>
          <a:avLst/>
          <a:gdLst/>
          <a:ahLst/>
          <a:cxnLst/>
          <a:rect l="0" t="0" r="0" b="0"/>
          <a:pathLst>
            <a:path>
              <a:moveTo>
                <a:pt x="958952" y="0"/>
              </a:moveTo>
              <a:lnTo>
                <a:pt x="958952" y="311005"/>
              </a:lnTo>
              <a:lnTo>
                <a:pt x="0" y="311005"/>
              </a:lnTo>
              <a:lnTo>
                <a:pt x="0" y="456374"/>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90BE934-1F14-49CE-8355-F0B836653092}">
      <dsp:nvSpPr>
        <dsp:cNvPr id="0" name=""/>
        <dsp:cNvSpPr/>
      </dsp:nvSpPr>
      <dsp:spPr>
        <a:xfrm>
          <a:off x="4186000" y="2118"/>
          <a:ext cx="1569194" cy="996438"/>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5C8FF07-BD00-4995-B187-153D9A69A05C}">
      <dsp:nvSpPr>
        <dsp:cNvPr id="0" name=""/>
        <dsp:cNvSpPr/>
      </dsp:nvSpPr>
      <dsp:spPr>
        <a:xfrm>
          <a:off x="4360355" y="167755"/>
          <a:ext cx="1569194" cy="996438"/>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CPEUM (artículo 123 apartado A fracción VIII)</a:t>
          </a:r>
        </a:p>
      </dsp:txBody>
      <dsp:txXfrm>
        <a:off x="4389540" y="196940"/>
        <a:ext cx="1510824" cy="938068"/>
      </dsp:txXfrm>
    </dsp:sp>
    <dsp:sp modelId="{47E1ED14-55F4-43B2-80FD-C7ACAA912934}">
      <dsp:nvSpPr>
        <dsp:cNvPr id="0" name=""/>
        <dsp:cNvSpPr/>
      </dsp:nvSpPr>
      <dsp:spPr>
        <a:xfrm>
          <a:off x="3227048" y="1454931"/>
          <a:ext cx="1569194" cy="996438"/>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7666FC4-7828-45BB-81A0-9BAE0572E61F}">
      <dsp:nvSpPr>
        <dsp:cNvPr id="0" name=""/>
        <dsp:cNvSpPr/>
      </dsp:nvSpPr>
      <dsp:spPr>
        <a:xfrm>
          <a:off x="3401403" y="1620568"/>
          <a:ext cx="1569194" cy="996438"/>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LISR</a:t>
          </a:r>
        </a:p>
      </dsp:txBody>
      <dsp:txXfrm>
        <a:off x="3430588" y="1649753"/>
        <a:ext cx="1510824" cy="938068"/>
      </dsp:txXfrm>
    </dsp:sp>
    <dsp:sp modelId="{D96A5E53-732D-4D9E-A465-318754016D51}">
      <dsp:nvSpPr>
        <dsp:cNvPr id="0" name=""/>
        <dsp:cNvSpPr/>
      </dsp:nvSpPr>
      <dsp:spPr>
        <a:xfrm>
          <a:off x="3227048" y="2907743"/>
          <a:ext cx="1569194" cy="996438"/>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6F62FC5-12B9-42AF-B9E1-D793F87D6961}">
      <dsp:nvSpPr>
        <dsp:cNvPr id="0" name=""/>
        <dsp:cNvSpPr/>
      </dsp:nvSpPr>
      <dsp:spPr>
        <a:xfrm>
          <a:off x="3401403" y="3073380"/>
          <a:ext cx="1569194" cy="996438"/>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Artículo 96 primer párrafo.</a:t>
          </a:r>
        </a:p>
      </dsp:txBody>
      <dsp:txXfrm>
        <a:off x="3430588" y="3102565"/>
        <a:ext cx="1510824" cy="938068"/>
      </dsp:txXfrm>
    </dsp:sp>
    <dsp:sp modelId="{809CD1FA-5BF1-451A-8776-CCF3637D04A6}">
      <dsp:nvSpPr>
        <dsp:cNvPr id="0" name=""/>
        <dsp:cNvSpPr/>
      </dsp:nvSpPr>
      <dsp:spPr>
        <a:xfrm>
          <a:off x="5144952" y="1454931"/>
          <a:ext cx="1569194" cy="996438"/>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69E817-1EC2-43DD-B54D-35EC8DF3A7C1}">
      <dsp:nvSpPr>
        <dsp:cNvPr id="0" name=""/>
        <dsp:cNvSpPr/>
      </dsp:nvSpPr>
      <dsp:spPr>
        <a:xfrm>
          <a:off x="5319307" y="1620568"/>
          <a:ext cx="1569194" cy="996438"/>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LSS</a:t>
          </a:r>
        </a:p>
      </dsp:txBody>
      <dsp:txXfrm>
        <a:off x="5348492" y="1649753"/>
        <a:ext cx="1510824" cy="938068"/>
      </dsp:txXfrm>
    </dsp:sp>
    <dsp:sp modelId="{55A6C80E-F632-473C-9C84-EE77070FF541}">
      <dsp:nvSpPr>
        <dsp:cNvPr id="0" name=""/>
        <dsp:cNvSpPr/>
      </dsp:nvSpPr>
      <dsp:spPr>
        <a:xfrm>
          <a:off x="5144952" y="2907743"/>
          <a:ext cx="1569194" cy="996438"/>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29031A4-B13C-4DDC-916B-D7BB7623B0BD}">
      <dsp:nvSpPr>
        <dsp:cNvPr id="0" name=""/>
        <dsp:cNvSpPr/>
      </dsp:nvSpPr>
      <dsp:spPr>
        <a:xfrm>
          <a:off x="5319307" y="3073380"/>
          <a:ext cx="1569194" cy="996438"/>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Artículo 36 LSS</a:t>
          </a:r>
        </a:p>
      </dsp:txBody>
      <dsp:txXfrm>
        <a:off x="5348492" y="3102565"/>
        <a:ext cx="1510824" cy="938068"/>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209549</xdr:colOff>
      <xdr:row>3</xdr:row>
      <xdr:rowOff>80962</xdr:rowOff>
    </xdr:from>
    <xdr:to>
      <xdr:col>11</xdr:col>
      <xdr:colOff>542924</xdr:colOff>
      <xdr:row>24</xdr:row>
      <xdr:rowOff>152400</xdr:rowOff>
    </xdr:to>
    <xdr:graphicFrame macro="">
      <xdr:nvGraphicFramePr>
        <xdr:cNvPr id="2" name="Diagrama 1">
          <a:extLst>
            <a:ext uri="{FF2B5EF4-FFF2-40B4-BE49-F238E27FC236}">
              <a16:creationId xmlns:a16="http://schemas.microsoft.com/office/drawing/2014/main" id="{1F03E480-5F35-11C8-7D5A-BDCC1F298F9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732693</xdr:colOff>
      <xdr:row>42</xdr:row>
      <xdr:rowOff>149698</xdr:rowOff>
    </xdr:from>
    <xdr:to>
      <xdr:col>9</xdr:col>
      <xdr:colOff>278423</xdr:colOff>
      <xdr:row>55</xdr:row>
      <xdr:rowOff>26089</xdr:rowOff>
    </xdr:to>
    <xdr:pic>
      <xdr:nvPicPr>
        <xdr:cNvPr id="4" name="Imagen 3">
          <a:extLst>
            <a:ext uri="{FF2B5EF4-FFF2-40B4-BE49-F238E27FC236}">
              <a16:creationId xmlns:a16="http://schemas.microsoft.com/office/drawing/2014/main" id="{787A80B2-EF46-7474-7405-2DA4E25058D9}"/>
            </a:ext>
          </a:extLst>
        </xdr:cNvPr>
        <xdr:cNvPicPr>
          <a:picLocks noChangeAspect="1"/>
        </xdr:cNvPicPr>
      </xdr:nvPicPr>
      <xdr:blipFill>
        <a:blip xmlns:r="http://schemas.openxmlformats.org/officeDocument/2006/relationships" r:embed="rId6"/>
        <a:stretch>
          <a:fillRect/>
        </a:stretch>
      </xdr:blipFill>
      <xdr:spPr>
        <a:xfrm>
          <a:off x="732693" y="15682775"/>
          <a:ext cx="7803172" cy="2352891"/>
        </a:xfrm>
        <a:prstGeom prst="rect">
          <a:avLst/>
        </a:prstGeom>
      </xdr:spPr>
    </xdr:pic>
    <xdr:clientData/>
  </xdr:twoCellAnchor>
  <xdr:twoCellAnchor editAs="oneCell">
    <xdr:from>
      <xdr:col>0</xdr:col>
      <xdr:colOff>733348</xdr:colOff>
      <xdr:row>55</xdr:row>
      <xdr:rowOff>86871</xdr:rowOff>
    </xdr:from>
    <xdr:to>
      <xdr:col>9</xdr:col>
      <xdr:colOff>227136</xdr:colOff>
      <xdr:row>82</xdr:row>
      <xdr:rowOff>89622</xdr:rowOff>
    </xdr:to>
    <xdr:pic>
      <xdr:nvPicPr>
        <xdr:cNvPr id="5" name="Imagen 4">
          <a:extLst>
            <a:ext uri="{FF2B5EF4-FFF2-40B4-BE49-F238E27FC236}">
              <a16:creationId xmlns:a16="http://schemas.microsoft.com/office/drawing/2014/main" id="{38E4A6C5-47E8-21FA-39D7-AE2230AFA18E}"/>
            </a:ext>
          </a:extLst>
        </xdr:cNvPr>
        <xdr:cNvPicPr>
          <a:picLocks noChangeAspect="1"/>
        </xdr:cNvPicPr>
      </xdr:nvPicPr>
      <xdr:blipFill>
        <a:blip xmlns:r="http://schemas.openxmlformats.org/officeDocument/2006/relationships" r:embed="rId7"/>
        <a:stretch>
          <a:fillRect/>
        </a:stretch>
      </xdr:blipFill>
      <xdr:spPr>
        <a:xfrm>
          <a:off x="733348" y="18096448"/>
          <a:ext cx="7751230" cy="5146251"/>
        </a:xfrm>
        <a:prstGeom prst="rect">
          <a:avLst/>
        </a:prstGeom>
      </xdr:spPr>
    </xdr:pic>
    <xdr:clientData/>
  </xdr:twoCellAnchor>
  <xdr:twoCellAnchor editAs="oneCell">
    <xdr:from>
      <xdr:col>0</xdr:col>
      <xdr:colOff>747347</xdr:colOff>
      <xdr:row>83</xdr:row>
      <xdr:rowOff>627</xdr:rowOff>
    </xdr:from>
    <xdr:to>
      <xdr:col>9</xdr:col>
      <xdr:colOff>190501</xdr:colOff>
      <xdr:row>92</xdr:row>
      <xdr:rowOff>181333</xdr:rowOff>
    </xdr:to>
    <xdr:pic>
      <xdr:nvPicPr>
        <xdr:cNvPr id="6" name="Imagen 5">
          <a:extLst>
            <a:ext uri="{FF2B5EF4-FFF2-40B4-BE49-F238E27FC236}">
              <a16:creationId xmlns:a16="http://schemas.microsoft.com/office/drawing/2014/main" id="{0C06FBBF-045B-8913-6DA8-63007C1F5669}"/>
            </a:ext>
          </a:extLst>
        </xdr:cNvPr>
        <xdr:cNvPicPr>
          <a:picLocks noChangeAspect="1"/>
        </xdr:cNvPicPr>
      </xdr:nvPicPr>
      <xdr:blipFill>
        <a:blip xmlns:r="http://schemas.openxmlformats.org/officeDocument/2006/relationships" r:embed="rId8"/>
        <a:stretch>
          <a:fillRect/>
        </a:stretch>
      </xdr:blipFill>
      <xdr:spPr>
        <a:xfrm>
          <a:off x="747347" y="23344204"/>
          <a:ext cx="7700596" cy="1895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3</xdr:col>
      <xdr:colOff>816047</xdr:colOff>
      <xdr:row>92</xdr:row>
      <xdr:rowOff>1117</xdr:rowOff>
    </xdr:to>
    <xdr:pic>
      <xdr:nvPicPr>
        <xdr:cNvPr id="2" name="Imagen 1">
          <a:extLst>
            <a:ext uri="{FF2B5EF4-FFF2-40B4-BE49-F238E27FC236}">
              <a16:creationId xmlns:a16="http://schemas.microsoft.com/office/drawing/2014/main" id="{20586E57-9F8A-216C-E71E-E23F342BB7B2}"/>
            </a:ext>
          </a:extLst>
        </xdr:cNvPr>
        <xdr:cNvPicPr>
          <a:picLocks noChangeAspect="1"/>
        </xdr:cNvPicPr>
      </xdr:nvPicPr>
      <xdr:blipFill>
        <a:blip xmlns:r="http://schemas.openxmlformats.org/officeDocument/2006/relationships" r:embed="rId1"/>
        <a:stretch>
          <a:fillRect/>
        </a:stretch>
      </xdr:blipFill>
      <xdr:spPr>
        <a:xfrm>
          <a:off x="762000" y="11635154"/>
          <a:ext cx="4010585" cy="8002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at.gob.mx/declaracion/80205/simulador-de-la-declaracion-de-entero-de-retenciones-por-salarios-y-asimilados-a-sal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22F6-7455-419C-91CD-1C2A11CAF3DC}">
  <dimension ref="B29:M132"/>
  <sheetViews>
    <sheetView showGridLines="0" topLeftCell="A22" zoomScale="130" zoomScaleNormal="130" workbookViewId="0">
      <selection activeCell="B41" sqref="B41:K41"/>
    </sheetView>
  </sheetViews>
  <sheetFormatPr baseColWidth="10" defaultRowHeight="15" x14ac:dyDescent="0.25"/>
  <cols>
    <col min="2" max="2" width="19.140625" customWidth="1"/>
    <col min="3" max="3" width="24.7109375" customWidth="1"/>
  </cols>
  <sheetData>
    <row r="29" spans="2:3" x14ac:dyDescent="0.25">
      <c r="B29" t="s">
        <v>0</v>
      </c>
    </row>
    <row r="30" spans="2:3" x14ac:dyDescent="0.25">
      <c r="B30" t="s">
        <v>1</v>
      </c>
      <c r="C30">
        <v>9</v>
      </c>
    </row>
    <row r="31" spans="2:3" x14ac:dyDescent="0.25">
      <c r="B31" t="s">
        <v>2</v>
      </c>
      <c r="C31">
        <v>278.8</v>
      </c>
    </row>
    <row r="33" spans="2:11" ht="161.25" customHeight="1" x14ac:dyDescent="0.25">
      <c r="B33" s="22" t="s">
        <v>3</v>
      </c>
      <c r="C33" s="21"/>
      <c r="D33" s="21"/>
      <c r="E33" s="21"/>
      <c r="F33" s="21"/>
      <c r="G33" s="21"/>
      <c r="H33" s="21"/>
      <c r="I33" s="21"/>
      <c r="J33" s="21"/>
      <c r="K33" s="21"/>
    </row>
    <row r="35" spans="2:11" ht="125.25" customHeight="1" x14ac:dyDescent="0.25">
      <c r="B35" s="22" t="s">
        <v>4</v>
      </c>
      <c r="C35" s="21"/>
      <c r="D35" s="21"/>
      <c r="E35" s="21"/>
      <c r="F35" s="21"/>
      <c r="G35" s="21"/>
      <c r="H35" s="21"/>
      <c r="I35" s="21"/>
      <c r="J35" s="21"/>
      <c r="K35" s="21"/>
    </row>
    <row r="37" spans="2:11" ht="54" customHeight="1" x14ac:dyDescent="0.25">
      <c r="B37" s="22" t="s">
        <v>5</v>
      </c>
      <c r="C37" s="21"/>
      <c r="D37" s="21"/>
      <c r="E37" s="21"/>
      <c r="F37" s="21"/>
      <c r="G37" s="21"/>
      <c r="H37" s="21"/>
      <c r="I37" s="21"/>
      <c r="J37" s="21"/>
      <c r="K37" s="21"/>
    </row>
    <row r="39" spans="2:11" ht="138.75" customHeight="1" x14ac:dyDescent="0.25">
      <c r="B39" s="23" t="s">
        <v>6</v>
      </c>
      <c r="C39" s="24"/>
      <c r="D39" s="24"/>
      <c r="E39" s="24"/>
      <c r="F39" s="24"/>
      <c r="G39" s="24"/>
      <c r="H39" s="24"/>
      <c r="I39" s="24"/>
      <c r="J39" s="24"/>
      <c r="K39" s="24"/>
    </row>
    <row r="41" spans="2:11" ht="188.25" customHeight="1" x14ac:dyDescent="0.25">
      <c r="B41" s="22" t="s">
        <v>7</v>
      </c>
      <c r="C41" s="21"/>
      <c r="D41" s="21"/>
      <c r="E41" s="21"/>
      <c r="F41" s="21"/>
      <c r="G41" s="21"/>
      <c r="H41" s="21"/>
      <c r="I41" s="21"/>
      <c r="J41" s="21"/>
      <c r="K41" s="21"/>
    </row>
    <row r="95" spans="2:3" x14ac:dyDescent="0.25">
      <c r="B95" t="s">
        <v>1</v>
      </c>
      <c r="C95">
        <v>9</v>
      </c>
    </row>
    <row r="96" spans="2:3" x14ac:dyDescent="0.25">
      <c r="B96" t="s">
        <v>2</v>
      </c>
      <c r="C96">
        <v>278.8</v>
      </c>
    </row>
    <row r="97" spans="2:13" x14ac:dyDescent="0.25">
      <c r="B97" t="s">
        <v>8</v>
      </c>
      <c r="C97" s="1">
        <f>C96/4*C95</f>
        <v>627.30000000000007</v>
      </c>
    </row>
    <row r="99" spans="2:13" x14ac:dyDescent="0.25">
      <c r="B99" t="s">
        <v>9</v>
      </c>
      <c r="C99" s="1">
        <f>103.14*5</f>
        <v>515.70000000000005</v>
      </c>
    </row>
    <row r="101" spans="2:13" x14ac:dyDescent="0.25">
      <c r="B101" s="2" t="s">
        <v>10</v>
      </c>
      <c r="C101" s="11" t="s">
        <v>11</v>
      </c>
      <c r="D101" s="11" t="s">
        <v>13</v>
      </c>
      <c r="E101" s="11" t="s">
        <v>14</v>
      </c>
      <c r="G101" t="s">
        <v>30</v>
      </c>
      <c r="I101" s="1">
        <f>D102+D103</f>
        <v>2063.2000000000003</v>
      </c>
      <c r="K101" t="s">
        <v>32</v>
      </c>
      <c r="M101" s="1">
        <v>10171</v>
      </c>
    </row>
    <row r="102" spans="2:13" ht="28.5" x14ac:dyDescent="0.25">
      <c r="B102" s="3">
        <v>1</v>
      </c>
      <c r="C102" s="4" t="s">
        <v>20</v>
      </c>
      <c r="D102" s="13">
        <f>C96*7</f>
        <v>1951.6000000000001</v>
      </c>
      <c r="E102" s="12"/>
      <c r="G102" t="s">
        <v>31</v>
      </c>
      <c r="I102">
        <f>IFERROR(ROUND(((I101-VLOOKUP(I101,TARIFAS,1))*VLOOKUP(I101,TARIFAS,4)%)+VLOOKUP(I101,TARIFAS,3),2),0)</f>
        <v>151.44999999999999</v>
      </c>
      <c r="K102" t="s">
        <v>33</v>
      </c>
      <c r="M102" s="1">
        <v>3300.53</v>
      </c>
    </row>
    <row r="103" spans="2:13" ht="15.75" thickBot="1" x14ac:dyDescent="0.3">
      <c r="B103" s="3">
        <v>19</v>
      </c>
      <c r="C103" s="6" t="s">
        <v>12</v>
      </c>
      <c r="D103" s="7">
        <f>C97-C99</f>
        <v>111.60000000000002</v>
      </c>
      <c r="E103" s="5">
        <f>C99</f>
        <v>515.70000000000005</v>
      </c>
      <c r="G103" t="s">
        <v>39</v>
      </c>
      <c r="I103">
        <f>M107</f>
        <v>109.36</v>
      </c>
      <c r="K103" t="s">
        <v>34</v>
      </c>
      <c r="M103" s="18">
        <v>0.1439</v>
      </c>
    </row>
    <row r="104" spans="2:13" ht="15.75" thickBot="1" x14ac:dyDescent="0.3">
      <c r="C104" s="8" t="s">
        <v>15</v>
      </c>
      <c r="D104" s="8">
        <v>3</v>
      </c>
      <c r="G104" s="19" t="s">
        <v>40</v>
      </c>
      <c r="H104" s="19"/>
      <c r="I104" s="19">
        <f>I102-I103</f>
        <v>42.089999999999989</v>
      </c>
      <c r="K104" t="s">
        <v>35</v>
      </c>
      <c r="M104">
        <f>IFERROR(ROUND(M102*M103,2),"")</f>
        <v>474.95</v>
      </c>
    </row>
    <row r="105" spans="2:13" ht="15.75" thickBot="1" x14ac:dyDescent="0.3">
      <c r="C105" s="8" t="s">
        <v>16</v>
      </c>
      <c r="D105" s="9" t="s">
        <v>19</v>
      </c>
      <c r="K105" t="s">
        <v>36</v>
      </c>
      <c r="M105">
        <v>30.4</v>
      </c>
    </row>
    <row r="106" spans="2:13" ht="15.75" thickBot="1" x14ac:dyDescent="0.3">
      <c r="C106" s="8" t="s">
        <v>17</v>
      </c>
      <c r="D106" s="8">
        <f>C95</f>
        <v>9</v>
      </c>
      <c r="K106" t="s">
        <v>37</v>
      </c>
      <c r="M106">
        <v>7</v>
      </c>
    </row>
    <row r="107" spans="2:13" ht="15.75" thickBot="1" x14ac:dyDescent="0.3">
      <c r="C107" s="8" t="s">
        <v>18</v>
      </c>
      <c r="D107" s="10">
        <f>C97</f>
        <v>627.30000000000007</v>
      </c>
      <c r="K107" t="s">
        <v>38</v>
      </c>
      <c r="M107">
        <f>IFERROR(ROUND(M104/M105*M106,2),"")</f>
        <v>109.36</v>
      </c>
    </row>
    <row r="109" spans="2:13" ht="52.5" customHeight="1" x14ac:dyDescent="0.25">
      <c r="B109" s="21" t="s">
        <v>21</v>
      </c>
      <c r="C109" s="21"/>
      <c r="D109" s="21"/>
      <c r="E109" s="21"/>
      <c r="F109" s="21"/>
      <c r="G109" s="21"/>
      <c r="H109" s="21"/>
      <c r="I109" s="21"/>
    </row>
    <row r="112" spans="2:13" ht="60.75" customHeight="1" x14ac:dyDescent="0.25">
      <c r="B112" s="20" t="s">
        <v>29</v>
      </c>
      <c r="C112" s="20"/>
      <c r="D112" s="20"/>
      <c r="E112" s="20"/>
    </row>
    <row r="113" spans="2:8" ht="84" x14ac:dyDescent="0.25">
      <c r="B113" s="15" t="s">
        <v>22</v>
      </c>
      <c r="C113" s="15" t="s">
        <v>23</v>
      </c>
      <c r="D113" s="15" t="s">
        <v>24</v>
      </c>
      <c r="E113" s="15" t="s">
        <v>25</v>
      </c>
    </row>
    <row r="114" spans="2:8" ht="15.75" thickBot="1" x14ac:dyDescent="0.3">
      <c r="B114" s="14" t="s">
        <v>26</v>
      </c>
      <c r="C114" s="14" t="s">
        <v>26</v>
      </c>
      <c r="D114" s="14" t="s">
        <v>26</v>
      </c>
      <c r="E114" s="14" t="s">
        <v>27</v>
      </c>
    </row>
    <row r="115" spans="2:8" ht="15.75" thickTop="1" x14ac:dyDescent="0.25">
      <c r="B115" s="15">
        <v>0.01</v>
      </c>
      <c r="C115" s="15">
        <v>171.78</v>
      </c>
      <c r="D115" s="15">
        <v>0</v>
      </c>
      <c r="E115" s="15">
        <v>1.92</v>
      </c>
    </row>
    <row r="116" spans="2:8" x14ac:dyDescent="0.25">
      <c r="B116" s="15">
        <v>171.79</v>
      </c>
      <c r="C116" s="16">
        <v>1458.03</v>
      </c>
      <c r="D116" s="15">
        <v>3.29</v>
      </c>
      <c r="E116" s="15">
        <v>6.4</v>
      </c>
    </row>
    <row r="117" spans="2:8" x14ac:dyDescent="0.25">
      <c r="B117" s="16">
        <v>1458.04</v>
      </c>
      <c r="C117" s="16">
        <v>2562.35</v>
      </c>
      <c r="D117" s="15">
        <v>85.61</v>
      </c>
      <c r="E117" s="15">
        <v>10.88</v>
      </c>
    </row>
    <row r="118" spans="2:8" x14ac:dyDescent="0.25">
      <c r="B118" s="16">
        <v>2562.36</v>
      </c>
      <c r="C118" s="16">
        <v>2978.64</v>
      </c>
      <c r="D118" s="15">
        <v>205.8</v>
      </c>
      <c r="E118" s="15">
        <v>16</v>
      </c>
    </row>
    <row r="119" spans="2:8" x14ac:dyDescent="0.25">
      <c r="B119" s="16">
        <v>2978.65</v>
      </c>
      <c r="C119" s="16">
        <v>3566.22</v>
      </c>
      <c r="D119" s="15">
        <v>272.37</v>
      </c>
      <c r="E119" s="15">
        <v>17.920000000000002</v>
      </c>
    </row>
    <row r="120" spans="2:8" x14ac:dyDescent="0.25">
      <c r="B120" s="16">
        <v>3566.23</v>
      </c>
      <c r="C120" s="16">
        <v>7192.64</v>
      </c>
      <c r="D120" s="15">
        <v>377.65</v>
      </c>
      <c r="E120" s="15">
        <v>21.36</v>
      </c>
    </row>
    <row r="121" spans="2:8" x14ac:dyDescent="0.25">
      <c r="B121" s="16">
        <v>7192.65</v>
      </c>
      <c r="C121" s="16">
        <v>11336.57</v>
      </c>
      <c r="D121" s="16">
        <v>1152.27</v>
      </c>
      <c r="E121" s="15">
        <v>23.52</v>
      </c>
    </row>
    <row r="122" spans="2:8" x14ac:dyDescent="0.25">
      <c r="B122" s="16">
        <v>11336.58</v>
      </c>
      <c r="C122" s="16">
        <v>21643.3</v>
      </c>
      <c r="D122" s="16">
        <v>2126.9499999999998</v>
      </c>
      <c r="E122" s="15">
        <v>30</v>
      </c>
    </row>
    <row r="123" spans="2:8" x14ac:dyDescent="0.25">
      <c r="B123" s="16">
        <v>21643.31</v>
      </c>
      <c r="C123" s="16">
        <v>28857.78</v>
      </c>
      <c r="D123" s="16">
        <v>5218.92</v>
      </c>
      <c r="E123" s="15">
        <v>32</v>
      </c>
    </row>
    <row r="124" spans="2:8" x14ac:dyDescent="0.25">
      <c r="B124" s="16">
        <v>28857.79</v>
      </c>
      <c r="C124" s="16">
        <v>86573.34</v>
      </c>
      <c r="D124" s="16">
        <v>7527.59</v>
      </c>
      <c r="E124" s="15">
        <v>34</v>
      </c>
    </row>
    <row r="125" spans="2:8" ht="15.75" thickBot="1" x14ac:dyDescent="0.3">
      <c r="B125" s="17">
        <v>86573.35</v>
      </c>
      <c r="C125" s="14" t="s">
        <v>28</v>
      </c>
      <c r="D125" s="17">
        <v>27150.83</v>
      </c>
      <c r="E125" s="14">
        <v>35</v>
      </c>
    </row>
    <row r="126" spans="2:8" ht="15.75" thickTop="1" x14ac:dyDescent="0.25"/>
    <row r="127" spans="2:8" ht="36" customHeight="1" x14ac:dyDescent="0.25">
      <c r="B127" s="21" t="s">
        <v>41</v>
      </c>
      <c r="C127" s="21"/>
      <c r="D127" s="21"/>
      <c r="E127" s="21"/>
      <c r="F127" s="21"/>
      <c r="G127" s="21"/>
      <c r="H127" s="21"/>
    </row>
    <row r="130" spans="2:5" x14ac:dyDescent="0.25">
      <c r="B130" s="2" t="s">
        <v>10</v>
      </c>
      <c r="C130" s="11" t="s">
        <v>11</v>
      </c>
      <c r="D130" s="11" t="s">
        <v>13</v>
      </c>
      <c r="E130" s="11" t="s">
        <v>14</v>
      </c>
    </row>
    <row r="131" spans="2:5" ht="28.5" x14ac:dyDescent="0.25">
      <c r="B131" s="3">
        <v>1</v>
      </c>
      <c r="C131" s="4" t="s">
        <v>20</v>
      </c>
      <c r="D131" s="13">
        <f>C96*7</f>
        <v>1951.6000000000001</v>
      </c>
      <c r="E131" s="12"/>
    </row>
    <row r="132" spans="2:5" x14ac:dyDescent="0.25">
      <c r="B132" s="3">
        <v>38</v>
      </c>
      <c r="C132" s="4" t="s">
        <v>12</v>
      </c>
      <c r="D132" s="5"/>
      <c r="E132" s="5">
        <f>C97</f>
        <v>627.30000000000007</v>
      </c>
    </row>
  </sheetData>
  <mergeCells count="8">
    <mergeCell ref="B112:E112"/>
    <mergeCell ref="B127:H127"/>
    <mergeCell ref="B33:K33"/>
    <mergeCell ref="B35:K35"/>
    <mergeCell ref="B37:K37"/>
    <mergeCell ref="B39:K39"/>
    <mergeCell ref="B41:K41"/>
    <mergeCell ref="B109:I10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C0598-80DA-47D7-A8AE-AB740B7613B3}">
  <dimension ref="B4:L8"/>
  <sheetViews>
    <sheetView zoomScale="120" zoomScaleNormal="120" workbookViewId="0">
      <selection activeCell="F8" sqref="F8"/>
    </sheetView>
  </sheetViews>
  <sheetFormatPr baseColWidth="10" defaultRowHeight="15" x14ac:dyDescent="0.25"/>
  <sheetData>
    <row r="4" spans="2:12" ht="231" customHeight="1" x14ac:dyDescent="0.25">
      <c r="B4" s="22" t="s">
        <v>42</v>
      </c>
      <c r="C4" s="21"/>
      <c r="D4" s="21"/>
      <c r="E4" s="21"/>
      <c r="F4" s="21"/>
      <c r="G4" s="21"/>
      <c r="H4" s="21"/>
      <c r="I4" s="21"/>
      <c r="J4" s="21"/>
      <c r="K4" s="21"/>
      <c r="L4" s="21"/>
    </row>
    <row r="7" spans="2:12" x14ac:dyDescent="0.25">
      <c r="B7" s="26" t="s">
        <v>43</v>
      </c>
      <c r="C7" s="26" t="s">
        <v>44</v>
      </c>
      <c r="D7" s="28" t="s">
        <v>45</v>
      </c>
    </row>
    <row r="8" spans="2:12" x14ac:dyDescent="0.25">
      <c r="B8" s="25">
        <v>0.91666666666666663</v>
      </c>
      <c r="C8" s="25">
        <v>0.25</v>
      </c>
      <c r="D8" s="25">
        <v>0.33333333333333331</v>
      </c>
      <c r="E8" s="25">
        <v>0.29166666666666669</v>
      </c>
    </row>
  </sheetData>
  <mergeCells count="1">
    <mergeCell ref="B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173B-8063-46E7-A2EC-536E1B981BA8}">
  <dimension ref="B4:I57"/>
  <sheetViews>
    <sheetView tabSelected="1" topLeftCell="A43" zoomScale="130" zoomScaleNormal="130" workbookViewId="0">
      <selection activeCell="E60" sqref="E60"/>
    </sheetView>
  </sheetViews>
  <sheetFormatPr baseColWidth="10" defaultRowHeight="15" x14ac:dyDescent="0.25"/>
  <cols>
    <col min="2" max="2" width="18.28515625" customWidth="1"/>
    <col min="3" max="3" width="29.7109375" customWidth="1"/>
    <col min="4" max="4" width="14.42578125" customWidth="1"/>
    <col min="7" max="7" width="22.85546875" customWidth="1"/>
    <col min="8" max="8" width="21.28515625" customWidth="1"/>
  </cols>
  <sheetData>
    <row r="4" spans="2:9" x14ac:dyDescent="0.25">
      <c r="C4" s="29" t="s">
        <v>46</v>
      </c>
      <c r="D4" s="29"/>
    </row>
    <row r="5" spans="2:9" x14ac:dyDescent="0.25">
      <c r="B5" s="32" t="s">
        <v>49</v>
      </c>
      <c r="C5" s="30" t="s">
        <v>47</v>
      </c>
      <c r="D5" s="31" t="s">
        <v>48</v>
      </c>
    </row>
    <row r="6" spans="2:9" x14ac:dyDescent="0.25">
      <c r="B6" s="27">
        <v>1</v>
      </c>
      <c r="C6" s="5">
        <v>3425</v>
      </c>
      <c r="D6" s="5"/>
    </row>
    <row r="7" spans="2:9" x14ac:dyDescent="0.25">
      <c r="B7" s="27">
        <v>2</v>
      </c>
      <c r="C7" s="5"/>
      <c r="D7" s="5">
        <v>2410</v>
      </c>
    </row>
    <row r="10" spans="2:9" x14ac:dyDescent="0.25">
      <c r="B10" t="s">
        <v>50</v>
      </c>
    </row>
    <row r="11" spans="2:9" x14ac:dyDescent="0.25">
      <c r="B11" t="s">
        <v>51</v>
      </c>
    </row>
    <row r="12" spans="2:9" ht="15.75" thickBot="1" x14ac:dyDescent="0.3"/>
    <row r="13" spans="2:9" x14ac:dyDescent="0.25">
      <c r="B13" s="2" t="s">
        <v>10</v>
      </c>
      <c r="C13" s="33" t="s">
        <v>11</v>
      </c>
      <c r="D13" s="34" t="s">
        <v>13</v>
      </c>
      <c r="E13" s="34" t="s">
        <v>14</v>
      </c>
      <c r="G13" s="39" t="s">
        <v>53</v>
      </c>
      <c r="H13" s="33" t="s">
        <v>11</v>
      </c>
      <c r="I13" s="38" t="s">
        <v>52</v>
      </c>
    </row>
    <row r="14" spans="2:9" ht="28.5" x14ac:dyDescent="0.25">
      <c r="B14" s="3">
        <v>1</v>
      </c>
      <c r="C14" s="35" t="s">
        <v>20</v>
      </c>
      <c r="D14" s="37">
        <v>15000</v>
      </c>
      <c r="E14" s="36"/>
      <c r="G14" s="3">
        <v>1</v>
      </c>
      <c r="H14" s="4" t="s">
        <v>54</v>
      </c>
      <c r="I14" s="40">
        <v>120</v>
      </c>
    </row>
    <row r="15" spans="2:9" ht="15.75" thickBot="1" x14ac:dyDescent="0.3">
      <c r="G15" s="3">
        <v>2</v>
      </c>
      <c r="H15" s="4" t="s">
        <v>55</v>
      </c>
      <c r="I15" s="40">
        <v>654</v>
      </c>
    </row>
    <row r="16" spans="2:9" ht="28.5" x14ac:dyDescent="0.25">
      <c r="B16" s="41" t="s">
        <v>57</v>
      </c>
      <c r="C16" s="39" t="s">
        <v>11</v>
      </c>
      <c r="D16" s="41" t="s">
        <v>52</v>
      </c>
      <c r="G16" s="3">
        <v>101</v>
      </c>
      <c r="H16" s="4" t="s">
        <v>56</v>
      </c>
      <c r="I16" s="40">
        <f>C6</f>
        <v>3425</v>
      </c>
    </row>
    <row r="17" spans="2:9" ht="42.75" x14ac:dyDescent="0.25">
      <c r="B17" s="3" t="s">
        <v>58</v>
      </c>
      <c r="C17" s="4" t="s">
        <v>59</v>
      </c>
      <c r="D17" s="40">
        <v>0</v>
      </c>
    </row>
    <row r="18" spans="2:9" x14ac:dyDescent="0.25">
      <c r="C18" s="27" t="s">
        <v>60</v>
      </c>
      <c r="D18" s="5">
        <v>0</v>
      </c>
    </row>
    <row r="21" spans="2:9" x14ac:dyDescent="0.25">
      <c r="B21" t="s">
        <v>61</v>
      </c>
    </row>
    <row r="22" spans="2:9" x14ac:dyDescent="0.25">
      <c r="B22" t="s">
        <v>51</v>
      </c>
    </row>
    <row r="23" spans="2:9" ht="15.75" thickBot="1" x14ac:dyDescent="0.3"/>
    <row r="24" spans="2:9" x14ac:dyDescent="0.25">
      <c r="B24" s="2" t="s">
        <v>10</v>
      </c>
      <c r="C24" s="33" t="s">
        <v>11</v>
      </c>
      <c r="D24" s="34" t="s">
        <v>13</v>
      </c>
      <c r="E24" s="34" t="s">
        <v>14</v>
      </c>
      <c r="G24" s="39" t="s">
        <v>53</v>
      </c>
      <c r="H24" s="33" t="s">
        <v>11</v>
      </c>
      <c r="I24" s="38" t="s">
        <v>52</v>
      </c>
    </row>
    <row r="25" spans="2:9" ht="28.5" x14ac:dyDescent="0.25">
      <c r="B25" s="3">
        <v>1</v>
      </c>
      <c r="C25" s="35" t="s">
        <v>20</v>
      </c>
      <c r="D25" s="37">
        <v>8500</v>
      </c>
      <c r="E25" s="36"/>
      <c r="G25" s="3">
        <v>1</v>
      </c>
      <c r="H25" s="4" t="s">
        <v>54</v>
      </c>
      <c r="I25" s="40">
        <v>120</v>
      </c>
    </row>
    <row r="26" spans="2:9" ht="15.75" thickBot="1" x14ac:dyDescent="0.3">
      <c r="G26" s="3">
        <v>2</v>
      </c>
      <c r="H26" s="4" t="s">
        <v>55</v>
      </c>
      <c r="I26" s="40">
        <v>489</v>
      </c>
    </row>
    <row r="27" spans="2:9" x14ac:dyDescent="0.25">
      <c r="B27" s="41" t="s">
        <v>57</v>
      </c>
      <c r="C27" s="39" t="s">
        <v>11</v>
      </c>
      <c r="D27" s="41" t="s">
        <v>52</v>
      </c>
    </row>
    <row r="28" spans="2:9" ht="42.75" x14ac:dyDescent="0.25">
      <c r="B28" s="3" t="s">
        <v>58</v>
      </c>
      <c r="C28" s="4" t="s">
        <v>59</v>
      </c>
      <c r="D28" s="40">
        <v>0</v>
      </c>
    </row>
    <row r="29" spans="2:9" x14ac:dyDescent="0.25">
      <c r="C29" s="27" t="s">
        <v>60</v>
      </c>
      <c r="D29" s="5">
        <v>0</v>
      </c>
    </row>
    <row r="30" spans="2:9" ht="28.5" x14ac:dyDescent="0.25">
      <c r="B30" s="3">
        <v>4</v>
      </c>
      <c r="C30" s="4" t="s">
        <v>62</v>
      </c>
      <c r="D30" s="40">
        <f>I26</f>
        <v>489</v>
      </c>
    </row>
    <row r="31" spans="2:9" x14ac:dyDescent="0.25">
      <c r="C31" s="42" t="s">
        <v>63</v>
      </c>
      <c r="D31" s="42">
        <v>2024</v>
      </c>
    </row>
    <row r="32" spans="2:9" x14ac:dyDescent="0.25">
      <c r="C32" s="42" t="s">
        <v>64</v>
      </c>
      <c r="D32" s="43">
        <f>D7</f>
        <v>2410</v>
      </c>
    </row>
    <row r="33" spans="2:9" x14ac:dyDescent="0.25">
      <c r="C33" s="42" t="s">
        <v>65</v>
      </c>
      <c r="D33" s="43">
        <f>D32-D30</f>
        <v>1921</v>
      </c>
    </row>
    <row r="36" spans="2:9" x14ac:dyDescent="0.25">
      <c r="B36" t="s">
        <v>61</v>
      </c>
    </row>
    <row r="37" spans="2:9" x14ac:dyDescent="0.25">
      <c r="B37" t="s">
        <v>66</v>
      </c>
    </row>
    <row r="38" spans="2:9" ht="15.75" thickBot="1" x14ac:dyDescent="0.3"/>
    <row r="39" spans="2:9" x14ac:dyDescent="0.25">
      <c r="B39" s="2" t="s">
        <v>10</v>
      </c>
      <c r="C39" s="33" t="s">
        <v>11</v>
      </c>
      <c r="D39" s="34" t="s">
        <v>13</v>
      </c>
      <c r="E39" s="34" t="s">
        <v>14</v>
      </c>
      <c r="G39" s="39" t="s">
        <v>53</v>
      </c>
      <c r="H39" s="33" t="s">
        <v>11</v>
      </c>
      <c r="I39" s="38" t="s">
        <v>52</v>
      </c>
    </row>
    <row r="40" spans="2:9" ht="28.5" x14ac:dyDescent="0.25">
      <c r="B40" s="3">
        <v>1</v>
      </c>
      <c r="C40" s="35" t="s">
        <v>20</v>
      </c>
      <c r="D40" s="37">
        <v>8500</v>
      </c>
      <c r="E40" s="36"/>
      <c r="G40" s="3">
        <v>1</v>
      </c>
      <c r="H40" s="4" t="s">
        <v>54</v>
      </c>
      <c r="I40" s="40">
        <v>120</v>
      </c>
    </row>
    <row r="41" spans="2:9" ht="15.75" thickBot="1" x14ac:dyDescent="0.3">
      <c r="G41" s="3">
        <v>2</v>
      </c>
      <c r="H41" s="4" t="s">
        <v>55</v>
      </c>
      <c r="I41" s="40">
        <v>489</v>
      </c>
    </row>
    <row r="42" spans="2:9" x14ac:dyDescent="0.25">
      <c r="B42" s="41" t="s">
        <v>57</v>
      </c>
      <c r="C42" s="39" t="s">
        <v>11</v>
      </c>
      <c r="D42" s="41" t="s">
        <v>52</v>
      </c>
    </row>
    <row r="43" spans="2:9" ht="42.75" x14ac:dyDescent="0.25">
      <c r="B43" s="3" t="s">
        <v>58</v>
      </c>
      <c r="C43" s="4" t="s">
        <v>59</v>
      </c>
      <c r="D43" s="40">
        <v>0</v>
      </c>
    </row>
    <row r="44" spans="2:9" x14ac:dyDescent="0.25">
      <c r="C44" s="27" t="s">
        <v>60</v>
      </c>
      <c r="D44" s="5">
        <v>0</v>
      </c>
    </row>
    <row r="45" spans="2:9" ht="28.5" x14ac:dyDescent="0.25">
      <c r="B45" s="3">
        <v>4</v>
      </c>
      <c r="C45" s="4" t="s">
        <v>62</v>
      </c>
      <c r="D45" s="40">
        <f>I41</f>
        <v>489</v>
      </c>
    </row>
    <row r="46" spans="2:9" x14ac:dyDescent="0.25">
      <c r="C46" s="42" t="s">
        <v>63</v>
      </c>
      <c r="D46" s="42">
        <v>2024</v>
      </c>
    </row>
    <row r="47" spans="2:9" x14ac:dyDescent="0.25">
      <c r="C47" s="42" t="s">
        <v>64</v>
      </c>
      <c r="D47" s="43">
        <f>$D$7</f>
        <v>2410</v>
      </c>
    </row>
    <row r="48" spans="2:9" x14ac:dyDescent="0.25">
      <c r="C48" s="42" t="s">
        <v>65</v>
      </c>
      <c r="D48" s="43">
        <f>D33-D45</f>
        <v>1432</v>
      </c>
    </row>
    <row r="51" spans="5:7" x14ac:dyDescent="0.25">
      <c r="E51" s="44" t="s">
        <v>67</v>
      </c>
    </row>
    <row r="53" spans="5:7" x14ac:dyDescent="0.25">
      <c r="E53" s="19" t="s">
        <v>70</v>
      </c>
      <c r="F53" s="45">
        <v>2024</v>
      </c>
    </row>
    <row r="54" spans="5:7" x14ac:dyDescent="0.25">
      <c r="E54" s="19" t="s">
        <v>68</v>
      </c>
      <c r="F54" s="45" t="s">
        <v>69</v>
      </c>
    </row>
    <row r="55" spans="5:7" x14ac:dyDescent="0.25">
      <c r="E55" s="19" t="s">
        <v>71</v>
      </c>
      <c r="F55" s="45" t="s">
        <v>72</v>
      </c>
    </row>
    <row r="57" spans="5:7" x14ac:dyDescent="0.25">
      <c r="E57" s="46" t="s">
        <v>73</v>
      </c>
      <c r="G57" s="1">
        <f>C6-D7</f>
        <v>1015</v>
      </c>
    </row>
  </sheetData>
  <mergeCells count="1">
    <mergeCell ref="C4:D4"/>
  </mergeCells>
  <hyperlinks>
    <hyperlink ref="E51" r:id="rId1" location=" " xr:uid="{0F4C12C7-6075-481B-AE21-C676F22B4D8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SALARIOM</vt:lpstr>
      <vt:lpstr>TE</vt:lpstr>
      <vt:lpstr>AJUSTE</vt:lpstr>
      <vt:lpstr>TARIFAS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2025-01-28T21:11:01Z</dcterms:created>
  <dcterms:modified xsi:type="dcterms:W3CDTF">2025-01-29T00:43:17Z</dcterms:modified>
</cp:coreProperties>
</file>