
<file path=[Content_Types].xml><?xml version="1.0" encoding="utf-8"?>
<Types xmlns="http://schemas.openxmlformats.org/package/2006/content-types">
  <Default Extension="bin" ContentType="application/vnd.ms-office.activeX"/>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2.xml" ContentType="application/vnd.ms-office.activeX+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202300"/>
  <mc:AlternateContent xmlns:mc="http://schemas.openxmlformats.org/markup-compatibility/2006">
    <mc:Choice Requires="x15">
      <x15ac:absPath xmlns:x15ac="http://schemas.microsoft.com/office/spreadsheetml/2010/11/ac" url="C:\AMS\KINGSTON NEGRA\CURSOS\COFIDE\26-11-2025 CANCELACION CFID\"/>
    </mc:Choice>
  </mc:AlternateContent>
  <xr:revisionPtr revIDLastSave="0" documentId="13_ncr:1_{A72A93F6-1F99-44AA-A620-2A3B210FD2AB}" xr6:coauthVersionLast="47" xr6:coauthVersionMax="47" xr10:uidLastSave="{00000000-0000-0000-0000-000000000000}"/>
  <bookViews>
    <workbookView xWindow="-120" yWindow="-120" windowWidth="29040" windowHeight="15720" activeTab="1" xr2:uid="{8F6541A0-DDE5-49DF-97BB-19533C6DCF92}"/>
  </bookViews>
  <sheets>
    <sheet name="PP ISR" sheetId="1" r:id="rId1"/>
    <sheet name="PP ISR RESICO" sheetId="2" r:id="rId2"/>
    <sheet name="PP PFAEP" sheetId="3" r:id="rId3"/>
    <sheet name="PP PFA" sheetId="4" r:id="rId4"/>
    <sheet name="PP RESICO"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4" l="1"/>
  <c r="F26" i="4"/>
  <c r="G26" i="4"/>
  <c r="G28" i="4" s="1"/>
  <c r="I26" i="4"/>
  <c r="J26" i="4"/>
  <c r="K26" i="4"/>
  <c r="L26" i="4"/>
  <c r="M26" i="4"/>
  <c r="N26" i="4"/>
  <c r="O26" i="4"/>
  <c r="D26" i="4"/>
  <c r="D8" i="5"/>
  <c r="E8" i="5"/>
  <c r="F8" i="5"/>
  <c r="G8" i="5"/>
  <c r="G22" i="5" s="1"/>
  <c r="H8" i="5"/>
  <c r="H22" i="5" s="1"/>
  <c r="I8" i="5"/>
  <c r="I22" i="5" s="1"/>
  <c r="J8" i="5"/>
  <c r="J22" i="5" s="1"/>
  <c r="K8" i="5"/>
  <c r="L8" i="5"/>
  <c r="L22" i="5" s="1"/>
  <c r="M8" i="5"/>
  <c r="M22" i="5" s="1"/>
  <c r="N8" i="5"/>
  <c r="N22" i="5" s="1"/>
  <c r="C8" i="5"/>
  <c r="C22" i="5" s="1"/>
  <c r="D22" i="5"/>
  <c r="E22" i="5"/>
  <c r="F22" i="5"/>
  <c r="K22" i="5"/>
  <c r="F24" i="5"/>
  <c r="F30" i="5" s="1"/>
  <c r="E24" i="5"/>
  <c r="E30" i="5" s="1"/>
  <c r="D25" i="5"/>
  <c r="E25" i="5"/>
  <c r="F25" i="5"/>
  <c r="G25" i="5"/>
  <c r="H25" i="5"/>
  <c r="I25" i="5"/>
  <c r="J25" i="5"/>
  <c r="K25" i="5"/>
  <c r="L25" i="5"/>
  <c r="M25" i="5"/>
  <c r="N25" i="5"/>
  <c r="C25" i="5"/>
  <c r="D20" i="5"/>
  <c r="E20" i="5"/>
  <c r="F20" i="5"/>
  <c r="G20" i="5"/>
  <c r="H20" i="5"/>
  <c r="I20" i="5"/>
  <c r="J20" i="5"/>
  <c r="K20" i="5"/>
  <c r="L20" i="5"/>
  <c r="M20" i="5"/>
  <c r="N20" i="5"/>
  <c r="C20" i="5"/>
  <c r="D14" i="5"/>
  <c r="E14" i="5"/>
  <c r="F14" i="5"/>
  <c r="G14" i="5"/>
  <c r="H14" i="5"/>
  <c r="I14" i="5"/>
  <c r="J14" i="5"/>
  <c r="K14" i="5"/>
  <c r="L14" i="5"/>
  <c r="M14" i="5"/>
  <c r="N14" i="5"/>
  <c r="C14" i="5"/>
  <c r="D11" i="5"/>
  <c r="E11" i="5"/>
  <c r="F11" i="5"/>
  <c r="G11" i="5"/>
  <c r="H11" i="5"/>
  <c r="I11" i="5"/>
  <c r="J11" i="5"/>
  <c r="K11" i="5"/>
  <c r="L11" i="5"/>
  <c r="M11" i="5"/>
  <c r="N11" i="5"/>
  <c r="C11" i="5"/>
  <c r="E126" i="3"/>
  <c r="F126" i="3"/>
  <c r="G126" i="3"/>
  <c r="G129" i="3" s="1"/>
  <c r="H126" i="3"/>
  <c r="H129" i="3" s="1"/>
  <c r="I126" i="3"/>
  <c r="I129" i="3" s="1"/>
  <c r="J126" i="3"/>
  <c r="J129" i="3" s="1"/>
  <c r="K126" i="3"/>
  <c r="K129" i="3" s="1"/>
  <c r="L126" i="3"/>
  <c r="L129" i="3" s="1"/>
  <c r="M126" i="3"/>
  <c r="M129" i="3" s="1"/>
  <c r="N126" i="3"/>
  <c r="N129" i="3" s="1"/>
  <c r="O126" i="3"/>
  <c r="O129" i="3" s="1"/>
  <c r="E129" i="3"/>
  <c r="F129" i="3"/>
  <c r="D129" i="3"/>
  <c r="D126" i="3"/>
  <c r="E104" i="3"/>
  <c r="F104" i="3"/>
  <c r="G104" i="3"/>
  <c r="H104" i="3"/>
  <c r="I104" i="3"/>
  <c r="J104" i="3"/>
  <c r="K104" i="3"/>
  <c r="L104" i="3"/>
  <c r="M104" i="3"/>
  <c r="N104" i="3"/>
  <c r="O104" i="3"/>
  <c r="D104" i="3"/>
  <c r="E99" i="3"/>
  <c r="F99" i="3"/>
  <c r="G99" i="3"/>
  <c r="H99" i="3"/>
  <c r="I99" i="3"/>
  <c r="J99" i="3"/>
  <c r="K99" i="3"/>
  <c r="L99" i="3"/>
  <c r="M99" i="3"/>
  <c r="N99" i="3"/>
  <c r="O99" i="3"/>
  <c r="D99" i="3"/>
  <c r="E94" i="3"/>
  <c r="F94" i="3"/>
  <c r="G94" i="3"/>
  <c r="H94" i="3"/>
  <c r="I94" i="3"/>
  <c r="J94" i="3"/>
  <c r="K94" i="3"/>
  <c r="L94" i="3"/>
  <c r="M94" i="3"/>
  <c r="N94" i="3"/>
  <c r="O94" i="3"/>
  <c r="D94" i="3"/>
  <c r="E84" i="3"/>
  <c r="F84" i="3"/>
  <c r="G84" i="3"/>
  <c r="H84" i="3"/>
  <c r="I84" i="3"/>
  <c r="J84" i="3"/>
  <c r="K84" i="3"/>
  <c r="L84" i="3"/>
  <c r="M84" i="3"/>
  <c r="N84" i="3"/>
  <c r="O84" i="3"/>
  <c r="D84" i="3"/>
  <c r="E79" i="3"/>
  <c r="F79" i="3"/>
  <c r="G79" i="3"/>
  <c r="H79" i="3"/>
  <c r="I79" i="3"/>
  <c r="J79" i="3"/>
  <c r="K79" i="3"/>
  <c r="L79" i="3"/>
  <c r="M79" i="3"/>
  <c r="N79" i="3"/>
  <c r="O79" i="3"/>
  <c r="D79" i="3"/>
  <c r="E75" i="3"/>
  <c r="F75" i="3"/>
  <c r="G75" i="3"/>
  <c r="H75" i="3"/>
  <c r="I75" i="3"/>
  <c r="J75" i="3"/>
  <c r="K75" i="3"/>
  <c r="L75" i="3"/>
  <c r="M75" i="3"/>
  <c r="N75" i="3"/>
  <c r="O75" i="3"/>
  <c r="D75" i="3"/>
  <c r="E68" i="3"/>
  <c r="F68" i="3"/>
  <c r="G68" i="3"/>
  <c r="H68" i="3"/>
  <c r="I68" i="3"/>
  <c r="J68" i="3"/>
  <c r="K68" i="3"/>
  <c r="L68" i="3"/>
  <c r="M68" i="3"/>
  <c r="N68" i="3"/>
  <c r="O68" i="3"/>
  <c r="D68" i="3"/>
  <c r="F65" i="3"/>
  <c r="G65" i="3"/>
  <c r="H65" i="3"/>
  <c r="I65" i="3"/>
  <c r="J65" i="3"/>
  <c r="J67" i="3" s="1"/>
  <c r="K65" i="3"/>
  <c r="K67" i="3" s="1"/>
  <c r="L65" i="3"/>
  <c r="L67" i="3" s="1"/>
  <c r="M65" i="3"/>
  <c r="M67" i="3" s="1"/>
  <c r="N65" i="3"/>
  <c r="N67" i="3" s="1"/>
  <c r="O65" i="3"/>
  <c r="O67" i="3" s="1"/>
  <c r="F66" i="3"/>
  <c r="G66" i="3"/>
  <c r="H66" i="3"/>
  <c r="I66" i="3"/>
  <c r="J66" i="3"/>
  <c r="K66" i="3"/>
  <c r="L66" i="3"/>
  <c r="M66" i="3"/>
  <c r="N66" i="3"/>
  <c r="O66" i="3"/>
  <c r="F67" i="3"/>
  <c r="G67" i="3"/>
  <c r="H67" i="3"/>
  <c r="I67" i="3"/>
  <c r="E67" i="3"/>
  <c r="E65" i="3"/>
  <c r="E66" i="3"/>
  <c r="D67" i="3"/>
  <c r="D65" i="3"/>
  <c r="E62" i="3"/>
  <c r="F62" i="3"/>
  <c r="G62" i="3"/>
  <c r="H62" i="3"/>
  <c r="I62" i="3"/>
  <c r="J62" i="3"/>
  <c r="K62" i="3"/>
  <c r="L62" i="3"/>
  <c r="M62" i="3"/>
  <c r="N62" i="3"/>
  <c r="O62" i="3"/>
  <c r="D62" i="3"/>
  <c r="E36" i="3"/>
  <c r="F36" i="3"/>
  <c r="G36" i="3"/>
  <c r="H36" i="3"/>
  <c r="I36" i="3"/>
  <c r="J36" i="3"/>
  <c r="K36" i="3"/>
  <c r="L36" i="3"/>
  <c r="M36" i="3"/>
  <c r="N36" i="3"/>
  <c r="O36" i="3"/>
  <c r="E41" i="3"/>
  <c r="E43" i="3" s="1"/>
  <c r="F41" i="3"/>
  <c r="F43" i="3" s="1"/>
  <c r="G41" i="3"/>
  <c r="G43" i="3" s="1"/>
  <c r="H41" i="3"/>
  <c r="H43" i="3" s="1"/>
  <c r="I41" i="3"/>
  <c r="I43" i="3" s="1"/>
  <c r="J41" i="3"/>
  <c r="J43" i="3" s="1"/>
  <c r="K41" i="3"/>
  <c r="K43" i="3" s="1"/>
  <c r="L41" i="3"/>
  <c r="L43" i="3" s="1"/>
  <c r="M41" i="3"/>
  <c r="N41" i="3"/>
  <c r="O41" i="3"/>
  <c r="O43" i="3" s="1"/>
  <c r="M43" i="3"/>
  <c r="N43" i="3"/>
  <c r="D41" i="3"/>
  <c r="D43" i="3" s="1"/>
  <c r="D36" i="3"/>
  <c r="F26" i="3"/>
  <c r="G26" i="3"/>
  <c r="H26" i="3"/>
  <c r="I26" i="3"/>
  <c r="J26" i="3"/>
  <c r="K26" i="3"/>
  <c r="E8" i="3"/>
  <c r="E26" i="3" s="1"/>
  <c r="F8" i="3"/>
  <c r="G8" i="3"/>
  <c r="H8" i="3"/>
  <c r="I8" i="3"/>
  <c r="J8" i="3"/>
  <c r="K8" i="3"/>
  <c r="L8" i="3"/>
  <c r="L26" i="3" s="1"/>
  <c r="M8" i="3"/>
  <c r="M26" i="3" s="1"/>
  <c r="N8" i="3"/>
  <c r="N26" i="3" s="1"/>
  <c r="O8" i="3"/>
  <c r="O26" i="3" s="1"/>
  <c r="N85" i="4"/>
  <c r="K85" i="4"/>
  <c r="J85" i="4"/>
  <c r="I85" i="4"/>
  <c r="G85" i="4"/>
  <c r="E85" i="4"/>
  <c r="O82" i="4"/>
  <c r="O85" i="4" s="1"/>
  <c r="N82" i="4"/>
  <c r="M82" i="4"/>
  <c r="M85" i="4" s="1"/>
  <c r="L82" i="4"/>
  <c r="L85" i="4" s="1"/>
  <c r="K82" i="4"/>
  <c r="J82" i="4"/>
  <c r="I82" i="4"/>
  <c r="H82" i="4"/>
  <c r="H85" i="4" s="1"/>
  <c r="G82" i="4"/>
  <c r="F82" i="4"/>
  <c r="F85" i="4" s="1"/>
  <c r="E82" i="4"/>
  <c r="D82" i="4"/>
  <c r="D85" i="4" s="1"/>
  <c r="O58" i="4"/>
  <c r="N58" i="4"/>
  <c r="M58" i="4"/>
  <c r="L58" i="4"/>
  <c r="K58" i="4"/>
  <c r="J58" i="4"/>
  <c r="I58" i="4"/>
  <c r="H58" i="4"/>
  <c r="G58" i="4"/>
  <c r="F58" i="4"/>
  <c r="E58" i="4"/>
  <c r="D58" i="4"/>
  <c r="O54" i="4"/>
  <c r="N54" i="4"/>
  <c r="M54" i="4"/>
  <c r="L54" i="4"/>
  <c r="K54" i="4"/>
  <c r="J54" i="4"/>
  <c r="I54" i="4"/>
  <c r="H54" i="4"/>
  <c r="G54" i="4"/>
  <c r="F54" i="4"/>
  <c r="E54" i="4"/>
  <c r="O47" i="4"/>
  <c r="N47" i="4"/>
  <c r="M47" i="4"/>
  <c r="L47" i="4"/>
  <c r="K47" i="4"/>
  <c r="J47" i="4"/>
  <c r="I47" i="4"/>
  <c r="H47" i="4"/>
  <c r="G47" i="4"/>
  <c r="F47" i="4"/>
  <c r="E47" i="4"/>
  <c r="D47" i="4"/>
  <c r="O43" i="4"/>
  <c r="O30" i="4" s="1"/>
  <c r="O50" i="4" s="1"/>
  <c r="N43" i="4"/>
  <c r="N30" i="4" s="1"/>
  <c r="N50" i="4" s="1"/>
  <c r="M43" i="4"/>
  <c r="M30" i="4" s="1"/>
  <c r="M50" i="4" s="1"/>
  <c r="L43" i="4"/>
  <c r="L30" i="4" s="1"/>
  <c r="L50" i="4" s="1"/>
  <c r="K43" i="4"/>
  <c r="K30" i="4" s="1"/>
  <c r="K50" i="4" s="1"/>
  <c r="J43" i="4"/>
  <c r="J30" i="4" s="1"/>
  <c r="J50" i="4" s="1"/>
  <c r="I43" i="4"/>
  <c r="I30" i="4" s="1"/>
  <c r="I50" i="4" s="1"/>
  <c r="H43" i="4"/>
  <c r="H30" i="4" s="1"/>
  <c r="H50" i="4" s="1"/>
  <c r="G43" i="4"/>
  <c r="G30" i="4" s="1"/>
  <c r="G50" i="4" s="1"/>
  <c r="F43" i="4"/>
  <c r="F30" i="4" s="1"/>
  <c r="F50" i="4" s="1"/>
  <c r="E43" i="4"/>
  <c r="E30" i="4" s="1"/>
  <c r="E50" i="4" s="1"/>
  <c r="D43" i="4"/>
  <c r="D30" i="4" s="1"/>
  <c r="D50" i="4" s="1"/>
  <c r="O28" i="4"/>
  <c r="N28" i="4"/>
  <c r="M28" i="4"/>
  <c r="L28" i="4"/>
  <c r="K28" i="4"/>
  <c r="J28" i="4"/>
  <c r="I28" i="4"/>
  <c r="F28" i="4"/>
  <c r="E28" i="4"/>
  <c r="D28" i="4"/>
  <c r="I21" i="4"/>
  <c r="G21" i="4"/>
  <c r="F21" i="4"/>
  <c r="E21" i="4"/>
  <c r="D21" i="4"/>
  <c r="O8" i="4"/>
  <c r="O53" i="4" s="1"/>
  <c r="N8" i="4"/>
  <c r="N53" i="4" s="1"/>
  <c r="M8" i="4"/>
  <c r="M53" i="4" s="1"/>
  <c r="L8" i="4"/>
  <c r="L53" i="4" s="1"/>
  <c r="K8" i="4"/>
  <c r="K53" i="4" s="1"/>
  <c r="J8" i="4"/>
  <c r="J53" i="4" s="1"/>
  <c r="I8" i="4"/>
  <c r="I53" i="4" s="1"/>
  <c r="H8" i="4"/>
  <c r="H53" i="4" s="1"/>
  <c r="H56" i="4" s="1"/>
  <c r="H57" i="4" s="1"/>
  <c r="H62" i="4" s="1"/>
  <c r="H65" i="4" s="1"/>
  <c r="H84" i="4" s="1"/>
  <c r="H86" i="4" s="1"/>
  <c r="G8" i="4"/>
  <c r="G53" i="4" s="1"/>
  <c r="G56" i="4" s="1"/>
  <c r="G57" i="4" s="1"/>
  <c r="G62" i="4" s="1"/>
  <c r="G65" i="4" s="1"/>
  <c r="G84" i="4" s="1"/>
  <c r="G86" i="4" s="1"/>
  <c r="F8" i="4"/>
  <c r="F53" i="4" s="1"/>
  <c r="F56" i="4" s="1"/>
  <c r="F57" i="4" s="1"/>
  <c r="F62" i="4" s="1"/>
  <c r="F65" i="4" s="1"/>
  <c r="F84" i="4" s="1"/>
  <c r="F86" i="4" s="1"/>
  <c r="E8" i="4"/>
  <c r="E53" i="4" s="1"/>
  <c r="E56" i="4" s="1"/>
  <c r="E57" i="4" s="1"/>
  <c r="E62" i="4" s="1"/>
  <c r="E65" i="4" s="1"/>
  <c r="E84" i="4" s="1"/>
  <c r="E86" i="4" s="1"/>
  <c r="D8" i="4"/>
  <c r="D53" i="4" s="1"/>
  <c r="H49" i="3"/>
  <c r="F49" i="3"/>
  <c r="H26" i="4" l="1"/>
  <c r="H28" i="4" s="1"/>
  <c r="H21" i="4"/>
  <c r="J56" i="4"/>
  <c r="J57" i="4" s="1"/>
  <c r="J62" i="4" s="1"/>
  <c r="J65" i="4" s="1"/>
  <c r="J84" i="4" s="1"/>
  <c r="J86" i="4" s="1"/>
  <c r="K56" i="4"/>
  <c r="K57" i="4" s="1"/>
  <c r="K62" i="4" s="1"/>
  <c r="K65" i="4" s="1"/>
  <c r="K84" i="4" s="1"/>
  <c r="K86" i="4" s="1"/>
  <c r="N56" i="4"/>
  <c r="N57" i="4" s="1"/>
  <c r="N62" i="4" s="1"/>
  <c r="N65" i="4" s="1"/>
  <c r="N84" i="4" s="1"/>
  <c r="N86" i="4" s="1"/>
  <c r="O56" i="4"/>
  <c r="O57" i="4" s="1"/>
  <c r="O62" i="4" s="1"/>
  <c r="O65" i="4" s="1"/>
  <c r="O84" i="4" s="1"/>
  <c r="O86" i="4" s="1"/>
  <c r="L56" i="4"/>
  <c r="L57" i="4" s="1"/>
  <c r="L62" i="4" s="1"/>
  <c r="L65" i="4" s="1"/>
  <c r="L84" i="4" s="1"/>
  <c r="L86" i="4" s="1"/>
  <c r="M56" i="4"/>
  <c r="M57" i="4" s="1"/>
  <c r="M62" i="4" s="1"/>
  <c r="M65" i="4" s="1"/>
  <c r="M84" i="4" s="1"/>
  <c r="M86" i="4" s="1"/>
  <c r="D54" i="4"/>
  <c r="D56" i="4" s="1"/>
  <c r="D57" i="4" s="1"/>
  <c r="D62" i="4" s="1"/>
  <c r="D65" i="4" s="1"/>
  <c r="D84" i="4" s="1"/>
  <c r="D86" i="4" s="1"/>
  <c r="K21" i="4"/>
  <c r="J21" i="4"/>
  <c r="M21" i="4"/>
  <c r="N21" i="4"/>
  <c r="O21" i="4"/>
  <c r="L21" i="4"/>
  <c r="I56" i="4"/>
  <c r="I57" i="4" s="1"/>
  <c r="I62" i="4" s="1"/>
  <c r="I65" i="4" s="1"/>
  <c r="I84" i="4" s="1"/>
  <c r="I86" i="4" s="1"/>
  <c r="L24" i="5"/>
  <c r="L30" i="5" s="1"/>
  <c r="N24" i="5"/>
  <c r="N30" i="5" s="1"/>
  <c r="G24" i="5"/>
  <c r="G30" i="5" s="1"/>
  <c r="J24" i="5"/>
  <c r="J30" i="5" s="1"/>
  <c r="M24" i="5"/>
  <c r="M30" i="5" s="1"/>
  <c r="H24" i="5"/>
  <c r="H30" i="5" s="1"/>
  <c r="I24" i="5"/>
  <c r="I30" i="5" s="1"/>
  <c r="K24" i="5"/>
  <c r="K30" i="5" s="1"/>
  <c r="D24" i="5"/>
  <c r="D30" i="5" s="1"/>
  <c r="C24" i="5"/>
  <c r="C30" i="5" s="1"/>
  <c r="D49" i="3"/>
  <c r="O49" i="3"/>
  <c r="N49" i="3"/>
  <c r="K49" i="3"/>
  <c r="I49" i="3"/>
  <c r="M49" i="3"/>
  <c r="L49" i="3"/>
  <c r="J49" i="3"/>
  <c r="G49" i="3"/>
  <c r="E49" i="3"/>
  <c r="N31" i="3"/>
  <c r="H31" i="3"/>
  <c r="O31" i="3"/>
  <c r="M31" i="3"/>
  <c r="G31" i="3"/>
  <c r="F31" i="3"/>
  <c r="E31" i="3"/>
  <c r="L31" i="3"/>
  <c r="K31" i="3"/>
  <c r="J31" i="3"/>
  <c r="I31" i="3"/>
  <c r="D31" i="3"/>
  <c r="D8" i="3"/>
  <c r="D26" i="3" s="1"/>
  <c r="I27" i="3" l="1"/>
  <c r="I28" i="3" s="1"/>
  <c r="I78" i="3" s="1"/>
  <c r="I82" i="3" s="1"/>
  <c r="D28" i="3"/>
  <c r="D78" i="3" s="1"/>
  <c r="D82" i="3" s="1"/>
  <c r="F27" i="3"/>
  <c r="F28" i="3" s="1"/>
  <c r="F78" i="3" s="1"/>
  <c r="F82" i="3" s="1"/>
  <c r="L27" i="3"/>
  <c r="L28" i="3" s="1"/>
  <c r="L78" i="3" s="1"/>
  <c r="L82" i="3" s="1"/>
  <c r="G27" i="3"/>
  <c r="G28" i="3" s="1"/>
  <c r="G78" i="3" s="1"/>
  <c r="G82" i="3" s="1"/>
  <c r="H27" i="3"/>
  <c r="H28" i="3" s="1"/>
  <c r="H78" i="3" s="1"/>
  <c r="H82" i="3" s="1"/>
  <c r="J27" i="3"/>
  <c r="J28" i="3" s="1"/>
  <c r="J78" i="3" s="1"/>
  <c r="J82" i="3" s="1"/>
  <c r="K27" i="3"/>
  <c r="K28" i="3" s="1"/>
  <c r="K78" i="3" s="1"/>
  <c r="K82" i="3" s="1"/>
  <c r="M27" i="3"/>
  <c r="M28" i="3" s="1"/>
  <c r="M78" i="3" s="1"/>
  <c r="M82" i="3" s="1"/>
  <c r="N27" i="3"/>
  <c r="N28" i="3" s="1"/>
  <c r="N78" i="3" s="1"/>
  <c r="N82" i="3" s="1"/>
  <c r="O27" i="3"/>
  <c r="O28" i="3" s="1"/>
  <c r="O78" i="3" s="1"/>
  <c r="O82" i="3" s="1"/>
  <c r="E27" i="3"/>
  <c r="E28" i="3" s="1"/>
  <c r="E78" i="3" s="1"/>
  <c r="E82" i="3" s="1"/>
  <c r="D61" i="2"/>
  <c r="E61" i="2"/>
  <c r="F61" i="2"/>
  <c r="G61" i="2"/>
  <c r="H61" i="2"/>
  <c r="I61" i="2"/>
  <c r="J61" i="2"/>
  <c r="K61" i="2"/>
  <c r="L61" i="2"/>
  <c r="M61" i="2"/>
  <c r="N61" i="2"/>
  <c r="C61" i="2"/>
  <c r="D56" i="2"/>
  <c r="E56" i="2"/>
  <c r="F56" i="2"/>
  <c r="G56" i="2"/>
  <c r="H56" i="2"/>
  <c r="I56" i="2"/>
  <c r="J56" i="2"/>
  <c r="K56" i="2"/>
  <c r="L56" i="2"/>
  <c r="M56" i="2"/>
  <c r="N56" i="2"/>
  <c r="C56" i="2"/>
  <c r="D51" i="2"/>
  <c r="E51" i="2"/>
  <c r="F51" i="2"/>
  <c r="G51" i="2"/>
  <c r="H51" i="2"/>
  <c r="I51" i="2"/>
  <c r="J51" i="2"/>
  <c r="K51" i="2"/>
  <c r="L51" i="2"/>
  <c r="M51" i="2"/>
  <c r="N51" i="2"/>
  <c r="C51" i="2"/>
  <c r="D52" i="2" s="1"/>
  <c r="F37" i="2"/>
  <c r="G37" i="2"/>
  <c r="H37" i="2"/>
  <c r="I37" i="2"/>
  <c r="L37" i="2"/>
  <c r="D37" i="2"/>
  <c r="E37" i="2"/>
  <c r="J37" i="2"/>
  <c r="K37" i="2"/>
  <c r="M37" i="2"/>
  <c r="N37" i="2"/>
  <c r="D40" i="2"/>
  <c r="H40" i="2"/>
  <c r="I40" i="2"/>
  <c r="J40" i="2"/>
  <c r="K40" i="2"/>
  <c r="L40" i="2"/>
  <c r="M40" i="2"/>
  <c r="N40" i="2"/>
  <c r="E40" i="2"/>
  <c r="F40" i="2"/>
  <c r="G40" i="2"/>
  <c r="D33" i="2"/>
  <c r="E33" i="2"/>
  <c r="F33" i="2"/>
  <c r="G33" i="2"/>
  <c r="H33" i="2"/>
  <c r="I33" i="2"/>
  <c r="J33" i="2"/>
  <c r="K33" i="2"/>
  <c r="L33" i="2"/>
  <c r="M33" i="2"/>
  <c r="N33" i="2"/>
  <c r="C33" i="2"/>
  <c r="M25" i="2"/>
  <c r="D7" i="2"/>
  <c r="D25" i="2" s="1"/>
  <c r="E7" i="2"/>
  <c r="E25" i="2" s="1"/>
  <c r="F7" i="2"/>
  <c r="F25" i="2" s="1"/>
  <c r="G7" i="2"/>
  <c r="G25" i="2" s="1"/>
  <c r="H7" i="2"/>
  <c r="H25" i="2" s="1"/>
  <c r="I7" i="2"/>
  <c r="I25" i="2" s="1"/>
  <c r="J7" i="2"/>
  <c r="J25" i="2" s="1"/>
  <c r="K7" i="2"/>
  <c r="K25" i="2" s="1"/>
  <c r="L7" i="2"/>
  <c r="L25" i="2" s="1"/>
  <c r="M7" i="2"/>
  <c r="N7" i="2"/>
  <c r="N25" i="2" s="1"/>
  <c r="D31" i="1"/>
  <c r="E31" i="1" s="1"/>
  <c r="F31" i="1" s="1"/>
  <c r="G31" i="1" s="1"/>
  <c r="H31" i="1" s="1"/>
  <c r="I31" i="1" s="1"/>
  <c r="J31" i="1" s="1"/>
  <c r="K31" i="1" s="1"/>
  <c r="L31" i="1" s="1"/>
  <c r="M31" i="1" s="1"/>
  <c r="N31" i="1" s="1"/>
  <c r="J29" i="1"/>
  <c r="I29" i="1"/>
  <c r="N7" i="1"/>
  <c r="N29" i="1" s="1"/>
  <c r="M7" i="1"/>
  <c r="M29" i="1" s="1"/>
  <c r="L7" i="1"/>
  <c r="L29" i="1" s="1"/>
  <c r="K7" i="1"/>
  <c r="K29" i="1" s="1"/>
  <c r="J7" i="1"/>
  <c r="I7" i="1"/>
  <c r="H7" i="1"/>
  <c r="H29" i="1" s="1"/>
  <c r="G7" i="1"/>
  <c r="G29" i="1" s="1"/>
  <c r="F7" i="1"/>
  <c r="F29" i="1" s="1"/>
  <c r="E7" i="1"/>
  <c r="E29" i="1" s="1"/>
  <c r="D7" i="1"/>
  <c r="D29" i="1" s="1"/>
  <c r="C7" i="1"/>
  <c r="C29" i="1" s="1"/>
  <c r="I83" i="3"/>
  <c r="J83" i="3"/>
  <c r="K83" i="3"/>
  <c r="N83" i="3"/>
  <c r="D83" i="3"/>
  <c r="H83" i="3"/>
  <c r="O83" i="3"/>
  <c r="F83" i="3"/>
  <c r="L83" i="3"/>
  <c r="M83" i="3"/>
  <c r="G83" i="3"/>
  <c r="E83" i="3"/>
  <c r="E93" i="3" l="1"/>
  <c r="E106" i="3" s="1"/>
  <c r="E109" i="3" s="1"/>
  <c r="E128" i="3" s="1"/>
  <c r="E130" i="3" s="1"/>
  <c r="G93" i="3"/>
  <c r="G106" i="3" s="1"/>
  <c r="G109" i="3" s="1"/>
  <c r="G128" i="3" s="1"/>
  <c r="G130" i="3" s="1"/>
  <c r="M93" i="3"/>
  <c r="M106" i="3" s="1"/>
  <c r="M109" i="3" s="1"/>
  <c r="M128" i="3" s="1"/>
  <c r="M130" i="3" s="1"/>
  <c r="L93" i="3"/>
  <c r="L106" i="3" s="1"/>
  <c r="L109" i="3" s="1"/>
  <c r="L128" i="3" s="1"/>
  <c r="L130" i="3" s="1"/>
  <c r="F93" i="3"/>
  <c r="F106" i="3" s="1"/>
  <c r="F109" i="3" s="1"/>
  <c r="F128" i="3" s="1"/>
  <c r="F130" i="3" s="1"/>
  <c r="O93" i="3"/>
  <c r="O106" i="3" s="1"/>
  <c r="O109" i="3" s="1"/>
  <c r="O128" i="3" s="1"/>
  <c r="O130" i="3" s="1"/>
  <c r="H93" i="3"/>
  <c r="H106" i="3" s="1"/>
  <c r="H109" i="3" s="1"/>
  <c r="H128" i="3" s="1"/>
  <c r="H130" i="3" s="1"/>
  <c r="D93" i="3"/>
  <c r="D106" i="3" s="1"/>
  <c r="D109" i="3" s="1"/>
  <c r="D128" i="3" s="1"/>
  <c r="D130" i="3" s="1"/>
  <c r="N93" i="3"/>
  <c r="N106" i="3" s="1"/>
  <c r="N109" i="3" s="1"/>
  <c r="N128" i="3" s="1"/>
  <c r="N130" i="3" s="1"/>
  <c r="K93" i="3"/>
  <c r="K106" i="3" s="1"/>
  <c r="K109" i="3" s="1"/>
  <c r="K128" i="3" s="1"/>
  <c r="K130" i="3" s="1"/>
  <c r="J93" i="3"/>
  <c r="J106" i="3" s="1"/>
  <c r="J109" i="3" s="1"/>
  <c r="J128" i="3" s="1"/>
  <c r="J130" i="3" s="1"/>
  <c r="I93" i="3"/>
  <c r="I106" i="3" s="1"/>
  <c r="I109" i="3" s="1"/>
  <c r="I128" i="3" s="1"/>
  <c r="I130" i="3" s="1"/>
  <c r="N52" i="2"/>
  <c r="I52" i="2"/>
  <c r="C52" i="2"/>
  <c r="L52" i="2"/>
  <c r="J52" i="2"/>
  <c r="H52" i="2"/>
  <c r="M52" i="2"/>
  <c r="K52" i="2"/>
  <c r="G52" i="2"/>
  <c r="F52" i="2"/>
  <c r="E52" i="2"/>
  <c r="L30" i="1"/>
  <c r="L32" i="1" s="1"/>
  <c r="L36" i="1" s="1"/>
  <c r="L38" i="1" s="1"/>
  <c r="L42" i="1" s="1"/>
  <c r="K36" i="2"/>
  <c r="D36" i="2"/>
  <c r="J36" i="2"/>
  <c r="L36" i="2"/>
  <c r="H36" i="2"/>
  <c r="E36" i="2"/>
  <c r="N36" i="2"/>
  <c r="G36" i="2"/>
  <c r="I36" i="2"/>
  <c r="M36" i="2"/>
  <c r="F36" i="2"/>
  <c r="C40" i="2"/>
  <c r="C37" i="2"/>
  <c r="C7" i="2"/>
  <c r="C25" i="2" s="1"/>
  <c r="N30" i="1"/>
  <c r="N32" i="1" s="1"/>
  <c r="N36" i="1" s="1"/>
  <c r="N38" i="1" s="1"/>
  <c r="N42" i="1" s="1"/>
  <c r="D30" i="1"/>
  <c r="D32" i="1" s="1"/>
  <c r="D36" i="1" s="1"/>
  <c r="D38" i="1" s="1"/>
  <c r="D42" i="1" s="1"/>
  <c r="C30" i="1"/>
  <c r="C32" i="1" s="1"/>
  <c r="C36" i="1" s="1"/>
  <c r="C38" i="1" s="1"/>
  <c r="C42" i="1" s="1"/>
  <c r="E30" i="1"/>
  <c r="E32" i="1" s="1"/>
  <c r="E36" i="1" s="1"/>
  <c r="E38" i="1" s="1"/>
  <c r="E42" i="1" s="1"/>
  <c r="G30" i="1"/>
  <c r="G32" i="1" s="1"/>
  <c r="G36" i="1" s="1"/>
  <c r="G38" i="1" s="1"/>
  <c r="G42" i="1" s="1"/>
  <c r="H30" i="1"/>
  <c r="H32" i="1" s="1"/>
  <c r="H36" i="1" s="1"/>
  <c r="H38" i="1" s="1"/>
  <c r="H42" i="1" s="1"/>
  <c r="F30" i="1"/>
  <c r="F32" i="1" s="1"/>
  <c r="F36" i="1" s="1"/>
  <c r="F38" i="1" s="1"/>
  <c r="F42" i="1" s="1"/>
  <c r="I30" i="1"/>
  <c r="I32" i="1" s="1"/>
  <c r="I36" i="1" s="1"/>
  <c r="I38" i="1" s="1"/>
  <c r="I42" i="1" s="1"/>
  <c r="J30" i="1"/>
  <c r="J32" i="1" s="1"/>
  <c r="J36" i="1" s="1"/>
  <c r="J38" i="1" s="1"/>
  <c r="J42" i="1" s="1"/>
  <c r="K30" i="1"/>
  <c r="K32" i="1" s="1"/>
  <c r="K36" i="1" s="1"/>
  <c r="K38" i="1" s="1"/>
  <c r="K42" i="1" s="1"/>
  <c r="M30" i="1"/>
  <c r="M32" i="1" s="1"/>
  <c r="M36" i="1" s="1"/>
  <c r="M38" i="1" s="1"/>
  <c r="M42" i="1" s="1"/>
  <c r="G26" i="2" l="1"/>
  <c r="G58" i="2" s="1"/>
  <c r="G60" i="2" s="1"/>
  <c r="G74" i="2" s="1"/>
  <c r="H26" i="2"/>
  <c r="H58" i="2" s="1"/>
  <c r="H60" i="2" s="1"/>
  <c r="H74" i="2" s="1"/>
  <c r="I26" i="2"/>
  <c r="I58" i="2" s="1"/>
  <c r="I60" i="2" s="1"/>
  <c r="I74" i="2" s="1"/>
  <c r="K26" i="2"/>
  <c r="K58" i="2" s="1"/>
  <c r="K60" i="2" s="1"/>
  <c r="K74" i="2" s="1"/>
  <c r="L26" i="2"/>
  <c r="L58" i="2" s="1"/>
  <c r="L60" i="2" s="1"/>
  <c r="L74" i="2" s="1"/>
  <c r="M26" i="2"/>
  <c r="M58" i="2" s="1"/>
  <c r="M60" i="2" s="1"/>
  <c r="M74" i="2" s="1"/>
  <c r="D26" i="2"/>
  <c r="D58" i="2" s="1"/>
  <c r="D60" i="2" s="1"/>
  <c r="D74" i="2" s="1"/>
  <c r="J26" i="2"/>
  <c r="J58" i="2" s="1"/>
  <c r="J60" i="2" s="1"/>
  <c r="J74" i="2" s="1"/>
  <c r="N26" i="2"/>
  <c r="N58" i="2" s="1"/>
  <c r="N60" i="2" s="1"/>
  <c r="N74" i="2" s="1"/>
  <c r="C26" i="2"/>
  <c r="C58" i="2" s="1"/>
  <c r="C60" i="2" s="1"/>
  <c r="C74" i="2" s="1"/>
  <c r="E26" i="2"/>
  <c r="E58" i="2" s="1"/>
  <c r="E60" i="2" s="1"/>
  <c r="E74" i="2" s="1"/>
  <c r="F26" i="2"/>
  <c r="F58" i="2" s="1"/>
  <c r="F60" i="2" s="1"/>
  <c r="F74" i="2" s="1"/>
  <c r="C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43" authorId="0" shapeId="0" xr:uid="{0ED87F0B-C420-4F93-8A9F-1FFFBFE491F5}">
      <text>
        <r>
          <rPr>
            <b/>
            <sz val="9"/>
            <color indexed="81"/>
            <rFont val="Tahoma"/>
            <family val="2"/>
          </rPr>
          <t>CFDI emitidos de tipo egreso con método de pago PUE, se excluyen con la clave 07 aplicación de anticipo.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C13" authorId="0" shapeId="0" xr:uid="{DE58D962-18B6-430C-BD6C-B5FA704EAB1F}">
      <text>
        <r>
          <rPr>
            <b/>
            <sz val="9"/>
            <color indexed="81"/>
            <rFont val="Tahoma"/>
            <family val="2"/>
          </rPr>
          <t xml:space="preserve">Artículo 19 LIEPS.- </t>
        </r>
        <r>
          <rPr>
            <sz val="9"/>
            <color indexed="81"/>
            <rFont val="Tahoma"/>
            <family val="2"/>
          </rPr>
          <t xml:space="preserve">Los contribuyentes a que se refiere esta Ley tienen, además de las obligaciones señaladas en otros artículos de la misma y en las demás disposiciones fiscales, las siguientes:
II. Expedir comprobantes fiscales, sin el traslado en forma expresa y por separado del impuesto establecido en esta Ley, salvo tratándose de la enajenación de los bienes a que se refieren los incisos A), D), F), G), I) y J) de la fracción I del artículo 2o. de esta Ley, siempre que el
adquirente sea a su vez contribuyente de este impuesto por dichos bienes y así lo solicite.
</t>
        </r>
        <r>
          <rPr>
            <b/>
            <sz val="9"/>
            <color indexed="81"/>
            <rFont val="Tahoma"/>
            <family val="2"/>
          </rPr>
          <t>Artículo 11 tercer párrafo LISAN</t>
        </r>
        <r>
          <rPr>
            <sz val="9"/>
            <color indexed="81"/>
            <rFont val="Tahoma"/>
            <family val="2"/>
          </rPr>
          <t xml:space="preserve">
Los fabricantes, ensambladores, distribuidores autorizados de automóviles o comerciantes en el ramo de vehículos, no harán la separación del monto de este impuesto en el documento que ampare la enajenación. </t>
        </r>
      </text>
    </comment>
    <comment ref="C14" authorId="0" shapeId="0" xr:uid="{C4806899-50FD-4DBF-B217-621CB4F83C62}">
      <text>
        <r>
          <rPr>
            <b/>
            <sz val="9"/>
            <color indexed="81"/>
            <rFont val="Tahoma"/>
            <family val="2"/>
          </rPr>
          <t xml:space="preserve">Artículo 101 LISR
</t>
        </r>
        <r>
          <rPr>
            <sz val="9"/>
            <color indexed="81"/>
            <rFont val="Tahoma"/>
            <family val="2"/>
          </rPr>
          <t>IX. La ganancia derivada de la enajenación de activos afectos a la actividad.</t>
        </r>
      </text>
    </comment>
    <comment ref="C16" authorId="0" shapeId="0" xr:uid="{AE58D405-AC37-48F5-A834-C85DA3F260FC}">
      <text>
        <r>
          <rPr>
            <b/>
            <sz val="9"/>
            <color indexed="81"/>
            <rFont val="Tahoma"/>
            <family val="2"/>
          </rPr>
          <t xml:space="preserve">Artículo 12 RLISR. </t>
        </r>
        <r>
          <rPr>
            <sz val="9"/>
            <color indexed="81"/>
            <rFont val="Tahoma"/>
            <family val="2"/>
          </rPr>
          <t>Para efectos de los artículos 16 y 90 de la Ley, las personas morales y físicas residentes en México que se dediquen a la compra y venta de divisas, distintas a las casas de cambio, deberán acumular los ingresos determinados de conformidad con los artículos 8, 18, fracción IX, 44, 45, 46, 133 y 134 de la Ley, tomando en consideración sólo la ganancia efectivamente percibida y deberán estar soportados en la contabilidad del contribuyente. Lo anterior, con independencia de los demás ingresos que perciban.</t>
        </r>
      </text>
    </comment>
    <comment ref="C17" authorId="0" shapeId="0" xr:uid="{2EC69F77-42AD-4AE9-B3BB-30A48D9EEEA9}">
      <text>
        <r>
          <rPr>
            <b/>
            <sz val="9"/>
            <color indexed="81"/>
            <rFont val="Tahoma"/>
            <family val="2"/>
          </rPr>
          <t xml:space="preserve">Decreto que otorga facilidades para el pago del ISR y del IVA a las personas dedicadas a las artes plásticas
11.1.2. </t>
        </r>
        <r>
          <rPr>
            <sz val="9"/>
            <color indexed="81"/>
            <rFont val="Tahoma"/>
            <family val="2"/>
          </rPr>
          <t>Para los efectos del presente Capítulo, por Decreto se entiende el “Decreto que otorga facilidades para el pago de los impuestos sobre la renta y al valor agregado y condona parcialmente el primero de ellos, que causen las personas dedicadas a las artes plásticas, con obras de su producción, y que facilita el pago de los impuestos por la enajenación de obras artísticas y antigüedades propiedad de particulares”, publicado en el DOF el 31 de octubre de 1994 y modificado a través de los Diversos publicados en el mismo órgano de difusión el 28 de noviembre de 2006 y el 5 de noviembre de 2007.
 Decretos 31/10/94 Cuarto, 28/11/06 Séptimo, 5/11/07 Décimo Primero</t>
        </r>
      </text>
    </comment>
    <comment ref="C19" authorId="0" shapeId="0" xr:uid="{F38E683C-DEDF-4123-84A6-9BDBAA2BB5C6}">
      <text>
        <r>
          <rPr>
            <b/>
            <sz val="9"/>
            <color indexed="81"/>
            <rFont val="Tahoma"/>
            <family val="2"/>
          </rPr>
          <t>Artículo 101 LISR.
I. Condonaciones, quitas o remisiones, de deudas</t>
        </r>
      </text>
    </comment>
    <comment ref="C20" authorId="0" shapeId="0" xr:uid="{DBC80778-45F8-4C10-830F-3DEBCBD90E5C}">
      <text>
        <r>
          <rPr>
            <b/>
            <sz val="9"/>
            <color indexed="81"/>
            <rFont val="Tahoma"/>
            <family val="2"/>
          </rPr>
          <t>Artículo 101 LISR.
IV. Las cantidades que se perciban para efectuar gastos por cuenta de terceros, salvo que dichos gastos sean respaldados con comprobantes fiscales expedidos a nombre de aquél por cuenta de quien se efectúa el gasto.</t>
        </r>
      </text>
    </comment>
    <comment ref="C21" authorId="0" shapeId="0" xr:uid="{56C42135-3B63-4BF4-902C-781C3672CC97}">
      <text>
        <r>
          <rPr>
            <b/>
            <sz val="9"/>
            <color indexed="81"/>
            <rFont val="Tahoma"/>
            <family val="2"/>
          </rPr>
          <t>Artículo 101 LISR.
IX. Los intereses cobrados derivados de la actividad empresarial o de la prestación de servicios profesionales, sin ajuste alguno.</t>
        </r>
      </text>
    </comment>
    <comment ref="C22" authorId="0" shapeId="0" xr:uid="{06D49BCA-18A9-43F2-BC2E-C00C7A955A43}">
      <text>
        <r>
          <rPr>
            <b/>
            <sz val="9"/>
            <color indexed="81"/>
            <rFont val="Tahoma"/>
            <family val="2"/>
          </rPr>
          <t xml:space="preserve">Artículo 101 LISR
</t>
        </r>
        <r>
          <rPr>
            <sz val="9"/>
            <color indexed="81"/>
            <rFont val="Tahoma"/>
            <family val="2"/>
          </rPr>
          <t>IX. La ganancia derivada de la enajenación de activos afectos a la actividad.</t>
        </r>
      </text>
    </comment>
    <comment ref="C23" authorId="0" shapeId="0" xr:uid="{F9313D33-B05B-46D6-8E33-F5BEAC0801C4}">
      <text>
        <r>
          <rPr>
            <b/>
            <sz val="9"/>
            <color indexed="81"/>
            <rFont val="Tahoma"/>
            <family val="2"/>
          </rPr>
          <t xml:space="preserve">Artículo 12 RLISR. </t>
        </r>
        <r>
          <rPr>
            <sz val="9"/>
            <color indexed="81"/>
            <rFont val="Tahoma"/>
            <family val="2"/>
          </rPr>
          <t>Para efectos de los artículos 16 y 90 de la Ley, las personas morales y físicas residentes en México que se dediquen a la compra y venta de divisas, distintas a las casas de cambio, deberán acumular los ingresos determinados de conformidad con los artículos 8, 18, fracción IX, 44, 45, 46, 133 y 134 de la Ley, tomando en consideración sólo la ganancia efectivamente percibida y deberán estar soportados en la contabilidad del contribuyente. Lo anterior, con independencia de los demás ingresos que perciban.</t>
        </r>
      </text>
    </comment>
    <comment ref="C24" authorId="0" shapeId="0" xr:uid="{A7DFC345-CFE8-447B-A8B5-9D2D40063D01}">
      <text>
        <r>
          <rPr>
            <b/>
            <sz val="9"/>
            <color indexed="81"/>
            <rFont val="Tahoma"/>
            <family val="2"/>
          </rPr>
          <t>Artículo 73 tercer párrafo LISR.
Las personas físicas integrantes de personas morales que realicen actividades de autotransporte terrestre de carga o de pasajeros, podrán cumplir con las obligaciones establecidas en esta Ley en forma individual, siempre que administren directamente los vehículos que les correspondan o los hubieran aportado a la persona moral de que se trate</t>
        </r>
      </text>
    </comment>
    <comment ref="C25" authorId="0" shapeId="0" xr:uid="{13C43FC1-19E0-4DFB-A471-572FB621E917}">
      <text>
        <r>
          <rPr>
            <b/>
            <sz val="9"/>
            <color indexed="81"/>
            <rFont val="Tahoma"/>
            <family val="2"/>
          </rPr>
          <t xml:space="preserve">Artículo 93 LISR. No se pagará el impuesto sobre la renta por la obtención de los siguientes ingresos:
XXIX. Los que se obtengan, hasta el equivalente de veinte salarios mínimos generales del área geográfica que corresponda al contribuyente elevados al año, por permitir a terceros la publicación de obras escritas de su creación en libros, periódicos o revistas, o bien, la reproducción en serie de grabaciones de obras musicales de su creación, siempre que los libros, periódicos o revistas, así como los bienes en los que se contengan las grabaciones, se destinen para su enajenación al público por la persona que efectúa los pagos por estos conceptos y siempre que el creador de la obra expida por dichos ingresos el comprobante fiscal respectivo. Por el excedente se pagará el impuesto en los términos de este Título.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C13" authorId="0" shapeId="0" xr:uid="{05F65CB4-3A86-4A2B-B410-9806A06CCFF6}">
      <text>
        <r>
          <rPr>
            <b/>
            <sz val="9"/>
            <color indexed="81"/>
            <rFont val="Tahoma"/>
            <family val="2"/>
          </rPr>
          <t>Artículo 114 segundo párrafo LISR
Para los efectos de este Capítulo, los ingresos en crédito se declararán y se calculará el impuesto que les corresponda hasta el año de calendario en el que sean cobrados.</t>
        </r>
      </text>
    </comment>
    <comment ref="C14" authorId="0" shapeId="0" xr:uid="{D53B1E7A-FF32-419C-BD77-FE172F7ED1CE}">
      <text>
        <r>
          <rPr>
            <b/>
            <sz val="9"/>
            <color indexed="81"/>
            <rFont val="Tahoma"/>
            <family val="2"/>
          </rPr>
          <t>Artículo 16 RLISR. Para efectos del artículo 16 de la Ley, no se considerarán ingresos acumulables los depósitos recibidos por el arrendador, cuando éstos tengan como finalidad exclusiva garantizar el cumplimiento de las obligaciones pactadas en el contrato de arrendamiento y sean devueltos al finalizar el contrato.
Cuando los depósitos se apliquen al cumplimiento de cualquier obligación derivada del contrato de arrendamiento, el monto aplicado será considerado como ingreso acumulable para el arrendador en el mes en que se apliquen.</t>
        </r>
      </text>
    </comment>
    <comment ref="C15" authorId="0" shapeId="0" xr:uid="{1352EA51-C576-49A3-96AA-15C47FCC138F}">
      <text>
        <r>
          <rPr>
            <b/>
            <sz val="9"/>
            <color indexed="81"/>
            <rFont val="Tahoma"/>
            <family val="2"/>
          </rPr>
          <t>Artículo 142 primer párrafo LISR. Cuando se trate de los integrantes de una sociedad conyugal, podrán optar que aquél que obtenga mayores ingresos, acumule la totalidad de los ingresos obtenidos por bienes o inversiones en los que ambos sean propietarios o titulares, pudiendo efectuar las deducciones correspondientes a dichos bienes o inversiones.
Artículo 145 RLISR. Para efectos del artículo 92 de la Ley, tratándose de ingresos que deriven de otorgar el uso o goce temporal o de la enajenación de bienes, cuando dichos bienes estén en copropiedad o pertenezcan a los integrantes de una sociedad conyugal, deberán presentar sus declaraciones de pagos  rovisionales y del ejercicio, tanto el representante común como los representados y los integrantes de la sociedad conyugal, por la parte proporcional de ingresos que les correspondan a cada uno, excepto cuando opten por aplicar lo dispuesto en el artículo 142 de este Reglamento.
Para efectos del párrafo anterior, cada contribuyente podrá deducir la parte proporcional de las deducciones relativas al periodo por el que se presenta la declaración.</t>
        </r>
      </text>
    </comment>
    <comment ref="C18" authorId="0" shapeId="0" xr:uid="{9F779BD0-48F3-426C-BA10-BF3F8BC99BDD}">
      <text>
        <r>
          <rPr>
            <b/>
            <sz val="9"/>
            <color indexed="81"/>
            <rFont val="Tahoma"/>
            <family val="2"/>
          </rPr>
          <t>Artículo 114 segundo párrafo LISR
Para los efectos de este Capítulo, los ingresos en crédito se declararán y se calculará el impuesto que les corresponda hasta el año de calendario en el que sean cobrados.</t>
        </r>
      </text>
    </comment>
    <comment ref="C19" authorId="0" shapeId="0" xr:uid="{3579884A-7E78-4B44-8B7F-9E145EF9ED8D}">
      <text>
        <r>
          <rPr>
            <b/>
            <sz val="9"/>
            <color indexed="81"/>
            <rFont val="Tahoma"/>
            <family val="2"/>
          </rPr>
          <t>Artículo 16 RLISR. Para efectos del artículo 16 de la Ley, no se considerarán ingresos acumulables los depósitos recibidos por el arrendador, cuando éstos tengan como finalidad exclusiva garantizar el cumplimiento de las obligaciones pactadas en el contrato de arrendamiento y sean devueltos al finalizar el contrato.
Cuando los depósitos se apliquen al cumplimiento de cualquier obligación derivada del contrato de arrendamiento, el monto aplicado será considerado como ingreso acumulable para el arrendador en el mes en que se apliquen.</t>
        </r>
      </text>
    </comment>
    <comment ref="C23" authorId="0" shapeId="0" xr:uid="{51AB04F7-5820-42C7-863B-CB8AE0C2D5AB}">
      <text>
        <r>
          <rPr>
            <b/>
            <sz val="9"/>
            <color indexed="81"/>
            <rFont val="Tahoma"/>
            <family val="2"/>
          </rPr>
          <t>Artículo 115 LISR. Las personas que obtengan ingresos por los conceptos a que se refiere este Capítulo, podrán efectuar las siguientes deducciones:
I. Los pagos efectuados por el impuesto predial correspondiente al año de calendario sobre dichos inmuebles, así como por las contribuciones locales de mejoras, de planificación o de cooperación para obras públicas que afecten a los mismos y, en su caso, el impuesto local pagado sobre los ingresos por otorgar el uso o goce temporal de bienes inmuebles.
II. Los gastos de mantenimiento que no impliquen adiciones o mejoras al bien de que se trate y por consumo de agua, siempre que no los paguen quienes usen o gocen del inmueble.
III. Los intereses reales pagados por préstamos utilizados para la compra, construcción o mejoras de los bienes inmuebles, siempre y cuando obtenga el comprobante fiscal correspondiente. Se considera interés real el monto en que dichos intereses excedan del ajuste anual por inflación. Para determinar el interés real se aplicará en lo conducente lo dispuesto en el artículo 134 de esta Ley.
IV. Los salarios, comisiones y honorarios pagados, así como los impuestos, cuotas o contribuciones que conforme a esta Ley les corresponda cubrir sobre dichos salarios, efectivamente pagados.
V. El importe de las primas de seguros que amparen los bienes respectivos.
VI. Las inversiones en construcciones, incluyendo adiciones y mejoras.
Los contribuyentes que otorguen el uso o goce temporal de bienes inmuebles podrán optar por deducir el 35% de los ingresos a que se refiere este Capítulo, en substitución de las deducciones a que este artículo se refiere. Quienes ejercen esta opción podrán deducir, además, el monto de las erogaciones por concepto del impuesto predial de dichos inmuebles correspondiente al año de calendario o al periodo durante el cual se obtuvieron los ingresos en el ejercicio según corresponda.
Tratándose de subarrendamiento sólo se deducirá el importe de las rentas que pague el arrendatario al arrendador.
.........................................</t>
        </r>
      </text>
    </comment>
    <comment ref="C24" authorId="0" shapeId="0" xr:uid="{21E5FCE8-ED83-408D-98E4-D07021FDA7D8}">
      <text>
        <r>
          <rPr>
            <b/>
            <sz val="9"/>
            <color indexed="81"/>
            <rFont val="Tahoma"/>
            <family val="2"/>
          </rPr>
          <t>Artículo 196 RLISR. Los contribuyentes que opten por efectuar la deducción a que se refiere el artículo 115, párrafo segundo de la Ley, lo deberán hacer por todos los inmuebles por los que otorguen el uso o goce temporal, incluso por aquéllos en los que tengan el carácter de copropietarios, a más tardar en la fecha en la que se presente la primera declaración provisional que corresponda al año de calendario de que se trate, y una vez ejercida no podrá variarse en los pagos provisionales de dicho año, pudiendo cambiarse la opción al presentar la declaración anual del ejercicio al que correspondan.</t>
        </r>
      </text>
    </comment>
    <comment ref="C55" authorId="0" shapeId="0" xr:uid="{6FE3F020-BFAB-47CE-88A8-F8856066884E}">
      <text>
        <r>
          <rPr>
            <b/>
            <sz val="9"/>
            <color indexed="81"/>
            <rFont val="Tahoma"/>
            <family val="2"/>
          </rPr>
          <t xml:space="preserve">Artículo 197. Los contribuyentes al efectuar los pagos provisionales a que se refiere el artículo 116 de la Ley, harán las deducciones que correspondan en términos del artículo 115 de la Ley respecto del periodo por el que se presenta la declaración.
Tratándose de inversiones, los contribuyentes que obtengan ingresos por el otorgamiento por el uso o goce temporal de bienes inmuebles para casa habitación, podrán deducir de los ingresos del periodo, la cuarta parte de la deducción que corresponda al año calendario. En el caso de contribuyentes que obtengan ingresos por el otorgamiento del uso o goce temporal de bienes inmuebles para uso distinto de casa habitación, podrán deducir de los ingresos del periodo, la doceava parte de la deducción que corresponda al año de calendario.
Cuando las deducciones no se efectúen dentro del periodo al que correspondan, se podrán efectuar en los siguientes periodos del mismo ejercicio o al presentar la declaración anual.
</t>
        </r>
        <r>
          <rPr>
            <b/>
            <sz val="9"/>
            <color indexed="10"/>
            <rFont val="Tahoma"/>
            <family val="2"/>
          </rPr>
          <t>En el caso de que los ingresos percibidos por otorgar el uso o goce temporal de bienes inmuebles, sean inferiores a las deducciones del periodo, los contribuyentes podrán considerar la diferencia que resulte entre ambos conceptos, como deducible en los periodos siguientes, siempre y cuando dichas deducciones correspondan al mismo año
calendario.</t>
        </r>
      </text>
    </comment>
  </commentList>
</comments>
</file>

<file path=xl/sharedStrings.xml><?xml version="1.0" encoding="utf-8"?>
<sst xmlns="http://schemas.openxmlformats.org/spreadsheetml/2006/main" count="400" uniqueCount="237">
  <si>
    <t>Determinación de los pagos provisionales PM RGL</t>
  </si>
  <si>
    <t>Año de cálculo</t>
  </si>
  <si>
    <t>Enero</t>
  </si>
  <si>
    <t>Febrero</t>
  </si>
  <si>
    <t>Marzo</t>
  </si>
  <si>
    <t>Abril</t>
  </si>
  <si>
    <t>Mayo</t>
  </si>
  <si>
    <t>Junio</t>
  </si>
  <si>
    <t>Julio</t>
  </si>
  <si>
    <t>Agosto</t>
  </si>
  <si>
    <t>Septiembre</t>
  </si>
  <si>
    <t>Octubre</t>
  </si>
  <si>
    <t>Noviembre</t>
  </si>
  <si>
    <t>Diciembre</t>
  </si>
  <si>
    <t>Ingresos nominales facturados</t>
  </si>
  <si>
    <t>Clientes nacionales</t>
  </si>
  <si>
    <t>Clientes extranjeros</t>
  </si>
  <si>
    <t>(-) Ingresos a disminuir</t>
  </si>
  <si>
    <t>IEPS/ISAN cobrado no trasladado de manera expresa y por separado</t>
  </si>
  <si>
    <t>Ingresos acumulados en periodos anteriores</t>
  </si>
  <si>
    <t>Ingresos del extranjero sujetos a retención o pago de impuesto</t>
  </si>
  <si>
    <t>Ingresos facturados a cuenta de terceros</t>
  </si>
  <si>
    <t>Ingresos exentos, derivados de las inversiones efectuadas por fondos de pensiones y jubilaciones constituidas en el extranjero</t>
  </si>
  <si>
    <t>Ingresos factuados en los que se determinó ganancia por enajenación</t>
  </si>
  <si>
    <t>Ingresos facturados en los que se determinó fluctuación cambiaria</t>
  </si>
  <si>
    <t>Ingresos facturados no cobrados en el periodo (sociedades o asociaciones civiles)</t>
  </si>
  <si>
    <t>Ingresos facturados pendientes de cancelación con aceptación del receptor</t>
  </si>
  <si>
    <t>Por acumulación del cobro total o parcial del precio en el ejercicio</t>
  </si>
  <si>
    <t>(+) Ingresos a adicionar</t>
  </si>
  <si>
    <t>Envío o entrega del bien o prestación del servicio así como cuando se cobre o sea exigible el precio o la contraprestación pactada.</t>
  </si>
  <si>
    <t>Ganancia efectivamente percibida por fluctuación cambiaria</t>
  </si>
  <si>
    <t>Ganancia por enajenación</t>
  </si>
  <si>
    <t>Ingresos del extranjero</t>
  </si>
  <si>
    <t>Ingresos derivados de deudas no cubiertas</t>
  </si>
  <si>
    <t>Ingresos facturados de periodos anteriores cobrados en el periodo (sociedades o asociaciones civiles)</t>
  </si>
  <si>
    <t>Intereses (Artículo 8 LISR)</t>
  </si>
  <si>
    <t>(=) Ingresos nominales del mes</t>
  </si>
  <si>
    <t>(=) Ingresos nominales del periodo</t>
  </si>
  <si>
    <t>(x) Coeficiente de utilidad</t>
  </si>
  <si>
    <t>(=) Resultado</t>
  </si>
  <si>
    <t>(-) PTU pagada</t>
  </si>
  <si>
    <t>(-) Anticipos o rendimientos (s.c. o a.c.)</t>
  </si>
  <si>
    <t>(-) Pérdidas fiscales</t>
  </si>
  <si>
    <t>(=) Utilidad fiscal</t>
  </si>
  <si>
    <t>(x) Tasa de ISR</t>
  </si>
  <si>
    <t>(=) ISR causado</t>
  </si>
  <si>
    <t>(-) Acreditamiento ISR por dividendos</t>
  </si>
  <si>
    <t>(-) Pagos provisionales efectuados con anterioridad</t>
  </si>
  <si>
    <t>(-) Retención de ISR bancario</t>
  </si>
  <si>
    <t>(=) ISR por pagar</t>
  </si>
  <si>
    <t>Ingresos facturados no considerados en el prellenado</t>
  </si>
  <si>
    <t>(-) Compras y gastos del periodo</t>
  </si>
  <si>
    <t>Gastos de nómina del periodo no considerados en el prellenado</t>
  </si>
  <si>
    <t>Nómina gravada timbrada (excepto PTU, viáticos)</t>
  </si>
  <si>
    <t>(x) Factor de no deducibles</t>
  </si>
  <si>
    <t>(=) Nomina no deducible de los exentos</t>
  </si>
  <si>
    <t>(+) Otros gastos relacionados con la nómina</t>
  </si>
  <si>
    <t xml:space="preserve">(+) Compras y gastos del mes  </t>
  </si>
  <si>
    <t>Compras y gastos facturados del mes</t>
  </si>
  <si>
    <t>CFDI recibidos con método de pago PUE, bancariados</t>
  </si>
  <si>
    <t>Con clave de uso Adquisición de mercancía (G01)</t>
  </si>
  <si>
    <t>Con clave de uso Gastos generales  (G03)</t>
  </si>
  <si>
    <t>CFDI recibidos con complemento de pago</t>
  </si>
  <si>
    <t>(+) Devoluciones, descuentos y bonificaciones facturadas del mes</t>
  </si>
  <si>
    <t>(-) Compras y gastos no deducibles del mes</t>
  </si>
  <si>
    <t>(+) Compras y gastos del mes no considerados en el pre llenado</t>
  </si>
  <si>
    <t>(-) Facturas de egresos recibidas por compras y gastos del mes</t>
  </si>
  <si>
    <t>(+) Estímulos fiscales por aplicar</t>
  </si>
  <si>
    <t>Deducción adicional por enajenación de libros, periiódicos y revistas</t>
  </si>
  <si>
    <t>Deducción del 25% del salario efectivamente pagado por la contratación de personas mayores a 65 años</t>
  </si>
  <si>
    <t>Deducción del 25% del salario efectivamente pagado por la contratación de personas que padezcan alguna incapacidad</t>
  </si>
  <si>
    <t>(=) Compras y gastos deducibles del mes</t>
  </si>
  <si>
    <t>(=) Compras y gastos del periodo</t>
  </si>
  <si>
    <t>PTU pagada del mes</t>
  </si>
  <si>
    <t>PTU pagada del periodo</t>
  </si>
  <si>
    <t>(-) Pérdidas fiscales de ejercicios anteriores que se aplican en el periodo</t>
  </si>
  <si>
    <t>(-) Estímulos fiscales</t>
  </si>
  <si>
    <t>Producción cinematográfica</t>
  </si>
  <si>
    <t>Estíulos a proyectos de inversión en las artes</t>
  </si>
  <si>
    <t>Estímulo por la inversión en proyectos y programas para el deporte de alto rendimiento</t>
  </si>
  <si>
    <t>Crédito IEPS diésel automotriz para transporte público de personas</t>
  </si>
  <si>
    <t>Crédito IEPS diésel automotriz para transporte público de carga</t>
  </si>
  <si>
    <t>Crédito IEPS diésel automotriz para transporte público turístico</t>
  </si>
  <si>
    <t>Crédito 50% en el pago de peaje para trnasporte público de personas</t>
  </si>
  <si>
    <t>Crédito 50% en el pago de peaje para trnasporte público de carga</t>
  </si>
  <si>
    <t>Crédito 50% en el pago de peaje para trnasporte público turistico</t>
  </si>
  <si>
    <t>Determinación del pago provisional de persona física actividad empresarial y profesional</t>
  </si>
  <si>
    <t>Régimen fiscal</t>
  </si>
  <si>
    <t>INGRESOS</t>
  </si>
  <si>
    <t>Ingresos acumulables</t>
  </si>
  <si>
    <t>CFDI emitidos de tipo ingreso con método de pago PUE</t>
  </si>
  <si>
    <t>CFDI emitidos con complemento de pago</t>
  </si>
  <si>
    <t>Este campo no forma parte del aplicativo</t>
  </si>
  <si>
    <t>CFDI de tipo ingreso con método de pago PUE y tipo de relación 04 (sustitución de CFDI previos)</t>
  </si>
  <si>
    <t>(-) Ingresos a disminuir del mes</t>
  </si>
  <si>
    <t>IEPS / ISAN cobrado no trasladado de manera expresa y por separado</t>
  </si>
  <si>
    <t>Ingresos facturados en los que se determinó ganancia por enajenación</t>
  </si>
  <si>
    <t>Ingresos facturados en los que se determinó ganancia por fluctuación cambiaria</t>
  </si>
  <si>
    <t>Ingresos de personas físicas dedicadas a las artes plásticas</t>
  </si>
  <si>
    <t>(+) Ingresos adicionales del mes</t>
  </si>
  <si>
    <t>Condonaciones, quitas o remisiones</t>
  </si>
  <si>
    <t>Gastos por cuenta de tercersos sin comprobante fiscal</t>
  </si>
  <si>
    <t>Intereses cobrados derivados de la actividad empresarial o de la prestación de servicios profesionales</t>
  </si>
  <si>
    <t>Ganancia por enajenación de activos</t>
  </si>
  <si>
    <t>Ingresos derivados de las actividades de autotransporte (integrantes de coordinados)</t>
  </si>
  <si>
    <t>(-) Ingresos exentos</t>
  </si>
  <si>
    <t>(=) INGRESOS DEL MES</t>
  </si>
  <si>
    <t>INGRESOS DE MESES ANTERIORES</t>
  </si>
  <si>
    <t>(=) TOTAL DE INGRESOS DEL PERIODO</t>
  </si>
  <si>
    <t>DEDUCCIONES AUTORIZADAS</t>
  </si>
  <si>
    <t>No forma parte del aplicativo</t>
  </si>
  <si>
    <t>Salarios y asimilados a salarios gravados</t>
  </si>
  <si>
    <t>(-) Víaticos</t>
  </si>
  <si>
    <t>(-) Ajuste a gravados</t>
  </si>
  <si>
    <t>Total de sueldos gravados</t>
  </si>
  <si>
    <t>Salarios y asimilados a salarios exentos</t>
  </si>
  <si>
    <t>(-) Ajuste a Exento</t>
  </si>
  <si>
    <t>Total de sueldos exentos</t>
  </si>
  <si>
    <t>(=) Nómina no deducible de los exentos</t>
  </si>
  <si>
    <t>Impuesto sobre nómina</t>
  </si>
  <si>
    <t>Cuotas obrero patronales</t>
  </si>
  <si>
    <t>INFONAVIT</t>
  </si>
  <si>
    <t>Otros</t>
  </si>
  <si>
    <t>(+) Compras y gastos facturados del mes</t>
  </si>
  <si>
    <t>CFDI recibidos con método de pago PUE, bancarizados con clave de uso G01</t>
  </si>
  <si>
    <t>CFDI de tipo ingreso recibidos con método de pago PUE , bancarizado y clave de uso G01 y tipo de relación 04 (sustitución de CFDI previos)</t>
  </si>
  <si>
    <t>CFDI recibidos con método de pago PUE bancarizados con clave de uso G03</t>
  </si>
  <si>
    <t>CFDI de tipo ingreso recibidos con método de pago PUE , bancarizado y clave de uso G03 y tipo de relación 04 (sustitución de CFDI previos)</t>
  </si>
  <si>
    <t>CFDI recibidos con complemento de pago, bancarizados con clave de uso G01</t>
  </si>
  <si>
    <t>CFDI recibidos con complemento de pago, bancarizados con clave de uso G03</t>
  </si>
  <si>
    <t>CFDI recibidos de tipo ingreso con método de pago PUE no bancarizados y clave de uso diferente a G01 y G03</t>
  </si>
  <si>
    <t>CFDI recibidos con complemento de pago, diferente a bancarizados con clave de uso diferente a G01 y G03</t>
  </si>
  <si>
    <t>(=) Compras y gasto del mes</t>
  </si>
  <si>
    <t>(+) Deducción de inversiones</t>
  </si>
  <si>
    <t>(+) Deducción inmeditata de inversiones</t>
  </si>
  <si>
    <t>(=) TOTAL DE DEDUCCIONES AUTORIZADAS DEL MES</t>
  </si>
  <si>
    <t>TOTAL DE DEDUCCIONES DE MESES ANTERIORES</t>
  </si>
  <si>
    <t>(=) TOTAL DE DEDUCCIONES AUTORIZADAS DEL PERIODO</t>
  </si>
  <si>
    <t>(+) Facilidades administrativas o estímulos por aplicar</t>
  </si>
  <si>
    <t>Estímulo por cantratar adultos mayores (25% del salario pagado)</t>
  </si>
  <si>
    <t>Deducción del 25% del salario pagado por la contratqación de personas que padezcan discapacidad</t>
  </si>
  <si>
    <t>Deducción adicional por enajenación de libros, periódicos y revistas</t>
  </si>
  <si>
    <t>Deducción dquivalente hata 8% de ingresos propios sin documentación que reúna requisitos fiscales para contribuyentes dedicadas exclusivamente al autotransporte</t>
  </si>
  <si>
    <t>Deducción del costo de adquisición de terrenos por contribuyentes dedicados a la construcci´n y desarrollos inmobiliarios</t>
  </si>
  <si>
    <t>Deducción de donativos realizados a organismos públicos descentralizados del Gobierno Federal</t>
  </si>
  <si>
    <t>Total de deducciones autorizadas</t>
  </si>
  <si>
    <t>DETERMINACIÓN</t>
  </si>
  <si>
    <t>Total de ingresos del periodo</t>
  </si>
  <si>
    <t>(-) Pérdidas fiscales de ejercicios anetriores que se aplican en el periodo</t>
  </si>
  <si>
    <t>(=) Base gravable</t>
  </si>
  <si>
    <t>Impuesto causado</t>
  </si>
  <si>
    <t>(-) Estímulos por aplicar</t>
  </si>
  <si>
    <t>Estímulo a proyectos de inversión en las artes</t>
  </si>
  <si>
    <t>Crédito IEPS diéses automotriz para transporte público de personas</t>
  </si>
  <si>
    <t>Crédito IEPS diéses automotriz para transporte público de carga</t>
  </si>
  <si>
    <t>Crédito IEPS diéses automotriz para transporte público de trurístico</t>
  </si>
  <si>
    <t>Crédito 50% en el pago de peaje para trnansporte público de personas</t>
  </si>
  <si>
    <t>Crédito 50% en el pago de peaje para trnansporte público de carga</t>
  </si>
  <si>
    <t>Crédito 50% en el pago de peaje para trnansporte público de trurístico</t>
  </si>
  <si>
    <t>(=) Impuesto del periodo</t>
  </si>
  <si>
    <t>(-) Pagos provisionales efectuados con anterioridas</t>
  </si>
  <si>
    <t>Impuesto a cargo</t>
  </si>
  <si>
    <t>Estatus</t>
  </si>
  <si>
    <t>No. de operación de la declaración</t>
  </si>
  <si>
    <t>Fecha de presentación de la declaración</t>
  </si>
  <si>
    <t>(-) Total de ISR retenido</t>
  </si>
  <si>
    <t>ISR retenido</t>
  </si>
  <si>
    <t>ISR retenido de meses anetriores, solo declraciones pagadas</t>
  </si>
  <si>
    <t>ISR retenido del mes</t>
  </si>
  <si>
    <t>(=) Impuesto a cargo</t>
  </si>
  <si>
    <t>PAGO</t>
  </si>
  <si>
    <t>A cargo</t>
  </si>
  <si>
    <t>(-) Subsidio para el empleo</t>
  </si>
  <si>
    <t>(-) Compensaciones</t>
  </si>
  <si>
    <t>Tipo</t>
  </si>
  <si>
    <t>Periodicidad</t>
  </si>
  <si>
    <t>Periodo</t>
  </si>
  <si>
    <t>Ejercicio</t>
  </si>
  <si>
    <t>Fecha de causación (dd-mm-aaaa)</t>
  </si>
  <si>
    <t>No. de operación</t>
  </si>
  <si>
    <t>Concepto</t>
  </si>
  <si>
    <t>Tipo de declaración</t>
  </si>
  <si>
    <t>Monto del saldo a favor original</t>
  </si>
  <si>
    <t>Fecha en que se preentó la declaración del saldo a favor (dd-mm-aaaa)</t>
  </si>
  <si>
    <t>Remanente histórico antes de la aplicación</t>
  </si>
  <si>
    <t>Remanente actualizado antes de la aplicación</t>
  </si>
  <si>
    <t>(-) Estímulos al impuesto a cargo</t>
  </si>
  <si>
    <t>Total de aplicaciones</t>
  </si>
  <si>
    <t>Total de contribuciones</t>
  </si>
  <si>
    <t>(-) Total de aplicaciones</t>
  </si>
  <si>
    <t>(=) Cantidad a cargo</t>
  </si>
  <si>
    <t>Determinación del pago provisional de persona física arrendamiento de inmuebles</t>
  </si>
  <si>
    <t>Ingresos cobrados del mes</t>
  </si>
  <si>
    <t>CFDI con método de pago PUE</t>
  </si>
  <si>
    <t>CFDI con complemento de pago</t>
  </si>
  <si>
    <t>Ingresos en crédito</t>
  </si>
  <si>
    <t>Depósitos en garantía</t>
  </si>
  <si>
    <t>Ingresos en copropiedad o sociedad conyugal</t>
  </si>
  <si>
    <t>Ingresos por depósitos en garantía</t>
  </si>
  <si>
    <t>Ingresos de certificados de participación inmobiliaria no amortizables</t>
  </si>
  <si>
    <t>¿Tipo de deducción?</t>
  </si>
  <si>
    <t>Deducción opcional</t>
  </si>
  <si>
    <t>Impuesto predial</t>
  </si>
  <si>
    <t>Gastos facturados del mes</t>
  </si>
  <si>
    <t>(+) Descuentos facturados del mes</t>
  </si>
  <si>
    <t>(-) Gastos no deducibles del mes</t>
  </si>
  <si>
    <t>(+) Gastos del mes no considerados en el pre llenado</t>
  </si>
  <si>
    <t>(-) Facturas de egresos recibidas por gastos del mes</t>
  </si>
  <si>
    <t>(=) Gastos del periodo</t>
  </si>
  <si>
    <t>Deducción de inversiones</t>
  </si>
  <si>
    <t>Estímulos fiscales</t>
  </si>
  <si>
    <t>Estímulo por contratar adultos mayores (25% del salario pagado)</t>
  </si>
  <si>
    <t>(-) Total de deducciones autorizadas</t>
  </si>
  <si>
    <t>(-) Total de deducciones superiores a los ingreso</t>
  </si>
  <si>
    <t>(-) Estímulos al impuesto causado</t>
  </si>
  <si>
    <t>Estímulos a proyectos de inversión en las artes gráficas</t>
  </si>
  <si>
    <t>Producción cenematográfica</t>
  </si>
  <si>
    <t>Determinación del ISR persona física RESICO</t>
  </si>
  <si>
    <t>Total de ingresos efectivamente cobrados</t>
  </si>
  <si>
    <t>CFDI emitidos con método de pago PUE</t>
  </si>
  <si>
    <t>Con complemento de pago</t>
  </si>
  <si>
    <t>(-) Descuentos, devoluciones y bonificaciones</t>
  </si>
  <si>
    <t>CFDI emitidos de tipo egreso con método de pago PUE</t>
  </si>
  <si>
    <t>(-) Descuentos, devoluciones y bonificaciones de integrantes por copropiedad</t>
  </si>
  <si>
    <t>IEPS/ISAN cobrado no trasladado d emanera expresa y por separado</t>
  </si>
  <si>
    <t>Ingresos facturados acumulados en periodos anteriores</t>
  </si>
  <si>
    <t>Apoyos gubernamentales</t>
  </si>
  <si>
    <t>(=) Total de ingresos percibidos por la actividad</t>
  </si>
  <si>
    <t>(x) Tasa aplicable</t>
  </si>
  <si>
    <t>(=) Impuesto mensual</t>
  </si>
  <si>
    <t>(-) ISR retenido personas morales</t>
  </si>
  <si>
    <t>ISR retenido de facturas emitidas de tipo ingreso con método de pago PUE</t>
  </si>
  <si>
    <t>ISR retenido de facturas emitidas con complemento de pago</t>
  </si>
  <si>
    <t>(+) ISR retenido a adicionar</t>
  </si>
  <si>
    <t>(-) ISR retenido no acreditable</t>
  </si>
  <si>
    <r>
      <rPr>
        <b/>
        <sz val="11"/>
        <color theme="1"/>
        <rFont val="Aptos Narrow"/>
        <family val="2"/>
        <scheme val="minor"/>
      </rPr>
      <t>Pagos mensuales del Régimen Simplificado de Confianza de personas físicas
3.13.7</t>
    </r>
    <r>
      <rPr>
        <sz val="11"/>
        <color theme="1"/>
        <rFont val="Aptos Narrow"/>
        <family val="2"/>
        <scheme val="minor"/>
      </rPr>
      <t xml:space="preserve">.	Para los efectos del artículo 113-E, quinto párrafo de la Ley del ISR, las personas físicas que tributen en el Régimen Simplificado de Confianza, deberán presentar el pago mensual a través de la declaración “ISR simplificado de confianza. Personas físicas”, a más tardar el día 17 del mes inmediato posterior al que corresponda el pago, conforme a lo establecido en la regla 2.8.3.1.
Dicha declaración estará prellenada con la información de los CFDI de tipo ingreso, de egreso y de pago emitidos por las personas físicas en el periodo de pago.
</t>
    </r>
    <r>
      <rPr>
        <b/>
        <sz val="11"/>
        <color rgb="FFFF0000"/>
        <rFont val="Aptos Narrow"/>
        <family val="2"/>
        <scheme val="minor"/>
      </rPr>
      <t>Los contribuyentes a que se refiere el primer párrafo de la presente regla, considerarán que el pago mensual que realicen en términos del artículo 113-E, cuarto y quinto párrafos de la Ley del ISR, será definitivo, por lo que quedarán relevados de presentar la declaración anual a que se refieren los artículos 113-E, cuarto párrafo, 113-F y 113-G, fracción VII de dicha Ley, únicamente por los ingresos que correspondan al Régimen Simplificado de Confianza. Lo establecido en el presente párrafo, no exime a los contribuyentes de determinar la renta gravable en términos del artículo 113-G, último párrafo de la Ley del ISR, cuando así les corresponda.</t>
    </r>
    <r>
      <rPr>
        <sz val="11"/>
        <color theme="1"/>
        <rFont val="Aptos Narrow"/>
        <family val="2"/>
        <scheme val="minor"/>
      </rPr>
      <t xml:space="preserve">
Los contribuyentes que apliquen lo establecido en las reglas 3.13.20. y 3.13.21., podrán optar por presentar su declaración anual. Para tal efecto, los copropietarios considerarán los ingresos que perciban por las actividades a que se refiere el primer párrafo del artículo 113-E de la Ley del ISR en el ejercicio y que estén amparados por los CFDI efectivamente cobrados, en la parte proporcional que de los mismos les correspondan y acreditarán, en esa misma proporción, el monto del ISR pagado en los pagos mensuales efectuados por el representante común y, en su caso, el que les retuvieron conforme al artículo 113-J de la referida Ley.
LISR 113-E, 113-J, CFF 31, RMF 2.8.3.1., 3.13.20., 3.13.21. </t>
    </r>
  </si>
  <si>
    <t>Opcional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</si>
</sst>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b/>
      <sz val="11"/>
      <color theme="7" tint="-0.499984740745262"/>
      <name val="Aptos Narrow"/>
      <family val="2"/>
      <scheme val="minor"/>
    </font>
    <font>
      <b/>
      <sz val="11"/>
      <color rgb="FFC00000"/>
      <name val="Aptos Narrow"/>
      <family val="2"/>
      <scheme val="minor"/>
    </font>
    <font>
      <b/>
      <sz val="11"/>
      <color theme="8" tint="-0.499984740745262"/>
      <name val="Aptos Narrow"/>
      <family val="2"/>
      <scheme val="minor"/>
    </font>
    <font>
      <sz val="11"/>
      <color theme="4" tint="-0.499984740745262"/>
      <name val="Aptos Narrow"/>
      <family val="2"/>
      <scheme val="minor"/>
    </font>
    <font>
      <b/>
      <sz val="11"/>
      <color rgb="FFFF0000"/>
      <name val="Aptos Narrow"/>
      <family val="2"/>
      <scheme val="minor"/>
    </font>
    <font>
      <b/>
      <sz val="9"/>
      <color indexed="81"/>
      <name val="Tahoma"/>
      <family val="2"/>
    </font>
    <font>
      <b/>
      <sz val="11"/>
      <color rgb="FF0033CC"/>
      <name val="Aptos Narrow"/>
      <family val="2"/>
      <scheme val="minor"/>
    </font>
    <font>
      <u/>
      <sz val="12"/>
      <color rgb="FF0033CC"/>
      <name val="Bernard MT Condensed"/>
      <family val="1"/>
    </font>
    <font>
      <b/>
      <sz val="11"/>
      <color theme="4" tint="-0.499984740745262"/>
      <name val="Aptos Narrow"/>
      <family val="2"/>
      <scheme val="minor"/>
    </font>
    <font>
      <sz val="9"/>
      <color indexed="81"/>
      <name val="Tahoma"/>
      <family val="2"/>
    </font>
    <font>
      <b/>
      <sz val="9"/>
      <color indexed="10"/>
      <name val="Tahoma"/>
      <family val="2"/>
    </font>
  </fonts>
  <fills count="8">
    <fill>
      <patternFill patternType="none"/>
    </fill>
    <fill>
      <patternFill patternType="gray125"/>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
      <patternFill patternType="solid">
        <fgColor rgb="FFC00000"/>
        <bgColor indexed="64"/>
      </patternFill>
    </fill>
    <fill>
      <patternFill patternType="solid">
        <fgColor theme="5" tint="0.59999389629810485"/>
        <bgColor indexed="64"/>
      </patternFill>
    </fill>
    <fill>
      <patternFill patternType="solid">
        <fgColor rgb="FFFFFFC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dashed">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tted">
        <color theme="3" tint="9.9948118533890809E-2"/>
      </left>
      <right style="dotted">
        <color theme="3" tint="9.9948118533890809E-2"/>
      </right>
      <top style="dotted">
        <color theme="3" tint="9.9948118533890809E-2"/>
      </top>
      <bottom style="dotted">
        <color theme="3" tint="9.9948118533890809E-2"/>
      </bottom>
      <diagonal/>
    </border>
    <border>
      <left style="dotted">
        <color theme="3" tint="9.9948118533890809E-2"/>
      </left>
      <right style="dotted">
        <color theme="3" tint="9.9948118533890809E-2"/>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dotted">
        <color theme="3" tint="9.9948118533890809E-2"/>
      </bottom>
      <diagonal/>
    </border>
    <border>
      <left/>
      <right style="dotted">
        <color theme="3" tint="9.9948118533890809E-2"/>
      </right>
      <top style="dotted">
        <color theme="3" tint="9.9948118533890809E-2"/>
      </top>
      <bottom style="dotted">
        <color theme="3" tint="9.9948118533890809E-2"/>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tted">
        <color theme="3" tint="9.9948118533890809E-2"/>
      </top>
      <bottom style="dotted">
        <color theme="3" tint="9.9948118533890809E-2"/>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otted">
        <color theme="3" tint="9.9948118533890809E-2"/>
      </left>
      <right/>
      <top/>
      <bottom/>
      <diagonal/>
    </border>
    <border>
      <left style="dotted">
        <color theme="3" tint="9.9948118533890809E-2"/>
      </left>
      <right style="dotted">
        <color theme="3" tint="9.9948118533890809E-2"/>
      </right>
      <top style="dotted">
        <color theme="3" tint="9.9948118533890809E-2"/>
      </top>
      <bottom/>
      <diagonal/>
    </border>
    <border>
      <left style="dotted">
        <color theme="3" tint="9.9948118533890809E-2"/>
      </left>
      <right/>
      <top style="dotted">
        <color theme="3" tint="9.9948118533890809E-2"/>
      </top>
      <bottom style="dotted">
        <color theme="3" tint="9.9948118533890809E-2"/>
      </bottom>
      <diagonal/>
    </border>
    <border>
      <left style="dotted">
        <color theme="3" tint="9.9948118533890809E-2"/>
      </left>
      <right style="dotted">
        <color theme="3" tint="9.9948118533890809E-2"/>
      </right>
      <top/>
      <bottom style="dotted">
        <color theme="3" tint="9.9948118533890809E-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ashed">
        <color theme="4" tint="-0.499984740745262"/>
      </left>
      <right/>
      <top style="dashed">
        <color theme="4" tint="-0.499984740745262"/>
      </top>
      <bottom style="dashed">
        <color theme="4" tint="-0.499984740745262"/>
      </bottom>
      <diagonal/>
    </border>
    <border>
      <left style="dashed">
        <color theme="4" tint="-0.499984740745262"/>
      </left>
      <right style="dashed">
        <color theme="4" tint="-0.499984740745262"/>
      </right>
      <top/>
      <bottom style="dashed">
        <color theme="4" tint="-0.499984740745262"/>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115">
    <xf numFmtId="0" fontId="0" fillId="0" borderId="0" xfId="0"/>
    <xf numFmtId="4" fontId="0" fillId="0" borderId="0" xfId="0" applyNumberFormat="1"/>
    <xf numFmtId="0" fontId="4" fillId="0" borderId="0" xfId="0" applyFont="1"/>
    <xf numFmtId="0" fontId="4" fillId="0" borderId="0" xfId="0" applyFont="1" applyAlignment="1">
      <alignment horizontal="right" indent="1"/>
    </xf>
    <xf numFmtId="0" fontId="0" fillId="2" borderId="1" xfId="0" applyFill="1" applyBorder="1"/>
    <xf numFmtId="14" fontId="0" fillId="0" borderId="0" xfId="0" applyNumberFormat="1"/>
    <xf numFmtId="0" fontId="4" fillId="3" borderId="1" xfId="0" applyFont="1" applyFill="1" applyBorder="1" applyAlignment="1">
      <alignment horizontal="center" vertical="center"/>
    </xf>
    <xf numFmtId="0" fontId="7" fillId="0" borderId="0" xfId="0" applyFont="1"/>
    <xf numFmtId="4" fontId="0" fillId="0" borderId="1" xfId="0" quotePrefix="1" applyNumberFormat="1" applyBorder="1"/>
    <xf numFmtId="0" fontId="0" fillId="0" borderId="0" xfId="0" applyAlignment="1">
      <alignment horizontal="left" indent="1"/>
    </xf>
    <xf numFmtId="0" fontId="8" fillId="0" borderId="0" xfId="0" applyFont="1"/>
    <xf numFmtId="4" fontId="0" fillId="0" borderId="0" xfId="0" quotePrefix="1" applyNumberFormat="1"/>
    <xf numFmtId="4" fontId="0" fillId="2" borderId="1" xfId="0" quotePrefix="1" applyNumberFormat="1" applyFill="1" applyBorder="1" applyAlignment="1">
      <alignment horizontal="right" vertical="center"/>
    </xf>
    <xf numFmtId="0" fontId="9" fillId="0" borderId="0" xfId="0" applyFont="1" applyAlignment="1">
      <alignment horizontal="left" wrapText="1"/>
    </xf>
    <xf numFmtId="0" fontId="10" fillId="0" borderId="1" xfId="2" applyFont="1" applyBorder="1" applyAlignment="1">
      <alignment horizontal="left" wrapText="1" indent="1"/>
    </xf>
    <xf numFmtId="0" fontId="4" fillId="0" borderId="0" xfId="0" applyFont="1" applyAlignment="1">
      <alignment horizontal="left" wrapText="1"/>
    </xf>
    <xf numFmtId="0" fontId="8" fillId="0" borderId="0" xfId="2" applyFont="1" applyFill="1" applyBorder="1" applyAlignment="1">
      <alignment horizontal="left" wrapText="1"/>
    </xf>
    <xf numFmtId="0" fontId="1" fillId="0" borderId="0" xfId="2" applyFont="1" applyFill="1" applyBorder="1" applyAlignment="1">
      <alignment horizontal="left" wrapText="1"/>
    </xf>
    <xf numFmtId="4" fontId="4" fillId="0" borderId="0" xfId="0" quotePrefix="1" applyNumberFormat="1" applyFont="1"/>
    <xf numFmtId="9" fontId="0" fillId="0" borderId="0" xfId="1" applyFont="1"/>
    <xf numFmtId="0" fontId="11" fillId="0" borderId="0" xfId="2" applyFont="1" applyFill="1" applyBorder="1" applyAlignment="1">
      <alignment horizontal="left" wrapText="1" indent="1"/>
    </xf>
    <xf numFmtId="0" fontId="1" fillId="0" borderId="0" xfId="2" applyFont="1" applyFill="1" applyBorder="1" applyAlignment="1">
      <alignment horizontal="left" wrapText="1" indent="2"/>
    </xf>
    <xf numFmtId="4" fontId="0" fillId="2" borderId="1" xfId="0" quotePrefix="1" applyNumberFormat="1" applyFill="1" applyBorder="1"/>
    <xf numFmtId="0" fontId="4" fillId="0" borderId="0" xfId="2" applyFont="1" applyFill="1" applyBorder="1" applyAlignment="1">
      <alignment horizontal="left" wrapText="1" indent="2"/>
    </xf>
    <xf numFmtId="0" fontId="11" fillId="0" borderId="0" xfId="2" applyFont="1" applyFill="1" applyBorder="1" applyAlignment="1">
      <alignment horizontal="left" wrapText="1" indent="3"/>
    </xf>
    <xf numFmtId="0" fontId="1" fillId="0" borderId="0" xfId="2" applyFont="1" applyFill="1" applyBorder="1" applyAlignment="1">
      <alignment horizontal="left" wrapText="1" indent="4"/>
    </xf>
    <xf numFmtId="0" fontId="4" fillId="0" borderId="0" xfId="2" applyFont="1" applyFill="1" applyBorder="1" applyAlignment="1">
      <alignment horizontal="left" wrapText="1" indent="1"/>
    </xf>
    <xf numFmtId="4" fontId="4" fillId="2" borderId="1" xfId="0" quotePrefix="1" applyNumberFormat="1" applyFont="1" applyFill="1" applyBorder="1"/>
    <xf numFmtId="0" fontId="0" fillId="0" borderId="0" xfId="0" applyAlignment="1">
      <alignment horizontal="left" wrapText="1" indent="1"/>
    </xf>
    <xf numFmtId="0" fontId="0" fillId="0" borderId="0" xfId="0" applyAlignment="1">
      <alignment horizontal="left" vertical="center" wrapText="1" indent="2"/>
    </xf>
    <xf numFmtId="4" fontId="4" fillId="2" borderId="1" xfId="0" quotePrefix="1" applyNumberFormat="1" applyFont="1" applyFill="1" applyBorder="1" applyAlignment="1">
      <alignment vertical="center"/>
    </xf>
    <xf numFmtId="0" fontId="0" fillId="0" borderId="0" xfId="0" applyAlignment="1">
      <alignment horizontal="left" wrapText="1" indent="2"/>
    </xf>
    <xf numFmtId="4" fontId="8" fillId="0" borderId="0" xfId="0" quotePrefix="1" applyNumberFormat="1" applyFont="1"/>
    <xf numFmtId="0" fontId="8" fillId="0" borderId="0" xfId="2" applyFont="1" applyFill="1" applyBorder="1" applyAlignment="1">
      <alignment horizontal="left" wrapText="1" indent="1"/>
    </xf>
    <xf numFmtId="0" fontId="4" fillId="0" borderId="0" xfId="2" applyFont="1" applyFill="1" applyBorder="1" applyAlignment="1">
      <alignment horizontal="left" wrapText="1"/>
    </xf>
    <xf numFmtId="4" fontId="0" fillId="2" borderId="1" xfId="0" quotePrefix="1" applyNumberFormat="1" applyFill="1" applyBorder="1" applyAlignment="1">
      <alignment vertical="center"/>
    </xf>
    <xf numFmtId="0" fontId="11" fillId="0" borderId="0" xfId="0" applyFont="1"/>
    <xf numFmtId="0" fontId="3" fillId="0" borderId="1" xfId="2" applyFont="1" applyBorder="1" applyAlignment="1">
      <alignment horizontal="left" wrapText="1" indent="1"/>
    </xf>
    <xf numFmtId="0" fontId="5" fillId="0" borderId="0" xfId="0" applyFont="1"/>
    <xf numFmtId="0" fontId="14" fillId="4" borderId="0" xfId="2" applyFont="1" applyFill="1" applyAlignment="1">
      <alignment horizontal="center"/>
    </xf>
    <xf numFmtId="0" fontId="2" fillId="5" borderId="0" xfId="0" applyFont="1" applyFill="1" applyAlignment="1">
      <alignment horizontal="center"/>
    </xf>
    <xf numFmtId="0" fontId="4" fillId="6" borderId="1" xfId="0" applyFont="1" applyFill="1" applyBorder="1" applyAlignment="1">
      <alignment horizontal="center"/>
    </xf>
    <xf numFmtId="0" fontId="4" fillId="0" borderId="0" xfId="0" applyFont="1" applyAlignment="1">
      <alignment vertical="center"/>
    </xf>
    <xf numFmtId="4" fontId="4" fillId="0" borderId="0" xfId="0" quotePrefix="1" applyNumberFormat="1" applyFont="1" applyAlignment="1">
      <alignment vertical="center"/>
    </xf>
    <xf numFmtId="0" fontId="0" fillId="0" borderId="2" xfId="0" applyBorder="1" applyAlignment="1">
      <alignment horizontal="left" wrapText="1" indent="1"/>
    </xf>
    <xf numFmtId="4" fontId="0" fillId="0" borderId="2" xfId="0" quotePrefix="1" applyNumberFormat="1" applyBorder="1" applyAlignment="1">
      <alignment vertical="center"/>
    </xf>
    <xf numFmtId="0" fontId="0" fillId="0" borderId="3" xfId="0" applyBorder="1" applyAlignment="1">
      <alignment horizontal="left" wrapText="1" indent="1"/>
    </xf>
    <xf numFmtId="0" fontId="4" fillId="7" borderId="4" xfId="0" applyFont="1" applyFill="1" applyBorder="1" applyAlignment="1">
      <alignment horizontal="center" vertical="center" wrapText="1"/>
    </xf>
    <xf numFmtId="0" fontId="0" fillId="7" borderId="5" xfId="0" applyFill="1" applyBorder="1" applyAlignment="1">
      <alignment horizontal="left" vertical="center" wrapText="1" indent="1"/>
    </xf>
    <xf numFmtId="4" fontId="0" fillId="7" borderId="2" xfId="0" quotePrefix="1" applyNumberFormat="1" applyFill="1" applyBorder="1" applyAlignment="1">
      <alignment vertical="center"/>
    </xf>
    <xf numFmtId="4" fontId="0" fillId="2" borderId="2" xfId="0" applyNumberFormat="1" applyFill="1" applyBorder="1" applyAlignment="1">
      <alignment vertical="center"/>
    </xf>
    <xf numFmtId="4" fontId="0" fillId="2" borderId="3" xfId="0" applyNumberFormat="1" applyFill="1" applyBorder="1" applyAlignment="1">
      <alignment vertical="center"/>
    </xf>
    <xf numFmtId="0" fontId="15" fillId="0" borderId="0" xfId="0" applyFont="1" applyAlignment="1">
      <alignment horizontal="left" wrapText="1"/>
    </xf>
    <xf numFmtId="4" fontId="0" fillId="0" borderId="6" xfId="0" applyNumberFormat="1" applyBorder="1" applyAlignment="1">
      <alignment horizontal="left" wrapText="1" indent="1"/>
    </xf>
    <xf numFmtId="4" fontId="0" fillId="2" borderId="6" xfId="0" applyNumberFormat="1" applyFill="1" applyBorder="1" applyAlignment="1">
      <alignment vertical="center"/>
    </xf>
    <xf numFmtId="4" fontId="8" fillId="0" borderId="6" xfId="0" applyNumberFormat="1" applyFont="1" applyBorder="1" applyAlignment="1">
      <alignment horizontal="left" wrapText="1"/>
    </xf>
    <xf numFmtId="4" fontId="4" fillId="0" borderId="7" xfId="0" applyNumberFormat="1" applyFont="1" applyBorder="1" applyAlignment="1">
      <alignment horizontal="left" wrapText="1"/>
    </xf>
    <xf numFmtId="4" fontId="4" fillId="0" borderId="0" xfId="0" applyNumberFormat="1" applyFont="1" applyAlignment="1">
      <alignment horizontal="left" wrapText="1"/>
    </xf>
    <xf numFmtId="0" fontId="4" fillId="0" borderId="0" xfId="0" applyFont="1" applyAlignment="1">
      <alignment horizontal="left" wrapText="1" indent="1"/>
    </xf>
    <xf numFmtId="4" fontId="10" fillId="7" borderId="9" xfId="0" applyNumberFormat="1" applyFont="1" applyFill="1" applyBorder="1" applyAlignment="1">
      <alignment horizontal="left" wrapText="1" indent="2"/>
    </xf>
    <xf numFmtId="4" fontId="0" fillId="0" borderId="10" xfId="0" quotePrefix="1" applyNumberFormat="1" applyBorder="1" applyAlignment="1">
      <alignment vertical="center"/>
    </xf>
    <xf numFmtId="4" fontId="10" fillId="7" borderId="12" xfId="0" applyNumberFormat="1" applyFont="1" applyFill="1" applyBorder="1" applyAlignment="1">
      <alignment horizontal="left" wrapText="1" indent="2"/>
    </xf>
    <xf numFmtId="4" fontId="15" fillId="7" borderId="12" xfId="0" applyNumberFormat="1" applyFont="1" applyFill="1" applyBorder="1" applyAlignment="1">
      <alignment horizontal="left" wrapText="1" indent="2"/>
    </xf>
    <xf numFmtId="4" fontId="15" fillId="7" borderId="13" xfId="0" applyNumberFormat="1" applyFont="1" applyFill="1" applyBorder="1" applyAlignment="1">
      <alignment horizontal="left" wrapText="1" indent="2"/>
    </xf>
    <xf numFmtId="0" fontId="10" fillId="7" borderId="13" xfId="0" applyFont="1" applyFill="1" applyBorder="1" applyAlignment="1">
      <alignment horizontal="left" indent="2"/>
    </xf>
    <xf numFmtId="4" fontId="0" fillId="2" borderId="10" xfId="0" applyNumberFormat="1" applyFill="1" applyBorder="1" applyAlignment="1">
      <alignment vertical="center"/>
    </xf>
    <xf numFmtId="0" fontId="15" fillId="7" borderId="13" xfId="0" applyFont="1" applyFill="1" applyBorder="1" applyAlignment="1">
      <alignment horizontal="left" indent="2"/>
    </xf>
    <xf numFmtId="0" fontId="0" fillId="7" borderId="13" xfId="0" applyFill="1" applyBorder="1" applyAlignment="1">
      <alignment horizontal="left" indent="2"/>
    </xf>
    <xf numFmtId="0" fontId="0" fillId="7" borderId="15" xfId="0" applyFill="1" applyBorder="1" applyAlignment="1">
      <alignment horizontal="left" indent="2"/>
    </xf>
    <xf numFmtId="0" fontId="4" fillId="0" borderId="0" xfId="0" applyFont="1" applyAlignment="1">
      <alignment horizontal="left" vertical="center" wrapText="1"/>
    </xf>
    <xf numFmtId="0" fontId="4" fillId="7" borderId="5" xfId="0" applyFont="1" applyFill="1" applyBorder="1" applyAlignment="1">
      <alignment horizontal="left" vertical="center" wrapText="1" indent="1"/>
    </xf>
    <xf numFmtId="4" fontId="4" fillId="7" borderId="2" xfId="0" quotePrefix="1" applyNumberFormat="1" applyFont="1" applyFill="1" applyBorder="1" applyAlignment="1">
      <alignment vertical="center"/>
    </xf>
    <xf numFmtId="0" fontId="4" fillId="7" borderId="17" xfId="0" applyFont="1" applyFill="1" applyBorder="1" applyAlignment="1">
      <alignment horizontal="left" vertical="center" wrapText="1" indent="1"/>
    </xf>
    <xf numFmtId="0" fontId="8" fillId="0" borderId="0" xfId="0" applyFont="1" applyAlignment="1">
      <alignment horizontal="left" vertical="center" wrapText="1"/>
    </xf>
    <xf numFmtId="4" fontId="0" fillId="0" borderId="6" xfId="0" quotePrefix="1" applyNumberFormat="1" applyBorder="1" applyAlignment="1">
      <alignment vertical="center"/>
    </xf>
    <xf numFmtId="4" fontId="10" fillId="0" borderId="6" xfId="0" applyNumberFormat="1" applyFont="1" applyBorder="1" applyAlignment="1">
      <alignment horizontal="left" wrapText="1" indent="3"/>
    </xf>
    <xf numFmtId="4" fontId="4" fillId="0" borderId="18" xfId="0" applyNumberFormat="1" applyFont="1" applyBorder="1" applyAlignment="1">
      <alignment horizontal="left" wrapText="1"/>
    </xf>
    <xf numFmtId="4" fontId="0" fillId="2" borderId="6" xfId="0" quotePrefix="1" applyNumberFormat="1" applyFill="1" applyBorder="1" applyAlignment="1">
      <alignment vertical="center"/>
    </xf>
    <xf numFmtId="0" fontId="0" fillId="0" borderId="0" xfId="0" applyAlignment="1">
      <alignment wrapText="1"/>
    </xf>
    <xf numFmtId="4" fontId="10" fillId="0" borderId="6" xfId="0" applyNumberFormat="1" applyFont="1" applyBorder="1" applyAlignment="1">
      <alignment horizontal="left" wrapText="1" indent="2"/>
    </xf>
    <xf numFmtId="0" fontId="15" fillId="0" borderId="0" xfId="0" applyFont="1" applyAlignment="1">
      <alignment horizontal="left" vertical="center" wrapText="1"/>
    </xf>
    <xf numFmtId="4" fontId="10" fillId="0" borderId="6" xfId="0" applyNumberFormat="1" applyFont="1" applyBorder="1" applyAlignment="1">
      <alignment horizontal="left" wrapText="1" indent="1"/>
    </xf>
    <xf numFmtId="4" fontId="0" fillId="0" borderId="0" xfId="0" quotePrefix="1" applyNumberFormat="1" applyAlignment="1">
      <alignment vertical="center"/>
    </xf>
    <xf numFmtId="4" fontId="0" fillId="2" borderId="19" xfId="0" applyNumberFormat="1" applyFill="1" applyBorder="1" applyAlignment="1">
      <alignment vertical="center"/>
    </xf>
    <xf numFmtId="4" fontId="10" fillId="0" borderId="20" xfId="0" applyNumberFormat="1" applyFont="1" applyBorder="1" applyAlignment="1">
      <alignment horizontal="left" wrapText="1" indent="1"/>
    </xf>
    <xf numFmtId="0" fontId="0" fillId="2" borderId="21" xfId="0" applyFill="1" applyBorder="1" applyAlignment="1">
      <alignment vertical="center"/>
    </xf>
    <xf numFmtId="0" fontId="0" fillId="0" borderId="0" xfId="0" applyAlignment="1">
      <alignment horizontal="left"/>
    </xf>
    <xf numFmtId="0" fontId="4" fillId="0" borderId="0" xfId="0" applyFont="1" applyAlignment="1">
      <alignment horizontal="left"/>
    </xf>
    <xf numFmtId="0" fontId="8" fillId="0" borderId="0" xfId="0" applyFont="1" applyAlignment="1">
      <alignment horizontal="left" wrapText="1"/>
    </xf>
    <xf numFmtId="4" fontId="4" fillId="2" borderId="5" xfId="0" applyNumberFormat="1" applyFont="1" applyFill="1" applyBorder="1" applyAlignment="1">
      <alignment vertical="center"/>
    </xf>
    <xf numFmtId="4" fontId="4" fillId="0" borderId="6" xfId="0" applyNumberFormat="1" applyFont="1" applyBorder="1" applyAlignment="1">
      <alignment horizontal="left" wrapText="1"/>
    </xf>
    <xf numFmtId="4" fontId="0" fillId="0" borderId="6" xfId="0" applyNumberFormat="1" applyBorder="1" applyAlignment="1">
      <alignment horizontal="left" wrapText="1"/>
    </xf>
    <xf numFmtId="0" fontId="0" fillId="0" borderId="0" xfId="0" applyAlignment="1">
      <alignment horizontal="left" wrapText="1"/>
    </xf>
    <xf numFmtId="4" fontId="4" fillId="2" borderId="6" xfId="0" quotePrefix="1" applyNumberFormat="1" applyFont="1" applyFill="1" applyBorder="1" applyAlignment="1">
      <alignment vertical="center"/>
    </xf>
    <xf numFmtId="4" fontId="0" fillId="2" borderId="2" xfId="0" quotePrefix="1" applyNumberFormat="1" applyFill="1" applyBorder="1" applyAlignment="1">
      <alignment vertical="center"/>
    </xf>
    <xf numFmtId="0" fontId="14" fillId="0" borderId="0" xfId="2" applyFont="1" applyFill="1" applyAlignment="1">
      <alignment horizontal="center"/>
    </xf>
    <xf numFmtId="0" fontId="13" fillId="0" borderId="0" xfId="0" applyFont="1"/>
    <xf numFmtId="0" fontId="4" fillId="0" borderId="0" xfId="0" applyFont="1" applyAlignment="1">
      <alignment horizontal="left" indent="1"/>
    </xf>
    <xf numFmtId="4" fontId="0" fillId="2" borderId="1" xfId="0" applyNumberFormat="1" applyFill="1" applyBorder="1"/>
    <xf numFmtId="0" fontId="13" fillId="0" borderId="0" xfId="0" applyFont="1" applyAlignment="1">
      <alignment horizontal="left" wrapText="1"/>
    </xf>
    <xf numFmtId="0" fontId="11" fillId="0" borderId="0" xfId="0" applyFont="1" applyAlignment="1">
      <alignment horizontal="left"/>
    </xf>
    <xf numFmtId="4" fontId="11" fillId="0" borderId="0" xfId="0" quotePrefix="1" applyNumberFormat="1" applyFont="1"/>
    <xf numFmtId="0" fontId="4" fillId="7" borderId="8"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0" fillId="0" borderId="22" xfId="0" applyBorder="1" applyAlignment="1">
      <alignment horizontal="justify" vertical="center" wrapText="1"/>
    </xf>
    <xf numFmtId="0" fontId="0" fillId="0" borderId="23" xfId="0" applyBorder="1" applyAlignment="1">
      <alignment horizontal="justify" vertical="center"/>
    </xf>
    <xf numFmtId="0" fontId="0" fillId="0" borderId="24" xfId="0" applyBorder="1" applyAlignment="1">
      <alignment horizontal="justify" vertical="center"/>
    </xf>
    <xf numFmtId="4" fontId="0" fillId="2" borderId="3" xfId="0" quotePrefix="1" applyNumberFormat="1" applyFill="1" applyBorder="1" applyAlignment="1">
      <alignment vertical="center"/>
    </xf>
    <xf numFmtId="0" fontId="0" fillId="0" borderId="25" xfId="0" applyBorder="1" applyAlignment="1">
      <alignment horizontal="left" wrapText="1" indent="1"/>
    </xf>
    <xf numFmtId="4" fontId="4" fillId="0" borderId="19" xfId="0" quotePrefix="1" applyNumberFormat="1" applyFont="1" applyBorder="1" applyAlignment="1">
      <alignment vertical="center"/>
    </xf>
    <xf numFmtId="4" fontId="4" fillId="7" borderId="26" xfId="0" quotePrefix="1" applyNumberFormat="1" applyFont="1" applyFill="1" applyBorder="1" applyAlignment="1">
      <alignment vertical="center"/>
    </xf>
    <xf numFmtId="10" fontId="0" fillId="2" borderId="1" xfId="1" quotePrefix="1" applyNumberFormat="1" applyFont="1" applyFill="1" applyBorder="1"/>
  </cellXfs>
  <cellStyles count="3">
    <cellStyle name="Hipervínculo" xfId="2" builtinId="8"/>
    <cellStyle name="Normal" xfId="0" builtinId="0"/>
    <cellStyle name="Porcentaje" xfId="1" builtinId="5"/>
  </cellStyles>
  <dxfs count="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3</xdr:col>
      <xdr:colOff>337705</xdr:colOff>
      <xdr:row>213</xdr:row>
      <xdr:rowOff>95250</xdr:rowOff>
    </xdr:from>
    <xdr:to>
      <xdr:col>17</xdr:col>
      <xdr:colOff>354124</xdr:colOff>
      <xdr:row>247</xdr:row>
      <xdr:rowOff>19943</xdr:rowOff>
    </xdr:to>
    <xdr:pic>
      <xdr:nvPicPr>
        <xdr:cNvPr id="2" name="Imagen 1">
          <a:extLst>
            <a:ext uri="{FF2B5EF4-FFF2-40B4-BE49-F238E27FC236}">
              <a16:creationId xmlns:a16="http://schemas.microsoft.com/office/drawing/2014/main" id="{8ADC8975-993A-4C3B-9FDF-891FA114C400}"/>
            </a:ext>
          </a:extLst>
        </xdr:cNvPr>
        <xdr:cNvPicPr>
          <a:picLocks noChangeAspect="1"/>
        </xdr:cNvPicPr>
      </xdr:nvPicPr>
      <xdr:blipFill>
        <a:blip xmlns:r="http://schemas.openxmlformats.org/officeDocument/2006/relationships" r:embed="rId1"/>
        <a:stretch>
          <a:fillRect/>
        </a:stretch>
      </xdr:blipFill>
      <xdr:spPr>
        <a:xfrm>
          <a:off x="5814580" y="41452800"/>
          <a:ext cx="12151269" cy="64016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7</xdr:row>
          <xdr:rowOff>9525</xdr:rowOff>
        </xdr:from>
        <xdr:to>
          <xdr:col>1</xdr:col>
          <xdr:colOff>447675</xdr:colOff>
          <xdr:row>7</xdr:row>
          <xdr:rowOff>304800</xdr:rowOff>
        </xdr:to>
        <xdr:sp macro="" textlink="">
          <xdr:nvSpPr>
            <xdr:cNvPr id="4097" name="CommandButton1" descr="Detallar información"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7</xdr:row>
          <xdr:rowOff>9525</xdr:rowOff>
        </xdr:from>
        <xdr:to>
          <xdr:col>1</xdr:col>
          <xdr:colOff>847725</xdr:colOff>
          <xdr:row>7</xdr:row>
          <xdr:rowOff>304800</xdr:rowOff>
        </xdr:to>
        <xdr:sp macro="" textlink="">
          <xdr:nvSpPr>
            <xdr:cNvPr id="4098" name="CommandButton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ntrol" Target="../activeX/activeX1.xml"/><Relationship Id="rId7"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 Id="rId6" Type="http://schemas.openxmlformats.org/officeDocument/2006/relationships/image" Target="../media/image3.emf"/><Relationship Id="rId5" Type="http://schemas.openxmlformats.org/officeDocument/2006/relationships/control" Target="../activeX/activeX2.xml"/><Relationship Id="rId4" Type="http://schemas.openxmlformats.org/officeDocument/2006/relationships/image" Target="../media/image2.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59E34-F5AC-4F4A-9BC3-079BE8C12A92}">
  <sheetPr codeName="Hoja4"/>
  <dimension ref="B1:N42"/>
  <sheetViews>
    <sheetView showGridLines="0" topLeftCell="B1" zoomScale="130" zoomScaleNormal="130" workbookViewId="0">
      <selection activeCell="C12" sqref="C12"/>
    </sheetView>
  </sheetViews>
  <sheetFormatPr baseColWidth="10" defaultRowHeight="15" x14ac:dyDescent="0.25"/>
  <cols>
    <col min="1" max="1" width="5.140625" customWidth="1"/>
    <col min="2" max="2" width="61.7109375" customWidth="1"/>
    <col min="3" max="3" width="13" customWidth="1"/>
    <col min="4" max="4" width="14.140625" customWidth="1"/>
    <col min="6" max="6" width="12.85546875" customWidth="1"/>
    <col min="7" max="7" width="13.28515625" customWidth="1"/>
    <col min="8" max="8" width="12.7109375" customWidth="1"/>
    <col min="9" max="9" width="13" customWidth="1"/>
    <col min="10" max="10" width="13.7109375" customWidth="1"/>
    <col min="11" max="11" width="13.5703125" customWidth="1"/>
    <col min="12" max="12" width="13.28515625" customWidth="1"/>
    <col min="13" max="13" width="13.7109375" customWidth="1"/>
    <col min="14" max="14" width="13.85546875" customWidth="1"/>
  </cols>
  <sheetData>
    <row r="1" spans="2:14" x14ac:dyDescent="0.25">
      <c r="K1" s="1"/>
    </row>
    <row r="2" spans="2:14" x14ac:dyDescent="0.25">
      <c r="K2" s="1"/>
    </row>
    <row r="3" spans="2:14" x14ac:dyDescent="0.25">
      <c r="B3" s="2" t="s">
        <v>0</v>
      </c>
      <c r="E3" s="1"/>
      <c r="K3" s="1"/>
      <c r="L3" s="1"/>
    </row>
    <row r="4" spans="2:14" x14ac:dyDescent="0.25">
      <c r="B4" s="3" t="s">
        <v>1</v>
      </c>
      <c r="C4" s="4">
        <v>2025</v>
      </c>
      <c r="E4" s="1"/>
      <c r="K4" s="1"/>
      <c r="N4" s="1"/>
    </row>
    <row r="6" spans="2:14" x14ac:dyDescent="0.25">
      <c r="C6" s="6" t="s">
        <v>2</v>
      </c>
      <c r="D6" s="6" t="s">
        <v>3</v>
      </c>
      <c r="E6" s="6" t="s">
        <v>4</v>
      </c>
      <c r="F6" s="6" t="s">
        <v>5</v>
      </c>
      <c r="G6" s="6" t="s">
        <v>6</v>
      </c>
      <c r="H6" s="6" t="s">
        <v>7</v>
      </c>
      <c r="I6" s="6" t="s">
        <v>8</v>
      </c>
      <c r="J6" s="6" t="s">
        <v>9</v>
      </c>
      <c r="K6" s="6" t="s">
        <v>10</v>
      </c>
      <c r="L6" s="6" t="s">
        <v>11</v>
      </c>
      <c r="M6" s="6" t="s">
        <v>12</v>
      </c>
      <c r="N6" s="6" t="s">
        <v>13</v>
      </c>
    </row>
    <row r="7" spans="2:14" x14ac:dyDescent="0.25">
      <c r="B7" s="7" t="s">
        <v>14</v>
      </c>
      <c r="C7" s="8">
        <f>SUM(C8:C9)</f>
        <v>0</v>
      </c>
      <c r="D7" s="8">
        <f t="shared" ref="D7:N7" si="0">SUM(D8:D9)</f>
        <v>0</v>
      </c>
      <c r="E7" s="8">
        <f t="shared" si="0"/>
        <v>0</v>
      </c>
      <c r="F7" s="8">
        <f t="shared" si="0"/>
        <v>0</v>
      </c>
      <c r="G7" s="8">
        <f t="shared" si="0"/>
        <v>0</v>
      </c>
      <c r="H7" s="8">
        <f t="shared" si="0"/>
        <v>0</v>
      </c>
      <c r="I7" s="8">
        <f t="shared" si="0"/>
        <v>0</v>
      </c>
      <c r="J7" s="8">
        <f t="shared" si="0"/>
        <v>0</v>
      </c>
      <c r="K7" s="8">
        <f t="shared" si="0"/>
        <v>0</v>
      </c>
      <c r="L7" s="8">
        <f t="shared" si="0"/>
        <v>0</v>
      </c>
      <c r="M7" s="8">
        <f t="shared" si="0"/>
        <v>0</v>
      </c>
      <c r="N7" s="8">
        <f t="shared" si="0"/>
        <v>0</v>
      </c>
    </row>
    <row r="8" spans="2:14" x14ac:dyDescent="0.25">
      <c r="B8" s="9" t="s">
        <v>15</v>
      </c>
      <c r="C8" s="22"/>
      <c r="D8" s="22"/>
      <c r="E8" s="22"/>
      <c r="F8" s="22"/>
      <c r="G8" s="22"/>
      <c r="H8" s="22"/>
      <c r="I8" s="22"/>
      <c r="J8" s="22"/>
      <c r="K8" s="22"/>
      <c r="L8" s="22"/>
      <c r="M8" s="22"/>
      <c r="N8" s="22"/>
    </row>
    <row r="9" spans="2:14" x14ac:dyDescent="0.25">
      <c r="B9" s="9" t="s">
        <v>16</v>
      </c>
      <c r="C9" s="22"/>
      <c r="D9" s="22"/>
      <c r="E9" s="22"/>
      <c r="F9" s="22"/>
      <c r="G9" s="22"/>
      <c r="H9" s="22"/>
      <c r="I9" s="22"/>
      <c r="J9" s="22"/>
      <c r="K9" s="22"/>
      <c r="L9" s="22"/>
      <c r="M9" s="22"/>
      <c r="N9" s="22"/>
    </row>
    <row r="10" spans="2:14" x14ac:dyDescent="0.25">
      <c r="B10" s="10" t="s">
        <v>17</v>
      </c>
      <c r="C10" s="1"/>
      <c r="D10" s="11"/>
    </row>
    <row r="11" spans="2:14" ht="19.5" customHeight="1" x14ac:dyDescent="0.25">
      <c r="B11" s="37" t="s">
        <v>18</v>
      </c>
      <c r="C11" s="12"/>
      <c r="D11" s="12"/>
      <c r="E11" s="12"/>
      <c r="F11" s="12"/>
      <c r="G11" s="12"/>
      <c r="H11" s="12"/>
      <c r="I11" s="12"/>
      <c r="J11" s="12"/>
      <c r="K11" s="12"/>
      <c r="L11" s="12"/>
      <c r="M11" s="12"/>
      <c r="N11" s="12"/>
    </row>
    <row r="12" spans="2:14" x14ac:dyDescent="0.25">
      <c r="B12" s="37" t="s">
        <v>19</v>
      </c>
      <c r="C12" s="12"/>
      <c r="D12" s="12"/>
      <c r="E12" s="12"/>
      <c r="F12" s="12"/>
      <c r="G12" s="12"/>
      <c r="H12" s="12"/>
      <c r="I12" s="12"/>
      <c r="J12" s="12"/>
      <c r="K12" s="12"/>
      <c r="L12" s="12"/>
      <c r="M12" s="12"/>
      <c r="N12" s="12"/>
    </row>
    <row r="13" spans="2:14" x14ac:dyDescent="0.25">
      <c r="B13" s="37" t="s">
        <v>20</v>
      </c>
      <c r="C13" s="12"/>
      <c r="D13" s="12"/>
      <c r="E13" s="12"/>
      <c r="F13" s="12"/>
      <c r="G13" s="12"/>
      <c r="H13" s="12"/>
      <c r="I13" s="12"/>
      <c r="J13" s="12"/>
      <c r="K13" s="12"/>
      <c r="L13" s="12"/>
      <c r="M13" s="12"/>
      <c r="N13" s="12"/>
    </row>
    <row r="14" spans="2:14" x14ac:dyDescent="0.25">
      <c r="B14" s="37" t="s">
        <v>21</v>
      </c>
      <c r="C14" s="12"/>
      <c r="D14" s="12"/>
      <c r="E14" s="12"/>
      <c r="F14" s="12"/>
      <c r="G14" s="12"/>
      <c r="H14" s="12"/>
      <c r="I14" s="12"/>
      <c r="J14" s="12"/>
      <c r="K14" s="12"/>
      <c r="L14" s="12"/>
      <c r="M14" s="12"/>
      <c r="N14" s="12"/>
    </row>
    <row r="15" spans="2:14" ht="30" x14ac:dyDescent="0.25">
      <c r="B15" s="37" t="s">
        <v>22</v>
      </c>
      <c r="C15" s="12"/>
      <c r="D15" s="12"/>
      <c r="E15" s="12"/>
      <c r="F15" s="12"/>
      <c r="G15" s="12"/>
      <c r="H15" s="12"/>
      <c r="I15" s="12"/>
      <c r="J15" s="12"/>
      <c r="K15" s="12"/>
      <c r="L15" s="12"/>
      <c r="M15" s="12"/>
      <c r="N15" s="12"/>
    </row>
    <row r="16" spans="2:14" ht="18" customHeight="1" x14ac:dyDescent="0.25">
      <c r="B16" s="37" t="s">
        <v>23</v>
      </c>
      <c r="C16" s="12"/>
      <c r="D16" s="12"/>
      <c r="E16" s="12"/>
      <c r="F16" s="12"/>
      <c r="G16" s="12"/>
      <c r="H16" s="12"/>
      <c r="I16" s="12"/>
      <c r="J16" s="12"/>
      <c r="K16" s="12"/>
      <c r="L16" s="12"/>
      <c r="M16" s="12"/>
      <c r="N16" s="12"/>
    </row>
    <row r="17" spans="2:14" ht="19.5" customHeight="1" x14ac:dyDescent="0.25">
      <c r="B17" s="37" t="s">
        <v>24</v>
      </c>
      <c r="C17" s="12"/>
      <c r="D17" s="12"/>
      <c r="E17" s="12"/>
      <c r="F17" s="12"/>
      <c r="G17" s="12"/>
      <c r="H17" s="12"/>
      <c r="I17" s="12"/>
      <c r="J17" s="12"/>
      <c r="K17" s="12"/>
      <c r="L17" s="12"/>
      <c r="M17" s="12"/>
      <c r="N17" s="12"/>
    </row>
    <row r="18" spans="2:14" ht="30" x14ac:dyDescent="0.25">
      <c r="B18" s="37" t="s">
        <v>25</v>
      </c>
      <c r="C18" s="12"/>
      <c r="D18" s="12"/>
      <c r="E18" s="12"/>
      <c r="F18" s="12"/>
      <c r="G18" s="12"/>
      <c r="H18" s="12"/>
      <c r="I18" s="12"/>
      <c r="J18" s="12"/>
      <c r="K18" s="12"/>
      <c r="L18" s="12"/>
      <c r="M18" s="12"/>
      <c r="N18" s="12"/>
    </row>
    <row r="19" spans="2:14" ht="30" x14ac:dyDescent="0.25">
      <c r="B19" s="37" t="s">
        <v>26</v>
      </c>
      <c r="C19" s="12"/>
      <c r="D19" s="12"/>
      <c r="E19" s="12"/>
      <c r="F19" s="12"/>
      <c r="G19" s="12"/>
      <c r="H19" s="12"/>
      <c r="I19" s="12"/>
      <c r="J19" s="12"/>
      <c r="K19" s="12"/>
      <c r="L19" s="12"/>
      <c r="M19" s="12"/>
      <c r="N19" s="12"/>
    </row>
    <row r="20" spans="2:14" ht="18" customHeight="1" x14ac:dyDescent="0.25">
      <c r="B20" s="37" t="s">
        <v>27</v>
      </c>
      <c r="C20" s="12"/>
      <c r="D20" s="12"/>
      <c r="E20" s="12"/>
      <c r="F20" s="12"/>
      <c r="G20" s="12"/>
      <c r="H20" s="12"/>
      <c r="I20" s="12"/>
      <c r="J20" s="12"/>
      <c r="K20" s="12"/>
      <c r="L20" s="12"/>
      <c r="M20" s="12"/>
      <c r="N20" s="12"/>
    </row>
    <row r="21" spans="2:14" x14ac:dyDescent="0.25">
      <c r="B21" s="13" t="s">
        <v>28</v>
      </c>
      <c r="D21" s="11"/>
    </row>
    <row r="22" spans="2:14" ht="31.5" customHeight="1" x14ac:dyDescent="0.25">
      <c r="B22" s="14" t="s">
        <v>29</v>
      </c>
      <c r="C22" s="12"/>
      <c r="D22" s="12"/>
      <c r="E22" s="12"/>
      <c r="F22" s="12"/>
      <c r="G22" s="12"/>
      <c r="H22" s="12"/>
      <c r="I22" s="12"/>
      <c r="J22" s="12"/>
      <c r="K22" s="12"/>
      <c r="L22" s="12"/>
      <c r="M22" s="12"/>
      <c r="N22" s="12"/>
    </row>
    <row r="23" spans="2:14" x14ac:dyDescent="0.25">
      <c r="B23" s="14" t="s">
        <v>30</v>
      </c>
      <c r="C23" s="12"/>
      <c r="D23" s="12"/>
      <c r="E23" s="12"/>
      <c r="F23" s="12"/>
      <c r="G23" s="12"/>
      <c r="H23" s="12"/>
      <c r="I23" s="12"/>
      <c r="J23" s="12"/>
      <c r="K23" s="12"/>
      <c r="L23" s="12"/>
      <c r="M23" s="12"/>
      <c r="N23" s="12"/>
    </row>
    <row r="24" spans="2:14" x14ac:dyDescent="0.25">
      <c r="B24" s="14" t="s">
        <v>31</v>
      </c>
      <c r="C24" s="12"/>
      <c r="D24" s="12"/>
      <c r="E24" s="12"/>
      <c r="F24" s="12"/>
      <c r="G24" s="12"/>
      <c r="H24" s="12"/>
      <c r="I24" s="12"/>
      <c r="J24" s="12"/>
      <c r="K24" s="12"/>
      <c r="L24" s="12"/>
      <c r="M24" s="12"/>
      <c r="N24" s="12"/>
    </row>
    <row r="25" spans="2:14" x14ac:dyDescent="0.25">
      <c r="B25" s="14" t="s">
        <v>32</v>
      </c>
      <c r="C25" s="12"/>
      <c r="D25" s="12"/>
      <c r="E25" s="12"/>
      <c r="F25" s="12"/>
      <c r="G25" s="12"/>
      <c r="H25" s="12"/>
      <c r="I25" s="12"/>
      <c r="J25" s="12"/>
      <c r="K25" s="12"/>
      <c r="L25" s="12"/>
      <c r="M25" s="12"/>
      <c r="N25" s="12"/>
    </row>
    <row r="26" spans="2:14" x14ac:dyDescent="0.25">
      <c r="B26" s="14" t="s">
        <v>33</v>
      </c>
      <c r="C26" s="12"/>
      <c r="D26" s="12"/>
      <c r="E26" s="12"/>
      <c r="F26" s="12"/>
      <c r="G26" s="12"/>
      <c r="H26" s="12"/>
      <c r="I26" s="12"/>
      <c r="J26" s="12"/>
      <c r="K26" s="12"/>
      <c r="L26" s="12"/>
      <c r="M26" s="12"/>
      <c r="N26" s="12"/>
    </row>
    <row r="27" spans="2:14" ht="30" x14ac:dyDescent="0.25">
      <c r="B27" s="14" t="s">
        <v>34</v>
      </c>
      <c r="C27" s="12"/>
      <c r="D27" s="12"/>
      <c r="E27" s="12"/>
      <c r="F27" s="12"/>
      <c r="G27" s="12"/>
      <c r="H27" s="12"/>
      <c r="I27" s="12"/>
      <c r="J27" s="12"/>
      <c r="K27" s="12"/>
      <c r="L27" s="12"/>
      <c r="M27" s="12"/>
      <c r="N27" s="12"/>
    </row>
    <row r="28" spans="2:14" x14ac:dyDescent="0.25">
      <c r="B28" s="14" t="s">
        <v>35</v>
      </c>
      <c r="C28" s="12"/>
      <c r="D28" s="12"/>
      <c r="E28" s="12"/>
      <c r="F28" s="12"/>
      <c r="G28" s="12"/>
      <c r="H28" s="12"/>
      <c r="I28" s="12"/>
      <c r="J28" s="12"/>
      <c r="K28" s="12"/>
      <c r="L28" s="12"/>
      <c r="M28" s="12"/>
      <c r="N28" s="12"/>
    </row>
    <row r="29" spans="2:14" x14ac:dyDescent="0.25">
      <c r="B29" s="15" t="s">
        <v>36</v>
      </c>
      <c r="C29" s="11">
        <f>IFERROR(SUM(C7,C22:C28)-SUM(C11:C20),0)</f>
        <v>0</v>
      </c>
      <c r="D29" s="11">
        <f t="shared" ref="D29:N29" si="1">IFERROR(SUM(D7,D22:D28)-SUM(D11:D20),0)</f>
        <v>0</v>
      </c>
      <c r="E29" s="11">
        <f t="shared" si="1"/>
        <v>0</v>
      </c>
      <c r="F29" s="11">
        <f t="shared" si="1"/>
        <v>0</v>
      </c>
      <c r="G29" s="11">
        <f t="shared" si="1"/>
        <v>0</v>
      </c>
      <c r="H29" s="11">
        <f t="shared" si="1"/>
        <v>0</v>
      </c>
      <c r="I29" s="11">
        <f t="shared" si="1"/>
        <v>0</v>
      </c>
      <c r="J29" s="11">
        <f t="shared" si="1"/>
        <v>0</v>
      </c>
      <c r="K29" s="11">
        <f t="shared" si="1"/>
        <v>0</v>
      </c>
      <c r="L29" s="11">
        <f t="shared" si="1"/>
        <v>0</v>
      </c>
      <c r="M29" s="11">
        <f t="shared" si="1"/>
        <v>0</v>
      </c>
      <c r="N29" s="11">
        <f t="shared" si="1"/>
        <v>0</v>
      </c>
    </row>
    <row r="30" spans="2:14" x14ac:dyDescent="0.25">
      <c r="B30" s="16" t="s">
        <v>37</v>
      </c>
      <c r="C30" s="11">
        <f>IFERROR(SUM($C$29:C29),0)</f>
        <v>0</v>
      </c>
      <c r="D30" s="11">
        <f>IFERROR(SUM($C$29:D29),0)</f>
        <v>0</v>
      </c>
      <c r="E30" s="11">
        <f>IFERROR(SUM($C$29:E29),0)</f>
        <v>0</v>
      </c>
      <c r="F30" s="11">
        <f>IFERROR(SUM($C$29:F29),0)</f>
        <v>0</v>
      </c>
      <c r="G30" s="11">
        <f>IFERROR(SUM($C$29:G29),0)</f>
        <v>0</v>
      </c>
      <c r="H30" s="11">
        <f>IFERROR(SUM($C$29:H29),0)</f>
        <v>0</v>
      </c>
      <c r="I30" s="11">
        <f>IFERROR(SUM($C$29:I29),0)</f>
        <v>0</v>
      </c>
      <c r="J30" s="11">
        <f>IFERROR(SUM($C$29:J29),0)</f>
        <v>0</v>
      </c>
      <c r="K30" s="11">
        <f>IFERROR(SUM($C$29:K29),0)</f>
        <v>0</v>
      </c>
      <c r="L30" s="11">
        <f>IFERROR(SUM($C$29:L29),0)</f>
        <v>0</v>
      </c>
      <c r="M30" s="11">
        <f>IFERROR(SUM($C$29:M29),0)</f>
        <v>0</v>
      </c>
      <c r="N30" s="11">
        <f>IFERROR(SUM($C$29:N29),0)</f>
        <v>0</v>
      </c>
    </row>
    <row r="31" spans="2:14" x14ac:dyDescent="0.25">
      <c r="B31" s="17" t="s">
        <v>38</v>
      </c>
      <c r="C31" s="4"/>
      <c r="D31" s="4">
        <f t="shared" ref="D31:N31" si="2">C31</f>
        <v>0</v>
      </c>
      <c r="E31" s="4">
        <f t="shared" si="2"/>
        <v>0</v>
      </c>
      <c r="F31" s="4">
        <f t="shared" si="2"/>
        <v>0</v>
      </c>
      <c r="G31" s="4">
        <f t="shared" si="2"/>
        <v>0</v>
      </c>
      <c r="H31" s="4">
        <f t="shared" si="2"/>
        <v>0</v>
      </c>
      <c r="I31" s="4">
        <f t="shared" si="2"/>
        <v>0</v>
      </c>
      <c r="J31" s="4">
        <f t="shared" si="2"/>
        <v>0</v>
      </c>
      <c r="K31" s="4">
        <f t="shared" si="2"/>
        <v>0</v>
      </c>
      <c r="L31" s="4">
        <f t="shared" si="2"/>
        <v>0</v>
      </c>
      <c r="M31" s="4">
        <f t="shared" si="2"/>
        <v>0</v>
      </c>
      <c r="N31" s="4">
        <f t="shared" si="2"/>
        <v>0</v>
      </c>
    </row>
    <row r="32" spans="2:14" x14ac:dyDescent="0.25">
      <c r="B32" t="s">
        <v>39</v>
      </c>
      <c r="C32" s="11">
        <f>IFERROR(ROUND(C30*C31,2),0)</f>
        <v>0</v>
      </c>
      <c r="D32" s="11">
        <f t="shared" ref="D32:N32" si="3">IFERROR(ROUND(D30*D31,2),0)</f>
        <v>0</v>
      </c>
      <c r="E32" s="11">
        <f t="shared" si="3"/>
        <v>0</v>
      </c>
      <c r="F32" s="11">
        <f t="shared" si="3"/>
        <v>0</v>
      </c>
      <c r="G32" s="11">
        <f t="shared" si="3"/>
        <v>0</v>
      </c>
      <c r="H32" s="11">
        <f t="shared" si="3"/>
        <v>0</v>
      </c>
      <c r="I32" s="11">
        <f t="shared" si="3"/>
        <v>0</v>
      </c>
      <c r="J32" s="11">
        <f t="shared" si="3"/>
        <v>0</v>
      </c>
      <c r="K32" s="11">
        <f t="shared" si="3"/>
        <v>0</v>
      </c>
      <c r="L32" s="11">
        <f t="shared" si="3"/>
        <v>0</v>
      </c>
      <c r="M32" s="11">
        <f t="shared" si="3"/>
        <v>0</v>
      </c>
      <c r="N32" s="11">
        <f t="shared" si="3"/>
        <v>0</v>
      </c>
    </row>
    <row r="33" spans="2:14" x14ac:dyDescent="0.25">
      <c r="B33" t="s">
        <v>40</v>
      </c>
      <c r="C33" s="22"/>
      <c r="D33" s="22"/>
      <c r="E33" s="22"/>
      <c r="F33" s="22"/>
      <c r="G33" s="22"/>
      <c r="H33" s="22"/>
      <c r="I33" s="22"/>
      <c r="J33" s="22"/>
      <c r="K33" s="22"/>
      <c r="L33" s="22"/>
      <c r="M33" s="22"/>
      <c r="N33" s="22"/>
    </row>
    <row r="34" spans="2:14" x14ac:dyDescent="0.25">
      <c r="B34" t="s">
        <v>41</v>
      </c>
      <c r="C34" s="22"/>
      <c r="D34" s="22"/>
      <c r="E34" s="22"/>
      <c r="F34" s="22"/>
      <c r="G34" s="22"/>
      <c r="H34" s="22"/>
      <c r="I34" s="22"/>
      <c r="J34" s="22"/>
      <c r="K34" s="22"/>
      <c r="L34" s="22"/>
      <c r="M34" s="22"/>
      <c r="N34" s="22"/>
    </row>
    <row r="35" spans="2:14" x14ac:dyDescent="0.25">
      <c r="B35" t="s">
        <v>42</v>
      </c>
      <c r="C35" s="12"/>
      <c r="D35" s="12"/>
      <c r="E35" s="12"/>
      <c r="F35" s="12"/>
      <c r="G35" s="12"/>
      <c r="H35" s="12"/>
      <c r="I35" s="12"/>
      <c r="J35" s="12"/>
      <c r="K35" s="12"/>
      <c r="L35" s="12"/>
      <c r="M35" s="12"/>
      <c r="N35" s="12"/>
    </row>
    <row r="36" spans="2:14" x14ac:dyDescent="0.25">
      <c r="B36" s="2" t="s">
        <v>43</v>
      </c>
      <c r="C36" s="18">
        <f>IFERROR(IF(C32&gt;=SUM(C33:C35),C32-C33-C34-C35,0),0)</f>
        <v>0</v>
      </c>
      <c r="D36" s="18">
        <f t="shared" ref="D36:N36" si="4">IFERROR(IF(D32&gt;=SUM(D33:D35),D32-D33-D34-D35,0),0)</f>
        <v>0</v>
      </c>
      <c r="E36" s="18">
        <f t="shared" si="4"/>
        <v>0</v>
      </c>
      <c r="F36" s="18">
        <f t="shared" si="4"/>
        <v>0</v>
      </c>
      <c r="G36" s="18">
        <f t="shared" si="4"/>
        <v>0</v>
      </c>
      <c r="H36" s="18">
        <f t="shared" si="4"/>
        <v>0</v>
      </c>
      <c r="I36" s="18">
        <f t="shared" si="4"/>
        <v>0</v>
      </c>
      <c r="J36" s="18">
        <f t="shared" si="4"/>
        <v>0</v>
      </c>
      <c r="K36" s="18">
        <f t="shared" si="4"/>
        <v>0</v>
      </c>
      <c r="L36" s="18">
        <f t="shared" si="4"/>
        <v>0</v>
      </c>
      <c r="M36" s="18">
        <f t="shared" si="4"/>
        <v>0</v>
      </c>
      <c r="N36" s="18">
        <f t="shared" si="4"/>
        <v>0</v>
      </c>
    </row>
    <row r="37" spans="2:14" x14ac:dyDescent="0.25">
      <c r="B37" t="s">
        <v>44</v>
      </c>
      <c r="C37" s="19">
        <v>0.3</v>
      </c>
      <c r="D37" s="19">
        <v>0.3</v>
      </c>
      <c r="E37" s="19">
        <v>0.3</v>
      </c>
      <c r="F37" s="19">
        <v>0.3</v>
      </c>
      <c r="G37" s="19">
        <v>0.3</v>
      </c>
      <c r="H37" s="19">
        <v>0.3</v>
      </c>
      <c r="I37" s="19">
        <v>0.3</v>
      </c>
      <c r="J37" s="19">
        <v>0.3</v>
      </c>
      <c r="K37" s="19">
        <v>0.3</v>
      </c>
      <c r="L37" s="19">
        <v>0.3</v>
      </c>
      <c r="M37" s="19">
        <v>0.3</v>
      </c>
      <c r="N37" s="19">
        <v>0.3</v>
      </c>
    </row>
    <row r="38" spans="2:14" x14ac:dyDescent="0.25">
      <c r="B38" t="s">
        <v>45</v>
      </c>
      <c r="C38" s="11">
        <f>IFERROR(ROUND(C36*C37,0),0)</f>
        <v>0</v>
      </c>
      <c r="D38" s="11">
        <f t="shared" ref="D38:N38" si="5">IFERROR(ROUND(D36*D37,0),0)</f>
        <v>0</v>
      </c>
      <c r="E38" s="11">
        <f t="shared" si="5"/>
        <v>0</v>
      </c>
      <c r="F38" s="11">
        <f t="shared" si="5"/>
        <v>0</v>
      </c>
      <c r="G38" s="11">
        <f t="shared" si="5"/>
        <v>0</v>
      </c>
      <c r="H38" s="11">
        <f t="shared" si="5"/>
        <v>0</v>
      </c>
      <c r="I38" s="11">
        <f t="shared" si="5"/>
        <v>0</v>
      </c>
      <c r="J38" s="11">
        <f t="shared" si="5"/>
        <v>0</v>
      </c>
      <c r="K38" s="11">
        <f t="shared" si="5"/>
        <v>0</v>
      </c>
      <c r="L38" s="11">
        <f t="shared" si="5"/>
        <v>0</v>
      </c>
      <c r="M38" s="11">
        <f t="shared" si="5"/>
        <v>0</v>
      </c>
      <c r="N38" s="11">
        <f t="shared" si="5"/>
        <v>0</v>
      </c>
    </row>
    <row r="39" spans="2:14" x14ac:dyDescent="0.25">
      <c r="B39" t="s">
        <v>46</v>
      </c>
      <c r="C39" s="12"/>
      <c r="D39" s="12"/>
      <c r="E39" s="12"/>
      <c r="F39" s="12"/>
      <c r="G39" s="12"/>
      <c r="H39" s="12"/>
      <c r="I39" s="12"/>
      <c r="J39" s="12"/>
      <c r="K39" s="12"/>
      <c r="L39" s="12"/>
      <c r="M39" s="12"/>
      <c r="N39" s="12"/>
    </row>
    <row r="40" spans="2:14" x14ac:dyDescent="0.25">
      <c r="B40" t="s">
        <v>47</v>
      </c>
      <c r="C40" s="12"/>
      <c r="D40" s="12"/>
      <c r="E40" s="12"/>
      <c r="F40" s="12"/>
      <c r="G40" s="12"/>
      <c r="H40" s="12"/>
      <c r="I40" s="12"/>
      <c r="J40" s="12"/>
      <c r="K40" s="12"/>
      <c r="L40" s="12"/>
      <c r="M40" s="12"/>
      <c r="N40" s="12"/>
    </row>
    <row r="41" spans="2:14" x14ac:dyDescent="0.25">
      <c r="B41" t="s">
        <v>48</v>
      </c>
      <c r="C41" s="12"/>
      <c r="D41" s="12"/>
      <c r="E41" s="12"/>
      <c r="F41" s="12"/>
      <c r="G41" s="12"/>
      <c r="H41" s="12"/>
      <c r="I41" s="12"/>
      <c r="J41" s="12"/>
      <c r="K41" s="12"/>
      <c r="L41" s="12"/>
      <c r="M41" s="12"/>
      <c r="N41" s="12"/>
    </row>
    <row r="42" spans="2:14" x14ac:dyDescent="0.25">
      <c r="B42" s="2" t="s">
        <v>49</v>
      </c>
      <c r="C42" s="18">
        <f>IFERROR(IF(C38&gt;=SUM(C39:C41),C38-C39-C40-C41,0),0)</f>
        <v>0</v>
      </c>
      <c r="D42" s="18">
        <f t="shared" ref="D42:N42" si="6">IFERROR(IF(D38&gt;=SUM(D39:D41),D38-D39-D40-D41,0),0)</f>
        <v>0</v>
      </c>
      <c r="E42" s="18">
        <f t="shared" si="6"/>
        <v>0</v>
      </c>
      <c r="F42" s="18">
        <f t="shared" si="6"/>
        <v>0</v>
      </c>
      <c r="G42" s="18">
        <f t="shared" si="6"/>
        <v>0</v>
      </c>
      <c r="H42" s="18">
        <f t="shared" si="6"/>
        <v>0</v>
      </c>
      <c r="I42" s="18">
        <f t="shared" si="6"/>
        <v>0</v>
      </c>
      <c r="J42" s="18">
        <f t="shared" si="6"/>
        <v>0</v>
      </c>
      <c r="K42" s="18">
        <f t="shared" si="6"/>
        <v>0</v>
      </c>
      <c r="L42" s="18">
        <f t="shared" si="6"/>
        <v>0</v>
      </c>
      <c r="M42" s="18">
        <f t="shared" si="6"/>
        <v>0</v>
      </c>
      <c r="N42" s="18">
        <f t="shared" si="6"/>
        <v>0</v>
      </c>
    </row>
  </sheetData>
  <conditionalFormatting sqref="C11:N20">
    <cfRule type="expression" dxfId="5" priority="4">
      <formula>IF(C11&lt;&gt;"",1,0)</formula>
    </cfRule>
  </conditionalFormatting>
  <conditionalFormatting sqref="C22:N28">
    <cfRule type="expression" dxfId="4" priority="3">
      <formula>IF(C22&lt;&gt;"",1,0)</formula>
    </cfRule>
  </conditionalFormatting>
  <conditionalFormatting sqref="C35:N35">
    <cfRule type="expression" dxfId="3" priority="2">
      <formula>IF(C35&lt;&gt;"",1,0)</formula>
    </cfRule>
  </conditionalFormatting>
  <conditionalFormatting sqref="C39:N41">
    <cfRule type="expression" dxfId="2" priority="1">
      <formula>IF(C39&lt;&gt;"",1,0)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E25CA-E8BB-4DAB-9EC6-D004F041EAC4}">
  <sheetPr codeName="Hoja23"/>
  <dimension ref="B4:N74"/>
  <sheetViews>
    <sheetView showGridLines="0" tabSelected="1" zoomScale="110" zoomScaleNormal="110" workbookViewId="0">
      <selection activeCell="C5" sqref="C5"/>
    </sheetView>
  </sheetViews>
  <sheetFormatPr baseColWidth="10" defaultRowHeight="15" x14ac:dyDescent="0.25"/>
  <cols>
    <col min="1" max="1" width="5.140625" customWidth="1"/>
    <col min="2" max="2" width="64" customWidth="1"/>
    <col min="3" max="3" width="13" customWidth="1"/>
    <col min="4" max="4" width="14.140625" customWidth="1"/>
    <col min="5" max="5" width="13.5703125" customWidth="1"/>
    <col min="6" max="6" width="12.85546875" customWidth="1"/>
    <col min="7" max="7" width="13.28515625" customWidth="1"/>
    <col min="8" max="8" width="12.7109375" customWidth="1"/>
    <col min="9" max="9" width="13" customWidth="1"/>
    <col min="10" max="10" width="13.7109375" customWidth="1"/>
    <col min="11" max="11" width="13.5703125" customWidth="1"/>
    <col min="12" max="12" width="13.28515625" customWidth="1"/>
    <col min="13" max="13" width="13.7109375" customWidth="1"/>
    <col min="14" max="14" width="13.85546875" customWidth="1"/>
  </cols>
  <sheetData>
    <row r="4" spans="2:14" x14ac:dyDescent="0.25">
      <c r="B4" s="3" t="s">
        <v>1</v>
      </c>
      <c r="C4" s="4">
        <v>2025</v>
      </c>
      <c r="E4" s="5"/>
    </row>
    <row r="6" spans="2:14" x14ac:dyDescent="0.25">
      <c r="C6" s="6" t="s">
        <v>2</v>
      </c>
      <c r="D6" s="6" t="s">
        <v>3</v>
      </c>
      <c r="E6" s="6" t="s">
        <v>4</v>
      </c>
      <c r="F6" s="6" t="s">
        <v>5</v>
      </c>
      <c r="G6" s="6" t="s">
        <v>6</v>
      </c>
      <c r="H6" s="6" t="s">
        <v>7</v>
      </c>
      <c r="I6" s="6" t="s">
        <v>8</v>
      </c>
      <c r="J6" s="6" t="s">
        <v>9</v>
      </c>
      <c r="K6" s="6" t="s">
        <v>10</v>
      </c>
      <c r="L6" s="6" t="s">
        <v>11</v>
      </c>
      <c r="M6" s="6" t="s">
        <v>12</v>
      </c>
      <c r="N6" s="6" t="s">
        <v>13</v>
      </c>
    </row>
    <row r="7" spans="2:14" x14ac:dyDescent="0.25">
      <c r="B7" s="7" t="s">
        <v>14</v>
      </c>
      <c r="C7" s="8">
        <f>SUM(C8:C9)</f>
        <v>0</v>
      </c>
      <c r="D7" s="8">
        <f t="shared" ref="D7:N7" si="0">SUM(D8:D9)</f>
        <v>0</v>
      </c>
      <c r="E7" s="8">
        <f t="shared" si="0"/>
        <v>0</v>
      </c>
      <c r="F7" s="8">
        <f t="shared" si="0"/>
        <v>0</v>
      </c>
      <c r="G7" s="8">
        <f t="shared" si="0"/>
        <v>0</v>
      </c>
      <c r="H7" s="8">
        <f t="shared" si="0"/>
        <v>0</v>
      </c>
      <c r="I7" s="8">
        <f t="shared" si="0"/>
        <v>0</v>
      </c>
      <c r="J7" s="8">
        <f t="shared" si="0"/>
        <v>0</v>
      </c>
      <c r="K7" s="8">
        <f t="shared" si="0"/>
        <v>0</v>
      </c>
      <c r="L7" s="8">
        <f t="shared" si="0"/>
        <v>0</v>
      </c>
      <c r="M7" s="8">
        <f t="shared" si="0"/>
        <v>0</v>
      </c>
      <c r="N7" s="8">
        <f t="shared" si="0"/>
        <v>0</v>
      </c>
    </row>
    <row r="8" spans="2:14" x14ac:dyDescent="0.25">
      <c r="B8" s="9" t="s">
        <v>15</v>
      </c>
      <c r="C8" s="22"/>
      <c r="D8" s="22"/>
      <c r="E8" s="22"/>
      <c r="F8" s="22"/>
      <c r="G8" s="22"/>
      <c r="H8" s="22"/>
      <c r="I8" s="22"/>
      <c r="J8" s="22"/>
      <c r="K8" s="22"/>
      <c r="L8" s="22"/>
      <c r="M8" s="22"/>
      <c r="N8" s="22"/>
    </row>
    <row r="9" spans="2:14" x14ac:dyDescent="0.25">
      <c r="B9" s="9" t="s">
        <v>16</v>
      </c>
      <c r="C9" s="22"/>
      <c r="D9" s="22"/>
      <c r="E9" s="22"/>
      <c r="F9" s="22"/>
      <c r="G9" s="22"/>
      <c r="H9" s="22"/>
      <c r="I9" s="22"/>
      <c r="J9" s="22"/>
      <c r="K9" s="22"/>
      <c r="L9" s="22"/>
      <c r="M9" s="22"/>
      <c r="N9" s="22"/>
    </row>
    <row r="10" spans="2:14" x14ac:dyDescent="0.25">
      <c r="B10" s="10" t="s">
        <v>17</v>
      </c>
      <c r="D10" s="11"/>
    </row>
    <row r="11" spans="2:14" ht="19.5" customHeight="1" x14ac:dyDescent="0.25">
      <c r="B11" s="37" t="s">
        <v>18</v>
      </c>
      <c r="C11" s="12"/>
      <c r="D11" s="12"/>
      <c r="E11" s="12"/>
      <c r="F11" s="12"/>
      <c r="G11" s="12"/>
      <c r="H11" s="12"/>
      <c r="I11" s="12"/>
      <c r="J11" s="12"/>
      <c r="K11" s="12"/>
      <c r="L11" s="12"/>
      <c r="M11" s="12"/>
      <c r="N11" s="12"/>
    </row>
    <row r="12" spans="2:14" x14ac:dyDescent="0.25">
      <c r="B12" s="37" t="s">
        <v>19</v>
      </c>
      <c r="C12" s="12"/>
      <c r="D12" s="12"/>
      <c r="E12" s="12"/>
      <c r="F12" s="12"/>
      <c r="G12" s="12"/>
      <c r="H12" s="12"/>
      <c r="I12" s="12"/>
      <c r="J12" s="12"/>
      <c r="K12" s="12"/>
      <c r="L12" s="12"/>
      <c r="M12" s="12"/>
      <c r="N12" s="12"/>
    </row>
    <row r="13" spans="2:14" x14ac:dyDescent="0.25">
      <c r="B13" s="37" t="s">
        <v>20</v>
      </c>
      <c r="C13" s="12"/>
      <c r="D13" s="12"/>
      <c r="E13" s="12"/>
      <c r="F13" s="12"/>
      <c r="G13" s="12"/>
      <c r="H13" s="12"/>
      <c r="I13" s="12"/>
      <c r="J13" s="12"/>
      <c r="K13" s="12"/>
      <c r="L13" s="12"/>
      <c r="M13" s="12"/>
      <c r="N13" s="12"/>
    </row>
    <row r="14" spans="2:14" x14ac:dyDescent="0.25">
      <c r="B14" s="37" t="s">
        <v>21</v>
      </c>
      <c r="C14" s="12"/>
      <c r="D14" s="12"/>
      <c r="E14" s="12"/>
      <c r="F14" s="12"/>
      <c r="G14" s="12"/>
      <c r="H14" s="12"/>
      <c r="I14" s="12"/>
      <c r="J14" s="12"/>
      <c r="K14" s="12"/>
      <c r="L14" s="12"/>
      <c r="M14" s="12"/>
      <c r="N14" s="12"/>
    </row>
    <row r="15" spans="2:14" ht="18" customHeight="1" x14ac:dyDescent="0.25">
      <c r="B15" s="37" t="s">
        <v>23</v>
      </c>
      <c r="C15" s="12"/>
      <c r="D15" s="12"/>
      <c r="E15" s="12"/>
      <c r="F15" s="12"/>
      <c r="G15" s="12"/>
      <c r="H15" s="12"/>
      <c r="I15" s="12"/>
      <c r="J15" s="12"/>
      <c r="K15" s="12"/>
      <c r="L15" s="12"/>
      <c r="M15" s="12"/>
      <c r="N15" s="12"/>
    </row>
    <row r="16" spans="2:14" ht="19.5" customHeight="1" x14ac:dyDescent="0.25">
      <c r="B16" s="37" t="s">
        <v>24</v>
      </c>
      <c r="C16" s="12"/>
      <c r="D16" s="12"/>
      <c r="E16" s="12"/>
      <c r="F16" s="12"/>
      <c r="G16" s="12"/>
      <c r="H16" s="12"/>
      <c r="I16" s="12"/>
      <c r="J16" s="12"/>
      <c r="K16" s="12"/>
      <c r="L16" s="12"/>
      <c r="M16" s="12"/>
      <c r="N16" s="12"/>
    </row>
    <row r="17" spans="2:14" ht="30" x14ac:dyDescent="0.25">
      <c r="B17" s="37" t="s">
        <v>26</v>
      </c>
      <c r="C17" s="12"/>
      <c r="D17" s="12"/>
      <c r="E17" s="12"/>
      <c r="F17" s="12"/>
      <c r="G17" s="12"/>
      <c r="H17" s="12"/>
      <c r="I17" s="12"/>
      <c r="J17" s="12"/>
      <c r="K17" s="12"/>
      <c r="L17" s="12"/>
      <c r="M17" s="12"/>
      <c r="N17" s="12"/>
    </row>
    <row r="18" spans="2:14" x14ac:dyDescent="0.25">
      <c r="B18" s="13" t="s">
        <v>28</v>
      </c>
      <c r="D18" s="11"/>
    </row>
    <row r="19" spans="2:14" x14ac:dyDescent="0.25">
      <c r="B19" s="14" t="s">
        <v>30</v>
      </c>
      <c r="C19" s="12"/>
      <c r="D19" s="12"/>
      <c r="E19" s="12"/>
      <c r="F19" s="12"/>
      <c r="G19" s="12"/>
      <c r="H19" s="12"/>
      <c r="I19" s="12"/>
      <c r="J19" s="12"/>
      <c r="K19" s="12"/>
      <c r="L19" s="12"/>
      <c r="M19" s="12"/>
      <c r="N19" s="12"/>
    </row>
    <row r="20" spans="2:14" x14ac:dyDescent="0.25">
      <c r="B20" s="14" t="s">
        <v>31</v>
      </c>
      <c r="C20" s="12"/>
      <c r="D20" s="12"/>
      <c r="E20" s="12"/>
      <c r="F20" s="12"/>
      <c r="G20" s="12"/>
      <c r="H20" s="12"/>
      <c r="I20" s="12"/>
      <c r="J20" s="12"/>
      <c r="K20" s="12"/>
      <c r="L20" s="12"/>
      <c r="M20" s="12"/>
      <c r="N20" s="12"/>
    </row>
    <row r="21" spans="2:14" x14ac:dyDescent="0.25">
      <c r="B21" s="14" t="s">
        <v>32</v>
      </c>
      <c r="C21" s="12"/>
      <c r="D21" s="12"/>
      <c r="E21" s="12"/>
      <c r="F21" s="12"/>
      <c r="G21" s="12"/>
      <c r="H21" s="12"/>
      <c r="I21" s="12"/>
      <c r="J21" s="12"/>
      <c r="K21" s="12"/>
      <c r="L21" s="12"/>
      <c r="M21" s="12"/>
      <c r="N21" s="12"/>
    </row>
    <row r="22" spans="2:14" x14ac:dyDescent="0.25">
      <c r="B22" s="14" t="s">
        <v>33</v>
      </c>
      <c r="C22" s="12"/>
      <c r="D22" s="12"/>
      <c r="E22" s="12"/>
      <c r="F22" s="12"/>
      <c r="G22" s="12"/>
      <c r="H22" s="12"/>
      <c r="I22" s="12"/>
      <c r="J22" s="12"/>
      <c r="K22" s="12"/>
      <c r="L22" s="12"/>
      <c r="M22" s="12"/>
      <c r="N22" s="12"/>
    </row>
    <row r="23" spans="2:14" x14ac:dyDescent="0.25">
      <c r="B23" s="14" t="s">
        <v>50</v>
      </c>
      <c r="C23" s="12"/>
      <c r="D23" s="12"/>
      <c r="E23" s="12"/>
      <c r="F23" s="12"/>
      <c r="G23" s="12"/>
      <c r="H23" s="12"/>
      <c r="I23" s="12"/>
      <c r="J23" s="12"/>
      <c r="K23" s="12"/>
      <c r="L23" s="12"/>
      <c r="M23" s="12"/>
      <c r="N23" s="12"/>
    </row>
    <row r="24" spans="2:14" x14ac:dyDescent="0.25">
      <c r="B24" s="14" t="s">
        <v>35</v>
      </c>
      <c r="C24" s="12"/>
      <c r="D24" s="12"/>
      <c r="E24" s="12"/>
      <c r="F24" s="12"/>
      <c r="G24" s="12"/>
      <c r="H24" s="12"/>
      <c r="I24" s="12"/>
      <c r="J24" s="12"/>
      <c r="K24" s="12"/>
      <c r="L24" s="12"/>
      <c r="M24" s="12"/>
      <c r="N24" s="12"/>
    </row>
    <row r="25" spans="2:14" x14ac:dyDescent="0.25">
      <c r="B25" s="15" t="s">
        <v>36</v>
      </c>
      <c r="C25" s="11">
        <f>IFERROR(SUM(C7,C19:C24)-SUM(C11:C17),0)</f>
        <v>0</v>
      </c>
      <c r="D25" s="11">
        <f t="shared" ref="D25:N25" si="1">IFERROR(SUM(D7,D19:D24)-SUM(D11:D17),0)</f>
        <v>0</v>
      </c>
      <c r="E25" s="11">
        <f t="shared" si="1"/>
        <v>0</v>
      </c>
      <c r="F25" s="11">
        <f t="shared" si="1"/>
        <v>0</v>
      </c>
      <c r="G25" s="11">
        <f t="shared" si="1"/>
        <v>0</v>
      </c>
      <c r="H25" s="11">
        <f t="shared" si="1"/>
        <v>0</v>
      </c>
      <c r="I25" s="11">
        <f t="shared" si="1"/>
        <v>0</v>
      </c>
      <c r="J25" s="11">
        <f t="shared" si="1"/>
        <v>0</v>
      </c>
      <c r="K25" s="11">
        <f t="shared" si="1"/>
        <v>0</v>
      </c>
      <c r="L25" s="11">
        <f t="shared" si="1"/>
        <v>0</v>
      </c>
      <c r="M25" s="11">
        <f t="shared" si="1"/>
        <v>0</v>
      </c>
      <c r="N25" s="11">
        <f t="shared" si="1"/>
        <v>0</v>
      </c>
    </row>
    <row r="26" spans="2:14" x14ac:dyDescent="0.25">
      <c r="B26" s="16" t="s">
        <v>37</v>
      </c>
      <c r="C26" s="11">
        <f>IFERROR(SUM($C$25:C25),0)</f>
        <v>0</v>
      </c>
      <c r="D26" s="11">
        <f>IFERROR(SUM($C$25:D25),0)</f>
        <v>0</v>
      </c>
      <c r="E26" s="11">
        <f>IFERROR(SUM($C$25:E25),0)</f>
        <v>0</v>
      </c>
      <c r="F26" s="11">
        <f>IFERROR(SUM($C$25:F25),0)</f>
        <v>0</v>
      </c>
      <c r="G26" s="11">
        <f>IFERROR(SUM($C$25:G25),0)</f>
        <v>0</v>
      </c>
      <c r="H26" s="11">
        <f>IFERROR(SUM($C$25:H25),0)</f>
        <v>0</v>
      </c>
      <c r="I26" s="11">
        <f>IFERROR(SUM($C$25:I25),0)</f>
        <v>0</v>
      </c>
      <c r="J26" s="11">
        <f>IFERROR(SUM($C$25:J25),0)</f>
        <v>0</v>
      </c>
      <c r="K26" s="11">
        <f>IFERROR(SUM($C$25:K25),0)</f>
        <v>0</v>
      </c>
      <c r="L26" s="11">
        <f>IFERROR(SUM($C$25:L25),0)</f>
        <v>0</v>
      </c>
      <c r="M26" s="11">
        <f>IFERROR(SUM($C$25:M25),0)</f>
        <v>0</v>
      </c>
      <c r="N26" s="11">
        <f>IFERROR(SUM($C$25:N25),0)</f>
        <v>0</v>
      </c>
    </row>
    <row r="27" spans="2:14" x14ac:dyDescent="0.25">
      <c r="B27" s="16"/>
      <c r="C27" s="11"/>
      <c r="D27" s="11"/>
      <c r="E27" s="11"/>
      <c r="F27" s="11"/>
      <c r="G27" s="11"/>
      <c r="H27" s="11"/>
      <c r="I27" s="11"/>
      <c r="J27" s="11"/>
      <c r="K27" s="11"/>
      <c r="L27" s="11"/>
      <c r="M27" s="11"/>
      <c r="N27" s="11"/>
    </row>
    <row r="28" spans="2:14" x14ac:dyDescent="0.25">
      <c r="B28" s="16" t="s">
        <v>51</v>
      </c>
      <c r="C28" s="11"/>
      <c r="D28" s="11"/>
      <c r="E28" s="11"/>
      <c r="F28" s="11"/>
      <c r="G28" s="11"/>
      <c r="H28" s="11"/>
      <c r="I28" s="11"/>
      <c r="J28" s="11"/>
      <c r="K28" s="11"/>
      <c r="L28" s="11"/>
      <c r="M28" s="11"/>
      <c r="N28" s="11"/>
    </row>
    <row r="29" spans="2:14" x14ac:dyDescent="0.25">
      <c r="B29" s="20" t="s">
        <v>52</v>
      </c>
      <c r="C29" s="11"/>
      <c r="D29" s="11"/>
      <c r="E29" s="11"/>
      <c r="F29" s="11"/>
      <c r="G29" s="11"/>
      <c r="H29" s="11"/>
      <c r="I29" s="11"/>
      <c r="J29" s="11"/>
      <c r="K29" s="11"/>
      <c r="L29" s="11"/>
      <c r="M29" s="11"/>
      <c r="N29" s="11"/>
    </row>
    <row r="30" spans="2:14" x14ac:dyDescent="0.25">
      <c r="B30" s="21" t="s">
        <v>53</v>
      </c>
      <c r="C30" s="11">
        <v>0</v>
      </c>
      <c r="D30" s="11">
        <v>0</v>
      </c>
      <c r="E30" s="11">
        <v>0</v>
      </c>
      <c r="F30" s="11">
        <v>0</v>
      </c>
      <c r="G30" s="11">
        <v>0</v>
      </c>
      <c r="H30" s="11">
        <v>0</v>
      </c>
      <c r="I30" s="11">
        <v>0</v>
      </c>
      <c r="J30" s="11">
        <v>0</v>
      </c>
      <c r="K30" s="11">
        <v>0</v>
      </c>
      <c r="L30" s="11">
        <v>0</v>
      </c>
      <c r="M30" s="11">
        <v>0</v>
      </c>
      <c r="N30" s="11">
        <v>0</v>
      </c>
    </row>
    <row r="31" spans="2:14" x14ac:dyDescent="0.25">
      <c r="B31" s="21" t="s">
        <v>53</v>
      </c>
      <c r="C31" s="11">
        <v>0</v>
      </c>
      <c r="D31" s="11">
        <v>0</v>
      </c>
      <c r="E31" s="11">
        <v>0</v>
      </c>
      <c r="F31" s="11">
        <v>0</v>
      </c>
      <c r="G31" s="11">
        <v>0</v>
      </c>
      <c r="H31" s="11">
        <v>0</v>
      </c>
      <c r="I31" s="11">
        <v>0</v>
      </c>
      <c r="J31" s="11">
        <v>0</v>
      </c>
      <c r="K31" s="11">
        <v>0</v>
      </c>
      <c r="L31" s="11">
        <v>0</v>
      </c>
      <c r="M31" s="11">
        <v>0</v>
      </c>
      <c r="N31" s="11">
        <v>0</v>
      </c>
    </row>
    <row r="32" spans="2:14" x14ac:dyDescent="0.25">
      <c r="B32" s="21" t="s">
        <v>54</v>
      </c>
      <c r="C32" s="22">
        <v>0.53</v>
      </c>
      <c r="D32" s="22"/>
      <c r="E32" s="22"/>
      <c r="F32" s="22"/>
      <c r="G32" s="22"/>
      <c r="H32" s="22"/>
      <c r="I32" s="22"/>
      <c r="J32" s="22"/>
      <c r="K32" s="22"/>
      <c r="L32" s="22"/>
      <c r="M32" s="22"/>
      <c r="N32" s="22"/>
    </row>
    <row r="33" spans="2:14" x14ac:dyDescent="0.25">
      <c r="B33" s="21" t="s">
        <v>55</v>
      </c>
      <c r="C33" s="11">
        <f>IFERROR(ROUND(C31*C32,2),0)</f>
        <v>0</v>
      </c>
      <c r="D33" s="11">
        <f t="shared" ref="D33:N33" si="2">IFERROR(ROUND(D31*D32,2),0)</f>
        <v>0</v>
      </c>
      <c r="E33" s="11">
        <f t="shared" si="2"/>
        <v>0</v>
      </c>
      <c r="F33" s="11">
        <f t="shared" si="2"/>
        <v>0</v>
      </c>
      <c r="G33" s="11">
        <f t="shared" si="2"/>
        <v>0</v>
      </c>
      <c r="H33" s="11">
        <f t="shared" si="2"/>
        <v>0</v>
      </c>
      <c r="I33" s="11">
        <f t="shared" si="2"/>
        <v>0</v>
      </c>
      <c r="J33" s="11">
        <f t="shared" si="2"/>
        <v>0</v>
      </c>
      <c r="K33" s="11">
        <f t="shared" si="2"/>
        <v>0</v>
      </c>
      <c r="L33" s="11">
        <f t="shared" si="2"/>
        <v>0</v>
      </c>
      <c r="M33" s="11">
        <f t="shared" si="2"/>
        <v>0</v>
      </c>
      <c r="N33" s="11">
        <f t="shared" si="2"/>
        <v>0</v>
      </c>
    </row>
    <row r="34" spans="2:14" x14ac:dyDescent="0.25">
      <c r="B34" s="21" t="s">
        <v>56</v>
      </c>
      <c r="C34" s="22"/>
      <c r="D34" s="22"/>
      <c r="E34" s="22"/>
      <c r="F34" s="22"/>
      <c r="G34" s="22"/>
      <c r="H34" s="22"/>
      <c r="I34" s="22"/>
      <c r="J34" s="22"/>
      <c r="K34" s="22"/>
      <c r="L34" s="22"/>
      <c r="M34" s="22"/>
      <c r="N34" s="22"/>
    </row>
    <row r="35" spans="2:14" x14ac:dyDescent="0.25">
      <c r="B35" s="20" t="s">
        <v>57</v>
      </c>
      <c r="C35" s="11"/>
      <c r="D35" s="11"/>
      <c r="E35" s="11"/>
      <c r="F35" s="11"/>
      <c r="G35" s="11"/>
      <c r="H35" s="11"/>
      <c r="I35" s="11"/>
      <c r="J35" s="11"/>
      <c r="K35" s="11"/>
      <c r="L35" s="11"/>
      <c r="M35" s="11"/>
      <c r="N35" s="11"/>
    </row>
    <row r="36" spans="2:14" x14ac:dyDescent="0.25">
      <c r="B36" s="23" t="s">
        <v>58</v>
      </c>
      <c r="C36" s="11">
        <f>IFERROR(C37+C40,0)</f>
        <v>0</v>
      </c>
      <c r="D36" s="11">
        <f t="shared" ref="D36:N36" si="3">IFERROR(D37+D40,0)</f>
        <v>0</v>
      </c>
      <c r="E36" s="11">
        <f t="shared" si="3"/>
        <v>0</v>
      </c>
      <c r="F36" s="11">
        <f t="shared" si="3"/>
        <v>0</v>
      </c>
      <c r="G36" s="11">
        <f t="shared" si="3"/>
        <v>0</v>
      </c>
      <c r="H36" s="11">
        <f t="shared" si="3"/>
        <v>0</v>
      </c>
      <c r="I36" s="11">
        <f t="shared" si="3"/>
        <v>0</v>
      </c>
      <c r="J36" s="11">
        <f t="shared" si="3"/>
        <v>0</v>
      </c>
      <c r="K36" s="11">
        <f t="shared" si="3"/>
        <v>0</v>
      </c>
      <c r="L36" s="11">
        <f t="shared" si="3"/>
        <v>0</v>
      </c>
      <c r="M36" s="11">
        <f t="shared" si="3"/>
        <v>0</v>
      </c>
      <c r="N36" s="11">
        <f t="shared" si="3"/>
        <v>0</v>
      </c>
    </row>
    <row r="37" spans="2:14" x14ac:dyDescent="0.25">
      <c r="B37" s="24" t="s">
        <v>59</v>
      </c>
      <c r="C37" s="18">
        <f>SUM(C38:C39)</f>
        <v>0</v>
      </c>
      <c r="D37" s="18">
        <f t="shared" ref="D37:N37" si="4">SUM(D38:D39)</f>
        <v>0</v>
      </c>
      <c r="E37" s="18">
        <f t="shared" si="4"/>
        <v>0</v>
      </c>
      <c r="F37" s="18">
        <f t="shared" si="4"/>
        <v>0</v>
      </c>
      <c r="G37" s="18">
        <f t="shared" si="4"/>
        <v>0</v>
      </c>
      <c r="H37" s="18">
        <f t="shared" si="4"/>
        <v>0</v>
      </c>
      <c r="I37" s="18">
        <f t="shared" si="4"/>
        <v>0</v>
      </c>
      <c r="J37" s="18">
        <f t="shared" si="4"/>
        <v>0</v>
      </c>
      <c r="K37" s="18">
        <f t="shared" si="4"/>
        <v>0</v>
      </c>
      <c r="L37" s="18">
        <f t="shared" si="4"/>
        <v>0</v>
      </c>
      <c r="M37" s="18">
        <f t="shared" si="4"/>
        <v>0</v>
      </c>
      <c r="N37" s="18">
        <f t="shared" si="4"/>
        <v>0</v>
      </c>
    </row>
    <row r="38" spans="2:14" x14ac:dyDescent="0.25">
      <c r="B38" s="25" t="s">
        <v>60</v>
      </c>
      <c r="C38" s="11">
        <v>0</v>
      </c>
      <c r="D38" s="11">
        <v>0</v>
      </c>
      <c r="E38" s="11">
        <v>0</v>
      </c>
      <c r="F38" s="11">
        <v>0</v>
      </c>
      <c r="G38" s="11">
        <v>0</v>
      </c>
      <c r="H38" s="11">
        <v>0</v>
      </c>
      <c r="I38" s="11">
        <v>0</v>
      </c>
      <c r="J38" s="11">
        <v>0</v>
      </c>
      <c r="K38" s="11">
        <v>0</v>
      </c>
      <c r="L38" s="11">
        <v>0</v>
      </c>
      <c r="M38" s="11">
        <v>0</v>
      </c>
      <c r="N38" s="11">
        <v>0</v>
      </c>
    </row>
    <row r="39" spans="2:14" x14ac:dyDescent="0.25">
      <c r="B39" s="25" t="s">
        <v>61</v>
      </c>
      <c r="C39" s="11">
        <v>0</v>
      </c>
      <c r="D39" s="11">
        <v>0</v>
      </c>
      <c r="E39" s="11">
        <v>0</v>
      </c>
      <c r="F39" s="11">
        <v>0</v>
      </c>
      <c r="G39" s="11">
        <v>0</v>
      </c>
      <c r="H39" s="11">
        <v>0</v>
      </c>
      <c r="I39" s="11">
        <v>0</v>
      </c>
      <c r="J39" s="11">
        <v>0</v>
      </c>
      <c r="K39" s="11">
        <v>0</v>
      </c>
      <c r="L39" s="11">
        <v>0</v>
      </c>
      <c r="M39" s="11">
        <v>0</v>
      </c>
      <c r="N39" s="11">
        <v>0</v>
      </c>
    </row>
    <row r="40" spans="2:14" x14ac:dyDescent="0.25">
      <c r="B40" s="24" t="s">
        <v>62</v>
      </c>
      <c r="C40" s="18">
        <f>SUM(C41:C42)</f>
        <v>0</v>
      </c>
      <c r="D40" s="18">
        <f t="shared" ref="D40:N40" si="5">SUM(D41:D42)</f>
        <v>0</v>
      </c>
      <c r="E40" s="18">
        <f t="shared" si="5"/>
        <v>0</v>
      </c>
      <c r="F40" s="18">
        <f t="shared" si="5"/>
        <v>0</v>
      </c>
      <c r="G40" s="18">
        <f t="shared" si="5"/>
        <v>0</v>
      </c>
      <c r="H40" s="18">
        <f t="shared" si="5"/>
        <v>0</v>
      </c>
      <c r="I40" s="18">
        <f t="shared" si="5"/>
        <v>0</v>
      </c>
      <c r="J40" s="18">
        <f t="shared" si="5"/>
        <v>0</v>
      </c>
      <c r="K40" s="18">
        <f t="shared" si="5"/>
        <v>0</v>
      </c>
      <c r="L40" s="18">
        <f t="shared" si="5"/>
        <v>0</v>
      </c>
      <c r="M40" s="18">
        <f t="shared" si="5"/>
        <v>0</v>
      </c>
      <c r="N40" s="18">
        <f t="shared" si="5"/>
        <v>0</v>
      </c>
    </row>
    <row r="41" spans="2:14" x14ac:dyDescent="0.25">
      <c r="B41" s="25" t="s">
        <v>60</v>
      </c>
      <c r="C41" s="11">
        <v>0</v>
      </c>
      <c r="D41" s="11">
        <v>0</v>
      </c>
      <c r="E41" s="11">
        <v>0</v>
      </c>
      <c r="F41" s="11">
        <v>0</v>
      </c>
      <c r="G41" s="11">
        <v>0</v>
      </c>
      <c r="H41" s="11">
        <v>0</v>
      </c>
      <c r="I41" s="11">
        <v>0</v>
      </c>
      <c r="J41" s="11">
        <v>0</v>
      </c>
      <c r="K41" s="11">
        <v>0</v>
      </c>
      <c r="L41" s="11">
        <v>0</v>
      </c>
      <c r="M41" s="11">
        <v>0</v>
      </c>
      <c r="N41" s="11">
        <v>0</v>
      </c>
    </row>
    <row r="42" spans="2:14" x14ac:dyDescent="0.25">
      <c r="B42" s="25" t="s">
        <v>61</v>
      </c>
      <c r="C42" s="11">
        <v>0</v>
      </c>
      <c r="D42" s="11">
        <v>0</v>
      </c>
      <c r="E42" s="11">
        <v>0</v>
      </c>
      <c r="F42" s="11">
        <v>0</v>
      </c>
      <c r="G42" s="11">
        <v>0</v>
      </c>
      <c r="H42" s="11">
        <v>0</v>
      </c>
      <c r="I42" s="11">
        <v>0</v>
      </c>
      <c r="J42" s="11">
        <v>0</v>
      </c>
      <c r="K42" s="11">
        <v>0</v>
      </c>
      <c r="L42" s="11">
        <v>0</v>
      </c>
      <c r="M42" s="11">
        <v>0</v>
      </c>
      <c r="N42" s="11">
        <v>0</v>
      </c>
    </row>
    <row r="43" spans="2:14" x14ac:dyDescent="0.25">
      <c r="B43" s="26" t="s">
        <v>63</v>
      </c>
      <c r="C43" s="27"/>
      <c r="D43" s="27"/>
      <c r="E43" s="27"/>
      <c r="F43" s="27"/>
      <c r="G43" s="27"/>
      <c r="H43" s="27"/>
      <c r="I43" s="27"/>
      <c r="J43" s="27"/>
      <c r="K43" s="27"/>
      <c r="L43" s="27"/>
      <c r="M43" s="27"/>
      <c r="N43" s="27"/>
    </row>
    <row r="44" spans="2:14" x14ac:dyDescent="0.25">
      <c r="B44" s="26" t="s">
        <v>64</v>
      </c>
      <c r="C44" s="27"/>
      <c r="D44" s="27"/>
      <c r="E44" s="27"/>
      <c r="F44" s="27"/>
      <c r="G44" s="27"/>
      <c r="H44" s="27"/>
      <c r="I44" s="27"/>
      <c r="J44" s="27"/>
      <c r="K44" s="27"/>
      <c r="L44" s="27"/>
      <c r="M44" s="27"/>
      <c r="N44" s="27"/>
    </row>
    <row r="45" spans="2:14" x14ac:dyDescent="0.25">
      <c r="B45" s="26" t="s">
        <v>65</v>
      </c>
      <c r="C45" s="27"/>
      <c r="D45" s="27"/>
      <c r="E45" s="27"/>
      <c r="F45" s="27"/>
      <c r="G45" s="27"/>
      <c r="H45" s="27"/>
      <c r="I45" s="27"/>
      <c r="J45" s="27"/>
      <c r="K45" s="27"/>
      <c r="L45" s="27"/>
      <c r="M45" s="27"/>
      <c r="N45" s="27"/>
    </row>
    <row r="46" spans="2:14" x14ac:dyDescent="0.25">
      <c r="B46" s="26" t="s">
        <v>66</v>
      </c>
      <c r="C46" s="18">
        <v>0</v>
      </c>
      <c r="D46" s="18">
        <v>0</v>
      </c>
      <c r="E46" s="18">
        <v>0</v>
      </c>
      <c r="F46" s="18">
        <v>0</v>
      </c>
      <c r="G46" s="18">
        <v>0</v>
      </c>
      <c r="H46" s="18">
        <v>0</v>
      </c>
      <c r="I46" s="18">
        <v>0</v>
      </c>
      <c r="J46" s="18">
        <v>0</v>
      </c>
      <c r="K46" s="18">
        <v>0</v>
      </c>
      <c r="L46" s="18">
        <v>0</v>
      </c>
      <c r="M46" s="18">
        <v>0</v>
      </c>
      <c r="N46" s="18">
        <v>0</v>
      </c>
    </row>
    <row r="47" spans="2:14" x14ac:dyDescent="0.25">
      <c r="B47" s="28" t="s">
        <v>67</v>
      </c>
      <c r="C47" s="18"/>
    </row>
    <row r="48" spans="2:14" ht="15" customHeight="1" x14ac:dyDescent="0.25">
      <c r="B48" s="29" t="s">
        <v>68</v>
      </c>
      <c r="C48" s="30"/>
      <c r="D48" s="30"/>
      <c r="E48" s="30"/>
      <c r="F48" s="30"/>
      <c r="G48" s="30"/>
      <c r="H48" s="30"/>
      <c r="I48" s="30"/>
      <c r="J48" s="30"/>
      <c r="K48" s="30"/>
      <c r="L48" s="30"/>
      <c r="M48" s="30"/>
      <c r="N48" s="30"/>
    </row>
    <row r="49" spans="2:14" ht="30" x14ac:dyDescent="0.25">
      <c r="B49" s="31" t="s">
        <v>69</v>
      </c>
      <c r="C49" s="30"/>
      <c r="D49" s="30"/>
      <c r="E49" s="30"/>
      <c r="F49" s="30"/>
      <c r="G49" s="30"/>
      <c r="H49" s="30"/>
      <c r="I49" s="30"/>
      <c r="J49" s="30"/>
      <c r="K49" s="30"/>
      <c r="L49" s="30"/>
      <c r="M49" s="30"/>
      <c r="N49" s="30"/>
    </row>
    <row r="50" spans="2:14" ht="30" x14ac:dyDescent="0.25">
      <c r="B50" s="31" t="s">
        <v>70</v>
      </c>
      <c r="C50" s="30"/>
      <c r="D50" s="30"/>
      <c r="E50" s="30"/>
      <c r="F50" s="30"/>
      <c r="G50" s="30"/>
      <c r="H50" s="30"/>
      <c r="I50" s="30"/>
      <c r="J50" s="30"/>
      <c r="K50" s="30"/>
      <c r="L50" s="30"/>
      <c r="M50" s="30"/>
      <c r="N50" s="30"/>
    </row>
    <row r="51" spans="2:14" x14ac:dyDescent="0.25">
      <c r="B51" s="16" t="s">
        <v>71</v>
      </c>
      <c r="C51" s="11">
        <f>IFERROR(C36+C43-C44+C45-C46+SUM(C48:C50),0)</f>
        <v>0</v>
      </c>
      <c r="D51" s="11">
        <f t="shared" ref="D51:N51" si="6">IFERROR(D36+D43-D44+D45-D46+SUM(D48:D50),0)</f>
        <v>0</v>
      </c>
      <c r="E51" s="11">
        <f t="shared" si="6"/>
        <v>0</v>
      </c>
      <c r="F51" s="11">
        <f t="shared" si="6"/>
        <v>0</v>
      </c>
      <c r="G51" s="11">
        <f t="shared" si="6"/>
        <v>0</v>
      </c>
      <c r="H51" s="11">
        <f t="shared" si="6"/>
        <v>0</v>
      </c>
      <c r="I51" s="11">
        <f t="shared" si="6"/>
        <v>0</v>
      </c>
      <c r="J51" s="11">
        <f t="shared" si="6"/>
        <v>0</v>
      </c>
      <c r="K51" s="11">
        <f t="shared" si="6"/>
        <v>0</v>
      </c>
      <c r="L51" s="11">
        <f t="shared" si="6"/>
        <v>0</v>
      </c>
      <c r="M51" s="11">
        <f t="shared" si="6"/>
        <v>0</v>
      </c>
      <c r="N51" s="11">
        <f t="shared" si="6"/>
        <v>0</v>
      </c>
    </row>
    <row r="52" spans="2:14" x14ac:dyDescent="0.25">
      <c r="B52" s="16" t="s">
        <v>72</v>
      </c>
      <c r="C52" s="32">
        <f>SUM($C$51:C51)</f>
        <v>0</v>
      </c>
      <c r="D52" s="32">
        <f>SUM($C$51:D51)</f>
        <v>0</v>
      </c>
      <c r="E52" s="32">
        <f>SUM($C$51:E51)</f>
        <v>0</v>
      </c>
      <c r="F52" s="32">
        <f>SUM($C$51:F51)</f>
        <v>0</v>
      </c>
      <c r="G52" s="32">
        <f>SUM($C$51:G51)</f>
        <v>0</v>
      </c>
      <c r="H52" s="32">
        <f>SUM($C$51:H51)</f>
        <v>0</v>
      </c>
      <c r="I52" s="32">
        <f>SUM($C$51:I51)</f>
        <v>0</v>
      </c>
      <c r="J52" s="32">
        <f>SUM($C$51:J51)</f>
        <v>0</v>
      </c>
      <c r="K52" s="32">
        <f>SUM($C$51:K51)</f>
        <v>0</v>
      </c>
      <c r="L52" s="32">
        <f>SUM($C$51:L51)</f>
        <v>0</v>
      </c>
      <c r="M52" s="32">
        <f>SUM($C$51:M51)</f>
        <v>0</v>
      </c>
      <c r="N52" s="32">
        <f>SUM($C$51:N51)</f>
        <v>0</v>
      </c>
    </row>
    <row r="53" spans="2:14" ht="4.5" customHeight="1" x14ac:dyDescent="0.25">
      <c r="B53" s="16"/>
      <c r="C53" s="11"/>
      <c r="D53" s="11"/>
      <c r="E53" s="11"/>
      <c r="F53" s="11"/>
      <c r="G53" s="11"/>
      <c r="H53" s="11"/>
      <c r="I53" s="11"/>
      <c r="J53" s="11"/>
      <c r="K53" s="11"/>
      <c r="L53" s="11"/>
      <c r="M53" s="11"/>
      <c r="N53" s="11"/>
    </row>
    <row r="54" spans="2:14" x14ac:dyDescent="0.25">
      <c r="B54" s="16" t="s">
        <v>40</v>
      </c>
      <c r="C54" s="11"/>
      <c r="D54" s="11"/>
      <c r="E54" s="11"/>
      <c r="F54" s="11"/>
      <c r="G54" s="11"/>
      <c r="H54" s="11"/>
      <c r="I54" s="11"/>
      <c r="J54" s="11"/>
      <c r="K54" s="11"/>
      <c r="L54" s="11"/>
      <c r="M54" s="11"/>
      <c r="N54" s="11"/>
    </row>
    <row r="55" spans="2:14" x14ac:dyDescent="0.25">
      <c r="B55" s="33" t="s">
        <v>73</v>
      </c>
      <c r="C55" s="11">
        <v>0</v>
      </c>
      <c r="D55" s="11">
        <v>0</v>
      </c>
      <c r="E55" s="11">
        <v>0</v>
      </c>
      <c r="F55" s="11">
        <v>0</v>
      </c>
      <c r="G55" s="11">
        <v>0</v>
      </c>
      <c r="H55" s="11">
        <v>0</v>
      </c>
      <c r="I55" s="11">
        <v>0</v>
      </c>
      <c r="J55" s="11">
        <v>0</v>
      </c>
      <c r="K55" s="11">
        <v>0</v>
      </c>
      <c r="L55" s="11">
        <v>0</v>
      </c>
      <c r="M55" s="11">
        <v>0</v>
      </c>
      <c r="N55" s="11">
        <v>0</v>
      </c>
    </row>
    <row r="56" spans="2:14" x14ac:dyDescent="0.25">
      <c r="B56" s="33" t="s">
        <v>74</v>
      </c>
      <c r="C56" s="11">
        <f>SUM($C$55:C55)</f>
        <v>0</v>
      </c>
      <c r="D56" s="11">
        <f>SUM($C$55:D55)</f>
        <v>0</v>
      </c>
      <c r="E56" s="11">
        <f>SUM($C$55:E55)</f>
        <v>0</v>
      </c>
      <c r="F56" s="11">
        <f>SUM($C$55:F55)</f>
        <v>0</v>
      </c>
      <c r="G56" s="11">
        <f>SUM($C$55:G55)</f>
        <v>0</v>
      </c>
      <c r="H56" s="11">
        <f>SUM($C$55:H55)</f>
        <v>0</v>
      </c>
      <c r="I56" s="11">
        <f>SUM($C$55:I55)</f>
        <v>0</v>
      </c>
      <c r="J56" s="11">
        <f>SUM($C$55:J55)</f>
        <v>0</v>
      </c>
      <c r="K56" s="11">
        <f>SUM($C$55:K55)</f>
        <v>0</v>
      </c>
      <c r="L56" s="11">
        <f>SUM($C$55:L55)</f>
        <v>0</v>
      </c>
      <c r="M56" s="11">
        <f>SUM($C$55:M55)</f>
        <v>0</v>
      </c>
      <c r="N56" s="11">
        <f>SUM($C$55:N55)</f>
        <v>0</v>
      </c>
    </row>
    <row r="57" spans="2:14" ht="15" customHeight="1" x14ac:dyDescent="0.25">
      <c r="B57" s="16" t="s">
        <v>75</v>
      </c>
      <c r="C57" s="22"/>
      <c r="D57" s="22"/>
      <c r="E57" s="22"/>
      <c r="F57" s="22"/>
      <c r="G57" s="22"/>
      <c r="H57" s="22"/>
      <c r="I57" s="22"/>
      <c r="J57" s="22"/>
      <c r="K57" s="22"/>
      <c r="L57" s="22"/>
      <c r="M57" s="22"/>
      <c r="N57" s="22"/>
    </row>
    <row r="58" spans="2:14" ht="15" customHeight="1" x14ac:dyDescent="0.25">
      <c r="B58" s="34" t="s">
        <v>43</v>
      </c>
      <c r="C58" s="11">
        <f>IFERROR(IF(C26&gt;=(C52+C56+C57),ROUND(C26-C52-C56-C57,2),0),0)</f>
        <v>0</v>
      </c>
      <c r="D58" s="11">
        <f t="shared" ref="D58:N58" si="7">IFERROR(IF(D26&gt;=(D52+D56+D57),ROUND(D26-D52-D56-D57,2),0),0)</f>
        <v>0</v>
      </c>
      <c r="E58" s="11">
        <f t="shared" si="7"/>
        <v>0</v>
      </c>
      <c r="F58" s="11">
        <f t="shared" si="7"/>
        <v>0</v>
      </c>
      <c r="G58" s="11">
        <f t="shared" si="7"/>
        <v>0</v>
      </c>
      <c r="H58" s="11">
        <f t="shared" si="7"/>
        <v>0</v>
      </c>
      <c r="I58" s="11">
        <f t="shared" si="7"/>
        <v>0</v>
      </c>
      <c r="J58" s="11">
        <f t="shared" si="7"/>
        <v>0</v>
      </c>
      <c r="K58" s="11">
        <f t="shared" si="7"/>
        <v>0</v>
      </c>
      <c r="L58" s="11">
        <f t="shared" si="7"/>
        <v>0</v>
      </c>
      <c r="M58" s="11">
        <f t="shared" si="7"/>
        <v>0</v>
      </c>
      <c r="N58" s="11">
        <f t="shared" si="7"/>
        <v>0</v>
      </c>
    </row>
    <row r="59" spans="2:14" x14ac:dyDescent="0.25">
      <c r="B59" t="s">
        <v>44</v>
      </c>
      <c r="C59" s="19">
        <v>0.3</v>
      </c>
      <c r="D59" s="19">
        <v>0.3</v>
      </c>
      <c r="E59" s="19">
        <v>0.3</v>
      </c>
      <c r="F59" s="19">
        <v>0.3</v>
      </c>
      <c r="G59" s="19">
        <v>0.3</v>
      </c>
      <c r="H59" s="19">
        <v>0.3</v>
      </c>
      <c r="I59" s="19">
        <v>0.3</v>
      </c>
      <c r="J59" s="19">
        <v>0.3</v>
      </c>
      <c r="K59" s="19">
        <v>0.3</v>
      </c>
      <c r="L59" s="19">
        <v>0.3</v>
      </c>
      <c r="M59" s="19">
        <v>0.3</v>
      </c>
      <c r="N59" s="19">
        <v>0.3</v>
      </c>
    </row>
    <row r="60" spans="2:14" x14ac:dyDescent="0.25">
      <c r="B60" t="s">
        <v>45</v>
      </c>
      <c r="C60" s="11">
        <f>IFERROR(ROUND(C58*C59,0),0)</f>
        <v>0</v>
      </c>
      <c r="D60" s="11">
        <f t="shared" ref="D60:N60" si="8">IFERROR(ROUND(D58*D59,0),0)</f>
        <v>0</v>
      </c>
      <c r="E60" s="11">
        <f t="shared" si="8"/>
        <v>0</v>
      </c>
      <c r="F60" s="11">
        <f t="shared" si="8"/>
        <v>0</v>
      </c>
      <c r="G60" s="11">
        <f t="shared" si="8"/>
        <v>0</v>
      </c>
      <c r="H60" s="11">
        <f t="shared" si="8"/>
        <v>0</v>
      </c>
      <c r="I60" s="11">
        <f t="shared" si="8"/>
        <v>0</v>
      </c>
      <c r="J60" s="11">
        <f t="shared" si="8"/>
        <v>0</v>
      </c>
      <c r="K60" s="11">
        <f t="shared" si="8"/>
        <v>0</v>
      </c>
      <c r="L60" s="11">
        <f t="shared" si="8"/>
        <v>0</v>
      </c>
      <c r="M60" s="11">
        <f t="shared" si="8"/>
        <v>0</v>
      </c>
      <c r="N60" s="11">
        <f t="shared" si="8"/>
        <v>0</v>
      </c>
    </row>
    <row r="61" spans="2:14" x14ac:dyDescent="0.25">
      <c r="B61" s="10" t="s">
        <v>76</v>
      </c>
      <c r="C61" s="11">
        <f>SUM(C62:C70)</f>
        <v>0</v>
      </c>
      <c r="D61" s="11">
        <f t="shared" ref="D61:N61" si="9">SUM(D62:D70)</f>
        <v>0</v>
      </c>
      <c r="E61" s="11">
        <f t="shared" si="9"/>
        <v>0</v>
      </c>
      <c r="F61" s="11">
        <f t="shared" si="9"/>
        <v>0</v>
      </c>
      <c r="G61" s="11">
        <f t="shared" si="9"/>
        <v>0</v>
      </c>
      <c r="H61" s="11">
        <f t="shared" si="9"/>
        <v>0</v>
      </c>
      <c r="I61" s="11">
        <f t="shared" si="9"/>
        <v>0</v>
      </c>
      <c r="J61" s="11">
        <f t="shared" si="9"/>
        <v>0</v>
      </c>
      <c r="K61" s="11">
        <f t="shared" si="9"/>
        <v>0</v>
      </c>
      <c r="L61" s="11">
        <f t="shared" si="9"/>
        <v>0</v>
      </c>
      <c r="M61" s="11">
        <f t="shared" si="9"/>
        <v>0</v>
      </c>
      <c r="N61" s="11">
        <f t="shared" si="9"/>
        <v>0</v>
      </c>
    </row>
    <row r="62" spans="2:14" x14ac:dyDescent="0.25">
      <c r="B62" s="28" t="s">
        <v>77</v>
      </c>
      <c r="C62" s="35"/>
      <c r="D62" s="35"/>
      <c r="E62" s="35"/>
      <c r="F62" s="35"/>
      <c r="G62" s="35"/>
      <c r="H62" s="35"/>
      <c r="I62" s="35"/>
      <c r="J62" s="35"/>
      <c r="K62" s="35"/>
      <c r="L62" s="35"/>
      <c r="M62" s="35"/>
      <c r="N62" s="35"/>
    </row>
    <row r="63" spans="2:14" x14ac:dyDescent="0.25">
      <c r="B63" s="28" t="s">
        <v>78</v>
      </c>
      <c r="C63" s="35"/>
      <c r="D63" s="35"/>
      <c r="E63" s="35"/>
      <c r="F63" s="35"/>
      <c r="G63" s="35"/>
      <c r="H63" s="35"/>
      <c r="I63" s="35"/>
      <c r="J63" s="35"/>
      <c r="K63" s="35"/>
      <c r="L63" s="35"/>
      <c r="M63" s="35"/>
      <c r="N63" s="35"/>
    </row>
    <row r="64" spans="2:14" ht="30" x14ac:dyDescent="0.25">
      <c r="B64" s="28" t="s">
        <v>79</v>
      </c>
      <c r="C64" s="35"/>
      <c r="D64" s="35"/>
      <c r="E64" s="35"/>
      <c r="F64" s="35"/>
      <c r="G64" s="35"/>
      <c r="H64" s="35"/>
      <c r="I64" s="35"/>
      <c r="J64" s="35"/>
      <c r="K64" s="35"/>
      <c r="L64" s="35"/>
      <c r="M64" s="35"/>
      <c r="N64" s="35"/>
    </row>
    <row r="65" spans="2:14" x14ac:dyDescent="0.25">
      <c r="B65" s="28" t="s">
        <v>80</v>
      </c>
      <c r="C65" s="35"/>
      <c r="D65" s="35"/>
      <c r="E65" s="35"/>
      <c r="F65" s="35"/>
      <c r="G65" s="35"/>
      <c r="H65" s="35"/>
      <c r="I65" s="35"/>
      <c r="J65" s="35"/>
      <c r="K65" s="35"/>
      <c r="L65" s="35"/>
      <c r="M65" s="35"/>
      <c r="N65" s="35"/>
    </row>
    <row r="66" spans="2:14" x14ac:dyDescent="0.25">
      <c r="B66" s="28" t="s">
        <v>81</v>
      </c>
      <c r="C66" s="35"/>
      <c r="D66" s="35"/>
      <c r="E66" s="35"/>
      <c r="F66" s="35"/>
      <c r="G66" s="35"/>
      <c r="H66" s="35"/>
      <c r="I66" s="35"/>
      <c r="J66" s="35"/>
      <c r="K66" s="35"/>
      <c r="L66" s="35"/>
      <c r="M66" s="35"/>
      <c r="N66" s="35"/>
    </row>
    <row r="67" spans="2:14" x14ac:dyDescent="0.25">
      <c r="B67" s="28" t="s">
        <v>82</v>
      </c>
      <c r="C67" s="35"/>
      <c r="D67" s="35"/>
      <c r="E67" s="35"/>
      <c r="F67" s="35"/>
      <c r="G67" s="35"/>
      <c r="H67" s="35"/>
      <c r="I67" s="35"/>
      <c r="J67" s="35"/>
      <c r="K67" s="35"/>
      <c r="L67" s="35"/>
      <c r="M67" s="35"/>
      <c r="N67" s="35"/>
    </row>
    <row r="68" spans="2:14" x14ac:dyDescent="0.25">
      <c r="B68" s="28" t="s">
        <v>83</v>
      </c>
      <c r="C68" s="35"/>
      <c r="D68" s="35"/>
      <c r="E68" s="35"/>
      <c r="F68" s="35"/>
      <c r="G68" s="35"/>
      <c r="H68" s="35"/>
      <c r="I68" s="35"/>
      <c r="J68" s="35"/>
      <c r="K68" s="35"/>
      <c r="L68" s="35"/>
      <c r="M68" s="35"/>
      <c r="N68" s="35"/>
    </row>
    <row r="69" spans="2:14" x14ac:dyDescent="0.25">
      <c r="B69" s="28" t="s">
        <v>84</v>
      </c>
      <c r="C69" s="35"/>
      <c r="D69" s="35"/>
      <c r="E69" s="35"/>
      <c r="F69" s="35"/>
      <c r="G69" s="35"/>
      <c r="H69" s="35"/>
      <c r="I69" s="35"/>
      <c r="J69" s="35"/>
      <c r="K69" s="35"/>
      <c r="L69" s="35"/>
      <c r="M69" s="35"/>
      <c r="N69" s="35"/>
    </row>
    <row r="70" spans="2:14" x14ac:dyDescent="0.25">
      <c r="B70" s="28" t="s">
        <v>85</v>
      </c>
      <c r="C70" s="35"/>
      <c r="D70" s="35"/>
      <c r="E70" s="35"/>
      <c r="F70" s="35"/>
      <c r="G70" s="35"/>
      <c r="H70" s="35"/>
      <c r="I70" s="35"/>
      <c r="J70" s="35"/>
      <c r="K70" s="35"/>
      <c r="L70" s="35"/>
      <c r="M70" s="35"/>
      <c r="N70" s="35"/>
    </row>
    <row r="71" spans="2:14" x14ac:dyDescent="0.25">
      <c r="B71" s="36" t="s">
        <v>46</v>
      </c>
      <c r="C71" s="12"/>
      <c r="D71" s="12"/>
      <c r="E71" s="12"/>
      <c r="F71" s="12"/>
      <c r="G71" s="12"/>
      <c r="H71" s="12"/>
      <c r="I71" s="12"/>
      <c r="J71" s="12"/>
      <c r="K71" s="12"/>
      <c r="L71" s="12"/>
      <c r="M71" s="12"/>
      <c r="N71" s="12"/>
    </row>
    <row r="72" spans="2:14" x14ac:dyDescent="0.25">
      <c r="B72" s="36" t="s">
        <v>47</v>
      </c>
      <c r="C72" s="12"/>
      <c r="D72" s="12"/>
      <c r="E72" s="12"/>
      <c r="F72" s="12"/>
      <c r="G72" s="12"/>
      <c r="H72" s="12"/>
      <c r="I72" s="12"/>
      <c r="J72" s="12"/>
      <c r="K72" s="12"/>
      <c r="L72" s="12"/>
      <c r="M72" s="12"/>
      <c r="N72" s="12"/>
    </row>
    <row r="73" spans="2:14" x14ac:dyDescent="0.25">
      <c r="B73" s="36" t="s">
        <v>48</v>
      </c>
      <c r="C73" s="12"/>
      <c r="D73" s="12"/>
      <c r="E73" s="12"/>
      <c r="F73" s="12"/>
      <c r="G73" s="12"/>
      <c r="H73" s="12"/>
      <c r="I73" s="12"/>
      <c r="J73" s="12"/>
      <c r="K73" s="12"/>
      <c r="L73" s="12"/>
      <c r="M73" s="12"/>
      <c r="N73" s="12"/>
    </row>
    <row r="74" spans="2:14" x14ac:dyDescent="0.25">
      <c r="B74" s="2" t="s">
        <v>49</v>
      </c>
      <c r="C74" s="18">
        <f>IFERROR(IF(C60&gt;=(SUM(C61,C71:C73)),ROUND(C60-SUM(C61,C71:C73),0),0),0)</f>
        <v>0</v>
      </c>
      <c r="D74" s="18">
        <f t="shared" ref="D74:N74" si="10">IFERROR(IF(D60&gt;=(SUM(D61,D71:D73)),ROUND(D60-SUM(D61,D71:D73),0),0),0)</f>
        <v>0</v>
      </c>
      <c r="E74" s="18">
        <f t="shared" si="10"/>
        <v>0</v>
      </c>
      <c r="F74" s="18">
        <f t="shared" si="10"/>
        <v>0</v>
      </c>
      <c r="G74" s="18">
        <f t="shared" si="10"/>
        <v>0</v>
      </c>
      <c r="H74" s="18">
        <f t="shared" si="10"/>
        <v>0</v>
      </c>
      <c r="I74" s="18">
        <f t="shared" si="10"/>
        <v>0</v>
      </c>
      <c r="J74" s="18">
        <f t="shared" si="10"/>
        <v>0</v>
      </c>
      <c r="K74" s="18">
        <f t="shared" si="10"/>
        <v>0</v>
      </c>
      <c r="L74" s="18">
        <f t="shared" si="10"/>
        <v>0</v>
      </c>
      <c r="M74" s="18">
        <f t="shared" si="10"/>
        <v>0</v>
      </c>
      <c r="N74" s="18">
        <f t="shared" si="10"/>
        <v>0</v>
      </c>
    </row>
  </sheetData>
  <conditionalFormatting sqref="C11:N17 C19:N24">
    <cfRule type="expression" dxfId="1" priority="2">
      <formula>IF(C11&lt;&gt;"",1,0)</formula>
    </cfRule>
  </conditionalFormatting>
  <conditionalFormatting sqref="C71:N73">
    <cfRule type="expression" dxfId="0" priority="1">
      <formula>IF(C71&lt;&gt;"",1,0)</formula>
    </cfRule>
  </conditionalFormatting>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D9A5A-4081-4FE9-A3EB-D089397FA17B}">
  <sheetPr codeName="Hoja6"/>
  <dimension ref="A1:O130"/>
  <sheetViews>
    <sheetView showGridLines="0" zoomScale="110" zoomScaleNormal="110" workbookViewId="0">
      <selection activeCell="F13" sqref="F13"/>
    </sheetView>
  </sheetViews>
  <sheetFormatPr baseColWidth="10" defaultRowHeight="15" x14ac:dyDescent="0.25"/>
  <cols>
    <col min="1" max="1" width="2.7109375" customWidth="1"/>
    <col min="2" max="2" width="20.140625" customWidth="1"/>
    <col min="3" max="3" width="52.7109375" customWidth="1"/>
    <col min="4" max="15" width="13.7109375" customWidth="1"/>
  </cols>
  <sheetData>
    <row r="1" spans="1:15" x14ac:dyDescent="0.25">
      <c r="A1" s="38">
        <v>0</v>
      </c>
    </row>
    <row r="2" spans="1:15" ht="21.75" customHeight="1" x14ac:dyDescent="0.25">
      <c r="B2" s="2" t="s">
        <v>86</v>
      </c>
    </row>
    <row r="3" spans="1:15" ht="15.75" x14ac:dyDescent="0.25">
      <c r="J3" s="39"/>
    </row>
    <row r="4" spans="1:15" x14ac:dyDescent="0.25">
      <c r="C4" s="3" t="s">
        <v>1</v>
      </c>
      <c r="D4" s="4">
        <v>2025</v>
      </c>
    </row>
    <row r="5" spans="1:15" x14ac:dyDescent="0.25">
      <c r="C5" s="3" t="s">
        <v>87</v>
      </c>
      <c r="D5" s="4">
        <v>612</v>
      </c>
    </row>
    <row r="6" spans="1:15" x14ac:dyDescent="0.25">
      <c r="C6" s="3"/>
    </row>
    <row r="7" spans="1:15" x14ac:dyDescent="0.25">
      <c r="C7" s="40" t="s">
        <v>88</v>
      </c>
      <c r="D7" s="41" t="s">
        <v>2</v>
      </c>
      <c r="E7" s="41" t="s">
        <v>3</v>
      </c>
      <c r="F7" s="41" t="s">
        <v>4</v>
      </c>
      <c r="G7" s="41" t="s">
        <v>5</v>
      </c>
      <c r="H7" s="41" t="s">
        <v>6</v>
      </c>
      <c r="I7" s="41" t="s">
        <v>7</v>
      </c>
      <c r="J7" s="41" t="s">
        <v>8</v>
      </c>
      <c r="K7" s="41" t="s">
        <v>9</v>
      </c>
      <c r="L7" s="41" t="s">
        <v>10</v>
      </c>
      <c r="M7" s="41" t="s">
        <v>11</v>
      </c>
      <c r="N7" s="41" t="s">
        <v>12</v>
      </c>
      <c r="O7" s="41" t="s">
        <v>13</v>
      </c>
    </row>
    <row r="8" spans="1:15" ht="27.75" customHeight="1" x14ac:dyDescent="0.25">
      <c r="C8" s="42" t="s">
        <v>89</v>
      </c>
      <c r="D8" s="43">
        <f>IFERROR(IF($A$1=1,D9+D10-D11,D9+D10),0)</f>
        <v>0</v>
      </c>
      <c r="E8" s="43">
        <f t="shared" ref="E8:O8" si="0">IFERROR(IF($A$1=1,E9+E10-E11,E9+E10),0)</f>
        <v>0</v>
      </c>
      <c r="F8" s="43">
        <f t="shared" si="0"/>
        <v>0</v>
      </c>
      <c r="G8" s="43">
        <f t="shared" si="0"/>
        <v>0</v>
      </c>
      <c r="H8" s="43">
        <f t="shared" si="0"/>
        <v>0</v>
      </c>
      <c r="I8" s="43">
        <f t="shared" si="0"/>
        <v>0</v>
      </c>
      <c r="J8" s="43">
        <f t="shared" si="0"/>
        <v>0</v>
      </c>
      <c r="K8" s="43">
        <f t="shared" si="0"/>
        <v>0</v>
      </c>
      <c r="L8" s="43">
        <f t="shared" si="0"/>
        <v>0</v>
      </c>
      <c r="M8" s="43">
        <f t="shared" si="0"/>
        <v>0</v>
      </c>
      <c r="N8" s="43">
        <f t="shared" si="0"/>
        <v>0</v>
      </c>
      <c r="O8" s="43">
        <f t="shared" si="0"/>
        <v>0</v>
      </c>
    </row>
    <row r="9" spans="1:15" x14ac:dyDescent="0.25">
      <c r="C9" s="44" t="s">
        <v>90</v>
      </c>
      <c r="D9" s="94"/>
      <c r="E9" s="94"/>
      <c r="F9" s="94"/>
      <c r="G9" s="94"/>
      <c r="H9" s="94"/>
      <c r="I9" s="94"/>
      <c r="J9" s="94"/>
      <c r="K9" s="94"/>
      <c r="L9" s="94"/>
      <c r="M9" s="94"/>
      <c r="N9" s="94"/>
      <c r="O9" s="94"/>
    </row>
    <row r="10" spans="1:15" ht="15.75" thickBot="1" x14ac:dyDescent="0.3">
      <c r="C10" s="46" t="s">
        <v>91</v>
      </c>
      <c r="D10" s="110"/>
      <c r="E10" s="110"/>
      <c r="F10" s="110"/>
      <c r="G10" s="110"/>
      <c r="H10" s="110"/>
      <c r="I10" s="110"/>
      <c r="J10" s="110"/>
      <c r="K10" s="110"/>
      <c r="L10" s="110"/>
      <c r="M10" s="110"/>
      <c r="N10" s="110"/>
      <c r="O10" s="110"/>
    </row>
    <row r="11" spans="1:15" ht="36.75" customHeight="1" thickBot="1" x14ac:dyDescent="0.3">
      <c r="B11" s="47" t="s">
        <v>92</v>
      </c>
      <c r="C11" s="48" t="s">
        <v>93</v>
      </c>
      <c r="D11" s="49">
        <v>0</v>
      </c>
      <c r="E11" s="49">
        <v>0</v>
      </c>
      <c r="F11" s="49">
        <v>0</v>
      </c>
      <c r="G11" s="49">
        <v>0</v>
      </c>
      <c r="H11" s="49">
        <v>0</v>
      </c>
      <c r="I11" s="49">
        <v>0</v>
      </c>
      <c r="J11" s="49">
        <v>0</v>
      </c>
      <c r="K11" s="49">
        <v>0</v>
      </c>
      <c r="L11" s="49">
        <v>0</v>
      </c>
      <c r="M11" s="49">
        <v>0</v>
      </c>
      <c r="N11" s="49">
        <v>0</v>
      </c>
      <c r="O11" s="49">
        <v>0</v>
      </c>
    </row>
    <row r="12" spans="1:15" x14ac:dyDescent="0.25">
      <c r="C12" s="10" t="s">
        <v>94</v>
      </c>
    </row>
    <row r="13" spans="1:15" ht="30" x14ac:dyDescent="0.25">
      <c r="C13" s="44" t="s">
        <v>95</v>
      </c>
      <c r="D13" s="50"/>
      <c r="E13" s="50"/>
      <c r="F13" s="50"/>
      <c r="G13" s="50"/>
      <c r="H13" s="50"/>
      <c r="I13" s="50"/>
      <c r="J13" s="50"/>
      <c r="K13" s="50"/>
      <c r="L13" s="50"/>
      <c r="M13" s="50"/>
      <c r="N13" s="50"/>
      <c r="O13" s="50"/>
    </row>
    <row r="14" spans="1:15" ht="30" x14ac:dyDescent="0.25">
      <c r="C14" s="44" t="s">
        <v>96</v>
      </c>
      <c r="D14" s="50"/>
      <c r="E14" s="50"/>
      <c r="F14" s="50"/>
      <c r="G14" s="50"/>
      <c r="H14" s="50"/>
      <c r="I14" s="50"/>
      <c r="J14" s="50"/>
      <c r="K14" s="50"/>
      <c r="L14" s="50"/>
      <c r="M14" s="50"/>
      <c r="N14" s="50"/>
      <c r="O14" s="50"/>
    </row>
    <row r="15" spans="1:15" ht="33" customHeight="1" x14ac:dyDescent="0.25">
      <c r="C15" s="44" t="s">
        <v>26</v>
      </c>
      <c r="D15" s="50"/>
      <c r="E15" s="50"/>
      <c r="F15" s="50"/>
      <c r="G15" s="50"/>
      <c r="H15" s="50"/>
      <c r="I15" s="50"/>
      <c r="J15" s="50"/>
      <c r="K15" s="50"/>
      <c r="L15" s="50"/>
      <c r="M15" s="50"/>
      <c r="N15" s="50"/>
      <c r="O15" s="50"/>
    </row>
    <row r="16" spans="1:15" ht="30" x14ac:dyDescent="0.25">
      <c r="C16" s="44" t="s">
        <v>97</v>
      </c>
      <c r="D16" s="51"/>
      <c r="E16" s="51"/>
      <c r="F16" s="51"/>
      <c r="G16" s="51"/>
      <c r="H16" s="51"/>
      <c r="I16" s="51"/>
      <c r="J16" s="51"/>
      <c r="K16" s="51"/>
      <c r="L16" s="51"/>
      <c r="M16" s="51"/>
      <c r="N16" s="51"/>
      <c r="O16" s="51"/>
    </row>
    <row r="17" spans="2:15" ht="16.5" customHeight="1" x14ac:dyDescent="0.25">
      <c r="C17" s="44" t="s">
        <v>98</v>
      </c>
      <c r="D17" s="50"/>
      <c r="E17" s="50"/>
      <c r="F17" s="50"/>
      <c r="G17" s="50"/>
      <c r="H17" s="50"/>
      <c r="I17" s="50"/>
      <c r="J17" s="50"/>
      <c r="K17" s="50"/>
      <c r="L17" s="50"/>
      <c r="M17" s="50"/>
      <c r="N17" s="50"/>
      <c r="O17" s="50"/>
    </row>
    <row r="18" spans="2:15" x14ac:dyDescent="0.25">
      <c r="C18" s="52" t="s">
        <v>99</v>
      </c>
    </row>
    <row r="19" spans="2:15" x14ac:dyDescent="0.25">
      <c r="C19" s="53" t="s">
        <v>100</v>
      </c>
      <c r="D19" s="54"/>
      <c r="E19" s="54"/>
      <c r="F19" s="54"/>
      <c r="G19" s="54"/>
      <c r="H19" s="54"/>
      <c r="I19" s="54"/>
      <c r="J19" s="54"/>
      <c r="K19" s="54"/>
      <c r="L19" s="54"/>
      <c r="M19" s="54"/>
      <c r="N19" s="54"/>
      <c r="O19" s="54"/>
    </row>
    <row r="20" spans="2:15" x14ac:dyDescent="0.25">
      <c r="C20" s="53" t="s">
        <v>101</v>
      </c>
      <c r="D20" s="54"/>
      <c r="E20" s="54"/>
      <c r="F20" s="54"/>
      <c r="G20" s="54"/>
      <c r="H20" s="54"/>
      <c r="I20" s="54"/>
      <c r="J20" s="54"/>
      <c r="K20" s="54"/>
      <c r="L20" s="54"/>
      <c r="M20" s="54"/>
      <c r="N20" s="54"/>
      <c r="O20" s="54"/>
    </row>
    <row r="21" spans="2:15" ht="31.5" customHeight="1" x14ac:dyDescent="0.25">
      <c r="C21" s="53" t="s">
        <v>102</v>
      </c>
      <c r="D21" s="54"/>
      <c r="E21" s="54"/>
      <c r="F21" s="54"/>
      <c r="G21" s="54"/>
      <c r="H21" s="54"/>
      <c r="I21" s="54"/>
      <c r="J21" s="54"/>
      <c r="K21" s="54"/>
      <c r="L21" s="54"/>
      <c r="M21" s="54"/>
      <c r="N21" s="54"/>
      <c r="O21" s="54"/>
    </row>
    <row r="22" spans="2:15" x14ac:dyDescent="0.25">
      <c r="C22" s="53" t="s">
        <v>103</v>
      </c>
      <c r="D22" s="54"/>
      <c r="E22" s="54"/>
      <c r="F22" s="54"/>
      <c r="G22" s="54"/>
      <c r="H22" s="54"/>
      <c r="I22" s="54"/>
      <c r="J22" s="54"/>
      <c r="K22" s="54"/>
      <c r="L22" s="54"/>
      <c r="M22" s="54"/>
      <c r="N22" s="54"/>
      <c r="O22" s="54"/>
    </row>
    <row r="23" spans="2:15" ht="30" x14ac:dyDescent="0.25">
      <c r="C23" s="53" t="s">
        <v>30</v>
      </c>
      <c r="D23" s="54"/>
      <c r="E23" s="54"/>
      <c r="F23" s="54"/>
      <c r="G23" s="54"/>
      <c r="H23" s="54"/>
      <c r="I23" s="54"/>
      <c r="J23" s="54"/>
      <c r="K23" s="54"/>
      <c r="L23" s="54"/>
      <c r="M23" s="54"/>
      <c r="N23" s="54"/>
      <c r="O23" s="54"/>
    </row>
    <row r="24" spans="2:15" ht="30" x14ac:dyDescent="0.25">
      <c r="C24" s="53" t="s">
        <v>104</v>
      </c>
      <c r="D24" s="54"/>
      <c r="E24" s="54"/>
      <c r="F24" s="54"/>
      <c r="G24" s="54"/>
      <c r="H24" s="54"/>
      <c r="I24" s="54"/>
      <c r="J24" s="54"/>
      <c r="K24" s="54"/>
      <c r="L24" s="54"/>
      <c r="M24" s="54"/>
      <c r="N24" s="54"/>
      <c r="O24" s="54"/>
    </row>
    <row r="25" spans="2:15" x14ac:dyDescent="0.25">
      <c r="C25" s="55" t="s">
        <v>105</v>
      </c>
      <c r="D25" s="54"/>
      <c r="E25" s="54"/>
      <c r="F25" s="54"/>
      <c r="G25" s="54"/>
      <c r="H25" s="54"/>
      <c r="I25" s="54"/>
      <c r="J25" s="54"/>
      <c r="K25" s="54"/>
      <c r="L25" s="54"/>
      <c r="M25" s="54"/>
      <c r="N25" s="54"/>
      <c r="O25" s="54"/>
    </row>
    <row r="26" spans="2:15" x14ac:dyDescent="0.25">
      <c r="C26" s="56" t="s">
        <v>106</v>
      </c>
      <c r="D26" s="18">
        <f>IFERROR(SUM(D8,D19:D24)-SUM(D13:D17,D25),0)</f>
        <v>0</v>
      </c>
      <c r="E26" s="18">
        <f>IFERROR(SUM(E8,E19:E24)-SUM(E13:E17,E25),0)</f>
        <v>0</v>
      </c>
      <c r="F26" s="18">
        <f t="shared" ref="F26:O26" si="1">IFERROR(SUM(F8,F19:F24)-SUM(F13:F17,F25),0)</f>
        <v>0</v>
      </c>
      <c r="G26" s="18">
        <f t="shared" si="1"/>
        <v>0</v>
      </c>
      <c r="H26" s="18">
        <f t="shared" si="1"/>
        <v>0</v>
      </c>
      <c r="I26" s="18">
        <f t="shared" si="1"/>
        <v>0</v>
      </c>
      <c r="J26" s="18">
        <f t="shared" si="1"/>
        <v>0</v>
      </c>
      <c r="K26" s="18">
        <f t="shared" si="1"/>
        <v>0</v>
      </c>
      <c r="L26" s="18">
        <f t="shared" si="1"/>
        <v>0</v>
      </c>
      <c r="M26" s="18">
        <f t="shared" si="1"/>
        <v>0</v>
      </c>
      <c r="N26" s="18">
        <f t="shared" si="1"/>
        <v>0</v>
      </c>
      <c r="O26" s="18">
        <f t="shared" si="1"/>
        <v>0</v>
      </c>
    </row>
    <row r="27" spans="2:15" x14ac:dyDescent="0.25">
      <c r="C27" s="56" t="s">
        <v>107</v>
      </c>
      <c r="D27" s="18">
        <v>0</v>
      </c>
      <c r="E27" s="18">
        <f>SUM($D$26:D26)</f>
        <v>0</v>
      </c>
      <c r="F27" s="18">
        <f>SUM($D$26:E26)</f>
        <v>0</v>
      </c>
      <c r="G27" s="18">
        <f>SUM($D$26:F26)</f>
        <v>0</v>
      </c>
      <c r="H27" s="18">
        <f>SUM($D$26:G26)</f>
        <v>0</v>
      </c>
      <c r="I27" s="18">
        <f>SUM($D$26:H26)</f>
        <v>0</v>
      </c>
      <c r="J27" s="18">
        <f>SUM($D$26:I26)</f>
        <v>0</v>
      </c>
      <c r="K27" s="18">
        <f>SUM($D$26:J26)</f>
        <v>0</v>
      </c>
      <c r="L27" s="18">
        <f>SUM($D$26:K26)</f>
        <v>0</v>
      </c>
      <c r="M27" s="18">
        <f>SUM($D$26:L26)</f>
        <v>0</v>
      </c>
      <c r="N27" s="18">
        <f>SUM($D$26:M26)</f>
        <v>0</v>
      </c>
      <c r="O27" s="18">
        <f>SUM($D$26:N26)</f>
        <v>0</v>
      </c>
    </row>
    <row r="28" spans="2:15" x14ac:dyDescent="0.25">
      <c r="C28" s="57" t="s">
        <v>108</v>
      </c>
      <c r="D28" s="18">
        <f>SUM(D26:D27)</f>
        <v>0</v>
      </c>
      <c r="E28" s="18">
        <f>SUM(E26:E27)</f>
        <v>0</v>
      </c>
      <c r="F28" s="18">
        <f t="shared" ref="F28:O28" si="2">SUM(F26:F27)</f>
        <v>0</v>
      </c>
      <c r="G28" s="18">
        <f t="shared" si="2"/>
        <v>0</v>
      </c>
      <c r="H28" s="18">
        <f t="shared" si="2"/>
        <v>0</v>
      </c>
      <c r="I28" s="18">
        <f t="shared" si="2"/>
        <v>0</v>
      </c>
      <c r="J28" s="18">
        <f t="shared" si="2"/>
        <v>0</v>
      </c>
      <c r="K28" s="18">
        <f t="shared" si="2"/>
        <v>0</v>
      </c>
      <c r="L28" s="18">
        <f t="shared" si="2"/>
        <v>0</v>
      </c>
      <c r="M28" s="18">
        <f t="shared" si="2"/>
        <v>0</v>
      </c>
      <c r="N28" s="18">
        <f t="shared" si="2"/>
        <v>0</v>
      </c>
      <c r="O28" s="18">
        <f t="shared" si="2"/>
        <v>0</v>
      </c>
    </row>
    <row r="30" spans="2:15" x14ac:dyDescent="0.25">
      <c r="C30" s="40" t="s">
        <v>109</v>
      </c>
    </row>
    <row r="31" spans="2:15" ht="30.75" thickBot="1" x14ac:dyDescent="0.3">
      <c r="C31" s="58" t="s">
        <v>52</v>
      </c>
      <c r="D31" s="43">
        <f>IFERROR(SUM(D36,D43:D47),0)</f>
        <v>0</v>
      </c>
      <c r="E31" s="43">
        <f t="shared" ref="E31:O31" si="3">IFERROR(SUM(E36,E43:E47),0)</f>
        <v>0</v>
      </c>
      <c r="F31" s="43">
        <f t="shared" si="3"/>
        <v>0</v>
      </c>
      <c r="G31" s="43">
        <f t="shared" si="3"/>
        <v>0</v>
      </c>
      <c r="H31" s="43">
        <f t="shared" si="3"/>
        <v>0</v>
      </c>
      <c r="I31" s="43">
        <f t="shared" si="3"/>
        <v>0</v>
      </c>
      <c r="J31" s="43">
        <f t="shared" si="3"/>
        <v>0</v>
      </c>
      <c r="K31" s="43">
        <f t="shared" si="3"/>
        <v>0</v>
      </c>
      <c r="L31" s="43">
        <f t="shared" si="3"/>
        <v>0</v>
      </c>
      <c r="M31" s="43">
        <f t="shared" si="3"/>
        <v>0</v>
      </c>
      <c r="N31" s="43">
        <f t="shared" si="3"/>
        <v>0</v>
      </c>
      <c r="O31" s="43">
        <f t="shared" si="3"/>
        <v>0</v>
      </c>
    </row>
    <row r="32" spans="2:15" x14ac:dyDescent="0.25">
      <c r="B32" s="102" t="s">
        <v>110</v>
      </c>
      <c r="C32" s="59" t="s">
        <v>111</v>
      </c>
      <c r="D32" s="60">
        <v>0</v>
      </c>
      <c r="E32" s="60">
        <v>0</v>
      </c>
      <c r="F32" s="60">
        <v>0</v>
      </c>
      <c r="G32" s="60">
        <v>0</v>
      </c>
      <c r="H32" s="60">
        <v>0</v>
      </c>
      <c r="I32" s="60">
        <v>0</v>
      </c>
      <c r="J32" s="60">
        <v>0</v>
      </c>
      <c r="K32" s="60">
        <v>0</v>
      </c>
      <c r="L32" s="60">
        <v>0</v>
      </c>
      <c r="M32" s="60">
        <v>0</v>
      </c>
      <c r="N32" s="60">
        <v>0</v>
      </c>
      <c r="O32" s="60">
        <v>0</v>
      </c>
    </row>
    <row r="33" spans="2:15" x14ac:dyDescent="0.25">
      <c r="B33" s="103"/>
      <c r="C33" s="61" t="s">
        <v>40</v>
      </c>
      <c r="D33" s="60">
        <v>0</v>
      </c>
      <c r="E33" s="60">
        <v>0</v>
      </c>
      <c r="F33" s="60">
        <v>0</v>
      </c>
      <c r="G33" s="60">
        <v>0</v>
      </c>
      <c r="H33" s="60">
        <v>0</v>
      </c>
      <c r="I33" s="60">
        <v>0</v>
      </c>
      <c r="J33" s="60">
        <v>0</v>
      </c>
      <c r="K33" s="60">
        <v>0</v>
      </c>
      <c r="L33" s="60">
        <v>0</v>
      </c>
      <c r="M33" s="60">
        <v>0</v>
      </c>
      <c r="N33" s="60">
        <v>0</v>
      </c>
      <c r="O33" s="60">
        <v>0</v>
      </c>
    </row>
    <row r="34" spans="2:15" x14ac:dyDescent="0.25">
      <c r="B34" s="103"/>
      <c r="C34" s="61" t="s">
        <v>112</v>
      </c>
      <c r="D34" s="60">
        <v>0</v>
      </c>
      <c r="E34" s="60">
        <v>0</v>
      </c>
      <c r="F34" s="60">
        <v>0</v>
      </c>
      <c r="G34" s="60">
        <v>0</v>
      </c>
      <c r="H34" s="60">
        <v>0</v>
      </c>
      <c r="I34" s="60">
        <v>0</v>
      </c>
      <c r="J34" s="60">
        <v>0</v>
      </c>
      <c r="K34" s="60">
        <v>0</v>
      </c>
      <c r="L34" s="60">
        <v>0</v>
      </c>
      <c r="M34" s="60">
        <v>0</v>
      </c>
      <c r="N34" s="60">
        <v>0</v>
      </c>
      <c r="O34" s="60">
        <v>0</v>
      </c>
    </row>
    <row r="35" spans="2:15" x14ac:dyDescent="0.25">
      <c r="B35" s="103"/>
      <c r="C35" s="61" t="s">
        <v>113</v>
      </c>
      <c r="D35" s="60">
        <v>0</v>
      </c>
      <c r="E35" s="60">
        <v>0</v>
      </c>
      <c r="F35" s="60">
        <v>0</v>
      </c>
      <c r="G35" s="60">
        <v>0</v>
      </c>
      <c r="H35" s="60">
        <v>0</v>
      </c>
      <c r="I35" s="60">
        <v>0</v>
      </c>
      <c r="J35" s="60">
        <v>0</v>
      </c>
      <c r="K35" s="60">
        <v>0</v>
      </c>
      <c r="L35" s="60">
        <v>0</v>
      </c>
      <c r="M35" s="60">
        <v>0</v>
      </c>
      <c r="N35" s="60">
        <v>0</v>
      </c>
      <c r="O35" s="60">
        <v>0</v>
      </c>
    </row>
    <row r="36" spans="2:15" ht="15.75" thickBot="1" x14ac:dyDescent="0.3">
      <c r="B36" s="103"/>
      <c r="C36" s="62" t="s">
        <v>114</v>
      </c>
      <c r="D36" s="18">
        <f>IFERROR(D32-D33-D34-D35,0)</f>
        <v>0</v>
      </c>
      <c r="E36" s="18">
        <f t="shared" ref="E36:O36" si="4">IFERROR(E32-E33-E34-E35,0)</f>
        <v>0</v>
      </c>
      <c r="F36" s="18">
        <f t="shared" si="4"/>
        <v>0</v>
      </c>
      <c r="G36" s="18">
        <f t="shared" si="4"/>
        <v>0</v>
      </c>
      <c r="H36" s="18">
        <f t="shared" si="4"/>
        <v>0</v>
      </c>
      <c r="I36" s="18">
        <f t="shared" si="4"/>
        <v>0</v>
      </c>
      <c r="J36" s="18">
        <f t="shared" si="4"/>
        <v>0</v>
      </c>
      <c r="K36" s="18">
        <f t="shared" si="4"/>
        <v>0</v>
      </c>
      <c r="L36" s="18">
        <f t="shared" si="4"/>
        <v>0</v>
      </c>
      <c r="M36" s="18">
        <f t="shared" si="4"/>
        <v>0</v>
      </c>
      <c r="N36" s="18">
        <f t="shared" si="4"/>
        <v>0</v>
      </c>
      <c r="O36" s="18">
        <f t="shared" si="4"/>
        <v>0</v>
      </c>
    </row>
    <row r="37" spans="2:15" x14ac:dyDescent="0.25">
      <c r="B37" s="103"/>
      <c r="C37" s="59" t="s">
        <v>115</v>
      </c>
      <c r="D37" s="60">
        <v>0</v>
      </c>
      <c r="E37" s="60">
        <v>0</v>
      </c>
      <c r="F37" s="60">
        <v>0</v>
      </c>
      <c r="G37" s="60">
        <v>0</v>
      </c>
      <c r="H37" s="60">
        <v>0</v>
      </c>
      <c r="I37" s="60">
        <v>0</v>
      </c>
      <c r="J37" s="60">
        <v>0</v>
      </c>
      <c r="K37" s="60">
        <v>0</v>
      </c>
      <c r="L37" s="60">
        <v>0</v>
      </c>
      <c r="M37" s="60">
        <v>0</v>
      </c>
      <c r="N37" s="60">
        <v>0</v>
      </c>
      <c r="O37" s="60">
        <v>0</v>
      </c>
    </row>
    <row r="38" spans="2:15" x14ac:dyDescent="0.25">
      <c r="B38" s="103"/>
      <c r="C38" s="61" t="s">
        <v>40</v>
      </c>
      <c r="D38" s="60">
        <v>0</v>
      </c>
      <c r="E38" s="60">
        <v>0</v>
      </c>
      <c r="F38" s="60">
        <v>0</v>
      </c>
      <c r="G38" s="60">
        <v>0</v>
      </c>
      <c r="H38" s="60">
        <v>0</v>
      </c>
      <c r="I38" s="60">
        <v>0</v>
      </c>
      <c r="J38" s="60">
        <v>0</v>
      </c>
      <c r="K38" s="60">
        <v>0</v>
      </c>
      <c r="L38" s="60">
        <v>0</v>
      </c>
      <c r="M38" s="60">
        <v>0</v>
      </c>
      <c r="N38" s="60">
        <v>0</v>
      </c>
      <c r="O38" s="60">
        <v>0</v>
      </c>
    </row>
    <row r="39" spans="2:15" x14ac:dyDescent="0.25">
      <c r="B39" s="103"/>
      <c r="C39" s="61" t="s">
        <v>112</v>
      </c>
      <c r="D39" s="60">
        <v>0</v>
      </c>
      <c r="E39" s="60">
        <v>0</v>
      </c>
      <c r="F39" s="60">
        <v>0</v>
      </c>
      <c r="G39" s="60">
        <v>0</v>
      </c>
      <c r="H39" s="60">
        <v>0</v>
      </c>
      <c r="I39" s="60">
        <v>0</v>
      </c>
      <c r="J39" s="60">
        <v>0</v>
      </c>
      <c r="K39" s="60">
        <v>0</v>
      </c>
      <c r="L39" s="60">
        <v>0</v>
      </c>
      <c r="M39" s="60">
        <v>0</v>
      </c>
      <c r="N39" s="60">
        <v>0</v>
      </c>
      <c r="O39" s="60">
        <v>0</v>
      </c>
    </row>
    <row r="40" spans="2:15" x14ac:dyDescent="0.25">
      <c r="B40" s="103"/>
      <c r="C40" s="61" t="s">
        <v>116</v>
      </c>
      <c r="D40" s="60">
        <v>0</v>
      </c>
      <c r="E40" s="60">
        <v>0</v>
      </c>
      <c r="F40" s="60">
        <v>0</v>
      </c>
      <c r="G40" s="60">
        <v>0</v>
      </c>
      <c r="H40" s="60">
        <v>0</v>
      </c>
      <c r="I40" s="60">
        <v>0</v>
      </c>
      <c r="J40" s="60">
        <v>0</v>
      </c>
      <c r="K40" s="60">
        <v>0</v>
      </c>
      <c r="L40" s="60">
        <v>0</v>
      </c>
      <c r="M40" s="60">
        <v>0</v>
      </c>
      <c r="N40" s="60">
        <v>0</v>
      </c>
      <c r="O40" s="60">
        <v>0</v>
      </c>
    </row>
    <row r="41" spans="2:15" x14ac:dyDescent="0.25">
      <c r="B41" s="103"/>
      <c r="C41" s="63" t="s">
        <v>117</v>
      </c>
      <c r="D41" s="18">
        <f>IFERROR(D37-D38-D39-D40,0)</f>
        <v>0</v>
      </c>
      <c r="E41" s="18">
        <f t="shared" ref="E41:O41" si="5">IFERROR(E37-E38-E39-E40,0)</f>
        <v>0</v>
      </c>
      <c r="F41" s="18">
        <f t="shared" si="5"/>
        <v>0</v>
      </c>
      <c r="G41" s="18">
        <f t="shared" si="5"/>
        <v>0</v>
      </c>
      <c r="H41" s="18">
        <f t="shared" si="5"/>
        <v>0</v>
      </c>
      <c r="I41" s="18">
        <f t="shared" si="5"/>
        <v>0</v>
      </c>
      <c r="J41" s="18">
        <f t="shared" si="5"/>
        <v>0</v>
      </c>
      <c r="K41" s="18">
        <f t="shared" si="5"/>
        <v>0</v>
      </c>
      <c r="L41" s="18">
        <f t="shared" si="5"/>
        <v>0</v>
      </c>
      <c r="M41" s="18">
        <f t="shared" si="5"/>
        <v>0</v>
      </c>
      <c r="N41" s="18">
        <f t="shared" si="5"/>
        <v>0</v>
      </c>
      <c r="O41" s="18">
        <f t="shared" si="5"/>
        <v>0</v>
      </c>
    </row>
    <row r="42" spans="2:15" x14ac:dyDescent="0.25">
      <c r="B42" s="103"/>
      <c r="C42" s="64" t="s">
        <v>54</v>
      </c>
      <c r="D42" s="65"/>
      <c r="E42" s="65"/>
      <c r="F42" s="65"/>
      <c r="G42" s="65"/>
      <c r="H42" s="65"/>
      <c r="I42" s="65"/>
      <c r="J42" s="65"/>
      <c r="K42" s="65"/>
      <c r="L42" s="65"/>
      <c r="M42" s="65"/>
      <c r="N42" s="65"/>
      <c r="O42" s="65"/>
    </row>
    <row r="43" spans="2:15" x14ac:dyDescent="0.25">
      <c r="B43" s="103"/>
      <c r="C43" s="66" t="s">
        <v>118</v>
      </c>
      <c r="D43" s="18">
        <f>IFERROR(D41*D42,0)</f>
        <v>0</v>
      </c>
      <c r="E43" s="18">
        <f t="shared" ref="E43:O43" si="6">IFERROR(E41*E42,0)</f>
        <v>0</v>
      </c>
      <c r="F43" s="18">
        <f t="shared" si="6"/>
        <v>0</v>
      </c>
      <c r="G43" s="18">
        <f t="shared" si="6"/>
        <v>0</v>
      </c>
      <c r="H43" s="18">
        <f t="shared" si="6"/>
        <v>0</v>
      </c>
      <c r="I43" s="18">
        <f t="shared" si="6"/>
        <v>0</v>
      </c>
      <c r="J43" s="18">
        <f t="shared" si="6"/>
        <v>0</v>
      </c>
      <c r="K43" s="18">
        <f t="shared" si="6"/>
        <v>0</v>
      </c>
      <c r="L43" s="18">
        <f t="shared" si="6"/>
        <v>0</v>
      </c>
      <c r="M43" s="18">
        <f t="shared" si="6"/>
        <v>0</v>
      </c>
      <c r="N43" s="18">
        <f t="shared" si="6"/>
        <v>0</v>
      </c>
      <c r="O43" s="18">
        <f t="shared" si="6"/>
        <v>0</v>
      </c>
    </row>
    <row r="44" spans="2:15" x14ac:dyDescent="0.25">
      <c r="B44" s="103"/>
      <c r="C44" s="67" t="s">
        <v>119</v>
      </c>
      <c r="D44" s="65"/>
      <c r="E44" s="54"/>
      <c r="F44" s="54"/>
      <c r="G44" s="54"/>
      <c r="H44" s="54"/>
      <c r="I44" s="54"/>
      <c r="J44" s="54"/>
      <c r="K44" s="54"/>
      <c r="L44" s="54"/>
      <c r="M44" s="54"/>
      <c r="N44" s="54"/>
      <c r="O44" s="54"/>
    </row>
    <row r="45" spans="2:15" x14ac:dyDescent="0.25">
      <c r="B45" s="103"/>
      <c r="C45" s="67" t="s">
        <v>120</v>
      </c>
      <c r="D45" s="65"/>
      <c r="E45" s="54"/>
      <c r="F45" s="54"/>
      <c r="G45" s="54"/>
      <c r="H45" s="54"/>
      <c r="I45" s="54"/>
      <c r="J45" s="54"/>
      <c r="K45" s="54"/>
      <c r="L45" s="54"/>
      <c r="M45" s="54"/>
      <c r="N45" s="54"/>
      <c r="O45" s="54"/>
    </row>
    <row r="46" spans="2:15" x14ac:dyDescent="0.25">
      <c r="B46" s="103"/>
      <c r="C46" s="67" t="s">
        <v>121</v>
      </c>
      <c r="D46" s="65"/>
      <c r="E46" s="54"/>
      <c r="F46" s="54"/>
      <c r="G46" s="54"/>
      <c r="H46" s="54"/>
      <c r="I46" s="54"/>
      <c r="J46" s="54"/>
      <c r="K46" s="54"/>
      <c r="L46" s="54"/>
      <c r="M46" s="54"/>
      <c r="N46" s="54"/>
      <c r="O46" s="54"/>
    </row>
    <row r="47" spans="2:15" ht="15.75" thickBot="1" x14ac:dyDescent="0.3">
      <c r="B47" s="104"/>
      <c r="C47" s="68" t="s">
        <v>122</v>
      </c>
      <c r="D47" s="65"/>
      <c r="E47" s="54"/>
      <c r="F47" s="54"/>
      <c r="G47" s="54"/>
      <c r="H47" s="54"/>
      <c r="I47" s="54"/>
      <c r="J47" s="54"/>
      <c r="K47" s="54"/>
      <c r="L47" s="54"/>
      <c r="M47" s="54"/>
      <c r="N47" s="54"/>
      <c r="O47" s="54"/>
    </row>
    <row r="49" spans="1:15" ht="30" customHeight="1" x14ac:dyDescent="0.25">
      <c r="C49" s="69" t="s">
        <v>123</v>
      </c>
      <c r="D49" s="43">
        <f>D62</f>
        <v>0</v>
      </c>
      <c r="E49" s="43">
        <f t="shared" ref="E49:O49" si="7">E62</f>
        <v>0</v>
      </c>
      <c r="F49" s="43">
        <f t="shared" si="7"/>
        <v>0</v>
      </c>
      <c r="G49" s="43">
        <f t="shared" si="7"/>
        <v>0</v>
      </c>
      <c r="H49" s="43">
        <f t="shared" si="7"/>
        <v>0</v>
      </c>
      <c r="I49" s="43">
        <f t="shared" si="7"/>
        <v>0</v>
      </c>
      <c r="J49" s="43">
        <f t="shared" si="7"/>
        <v>0</v>
      </c>
      <c r="K49" s="43">
        <f t="shared" si="7"/>
        <v>0</v>
      </c>
      <c r="L49" s="43">
        <f t="shared" si="7"/>
        <v>0</v>
      </c>
      <c r="M49" s="43">
        <f t="shared" si="7"/>
        <v>0</v>
      </c>
      <c r="N49" s="43">
        <f t="shared" si="7"/>
        <v>0</v>
      </c>
      <c r="O49" s="43">
        <f t="shared" si="7"/>
        <v>0</v>
      </c>
    </row>
    <row r="50" spans="1:15" ht="30.75" thickBot="1" x14ac:dyDescent="0.3">
      <c r="A50" s="38">
        <v>0</v>
      </c>
      <c r="C50" s="44" t="s">
        <v>124</v>
      </c>
      <c r="D50" s="45">
        <v>0</v>
      </c>
      <c r="E50" s="45">
        <v>0</v>
      </c>
      <c r="F50" s="45">
        <v>0</v>
      </c>
      <c r="G50" s="45">
        <v>0</v>
      </c>
      <c r="H50" s="45">
        <v>0</v>
      </c>
      <c r="I50" s="45">
        <v>0</v>
      </c>
      <c r="J50" s="45">
        <v>0</v>
      </c>
      <c r="K50" s="45">
        <v>0</v>
      </c>
      <c r="L50" s="45">
        <v>0</v>
      </c>
      <c r="M50" s="45">
        <v>0</v>
      </c>
      <c r="N50" s="45">
        <v>0</v>
      </c>
      <c r="O50" s="45">
        <v>0</v>
      </c>
    </row>
    <row r="51" spans="1:15" ht="51.75" customHeight="1" thickBot="1" x14ac:dyDescent="0.3">
      <c r="B51" s="47" t="s">
        <v>92</v>
      </c>
      <c r="C51" s="70" t="s">
        <v>125</v>
      </c>
      <c r="D51" s="71">
        <v>0</v>
      </c>
      <c r="E51" s="71">
        <v>0</v>
      </c>
      <c r="F51" s="71">
        <v>0</v>
      </c>
      <c r="G51" s="71">
        <v>0</v>
      </c>
      <c r="H51" s="71">
        <v>0</v>
      </c>
      <c r="I51" s="71">
        <v>0</v>
      </c>
      <c r="J51" s="71">
        <v>0</v>
      </c>
      <c r="K51" s="71">
        <v>0</v>
      </c>
      <c r="L51" s="71">
        <v>0</v>
      </c>
      <c r="M51" s="71">
        <v>0</v>
      </c>
      <c r="N51" s="71">
        <v>0</v>
      </c>
      <c r="O51" s="71">
        <v>0</v>
      </c>
    </row>
    <row r="52" spans="1:15" ht="30.75" thickBot="1" x14ac:dyDescent="0.3">
      <c r="A52" s="38">
        <v>0</v>
      </c>
      <c r="C52" s="44" t="s">
        <v>126</v>
      </c>
      <c r="D52" s="45">
        <v>0</v>
      </c>
      <c r="E52" s="45">
        <v>0</v>
      </c>
      <c r="F52" s="45">
        <v>0</v>
      </c>
      <c r="G52" s="45">
        <v>0</v>
      </c>
      <c r="H52" s="45">
        <v>0</v>
      </c>
      <c r="I52" s="45">
        <v>0</v>
      </c>
      <c r="J52" s="45">
        <v>0</v>
      </c>
      <c r="K52" s="45">
        <v>0</v>
      </c>
      <c r="L52" s="45">
        <v>0</v>
      </c>
      <c r="M52" s="45">
        <v>0</v>
      </c>
      <c r="N52" s="45">
        <v>0</v>
      </c>
      <c r="O52" s="45">
        <v>0</v>
      </c>
    </row>
    <row r="53" spans="1:15" ht="45.75" thickBot="1" x14ac:dyDescent="0.3">
      <c r="B53" s="47" t="s">
        <v>92</v>
      </c>
      <c r="C53" s="70" t="s">
        <v>127</v>
      </c>
      <c r="D53" s="71">
        <v>0</v>
      </c>
      <c r="E53" s="71">
        <v>0</v>
      </c>
      <c r="F53" s="71">
        <v>0</v>
      </c>
      <c r="G53" s="71">
        <v>0</v>
      </c>
      <c r="H53" s="71">
        <v>0</v>
      </c>
      <c r="I53" s="71">
        <v>0</v>
      </c>
      <c r="J53" s="71">
        <v>0</v>
      </c>
      <c r="K53" s="71">
        <v>0</v>
      </c>
      <c r="L53" s="71">
        <v>0</v>
      </c>
      <c r="M53" s="71">
        <v>0</v>
      </c>
      <c r="N53" s="71">
        <v>0</v>
      </c>
      <c r="O53" s="71">
        <v>0</v>
      </c>
    </row>
    <row r="54" spans="1:15" ht="30" x14ac:dyDescent="0.25">
      <c r="C54" s="44" t="s">
        <v>128</v>
      </c>
      <c r="D54" s="45">
        <v>0</v>
      </c>
      <c r="E54" s="45">
        <v>0</v>
      </c>
      <c r="F54" s="45">
        <v>0</v>
      </c>
      <c r="G54" s="45">
        <v>0</v>
      </c>
      <c r="H54" s="45">
        <v>0</v>
      </c>
      <c r="I54" s="45">
        <v>0</v>
      </c>
      <c r="J54" s="45">
        <v>0</v>
      </c>
      <c r="K54" s="45">
        <v>0</v>
      </c>
      <c r="L54" s="45">
        <v>0</v>
      </c>
      <c r="M54" s="45">
        <v>0</v>
      </c>
      <c r="N54" s="45">
        <v>0</v>
      </c>
      <c r="O54" s="45">
        <v>0</v>
      </c>
    </row>
    <row r="55" spans="1:15" ht="30" x14ac:dyDescent="0.25">
      <c r="C55" s="44" t="s">
        <v>129</v>
      </c>
      <c r="D55" s="45">
        <v>0</v>
      </c>
      <c r="E55" s="45">
        <v>0</v>
      </c>
      <c r="F55" s="45">
        <v>0</v>
      </c>
      <c r="G55" s="45">
        <v>0</v>
      </c>
      <c r="H55" s="45">
        <v>0</v>
      </c>
      <c r="I55" s="45">
        <v>0</v>
      </c>
      <c r="J55" s="45">
        <v>0</v>
      </c>
      <c r="K55" s="45">
        <v>0</v>
      </c>
      <c r="L55" s="45">
        <v>0</v>
      </c>
      <c r="M55" s="45">
        <v>0</v>
      </c>
      <c r="N55" s="45">
        <v>0</v>
      </c>
      <c r="O55" s="45">
        <v>0</v>
      </c>
    </row>
    <row r="56" spans="1:15" ht="30" x14ac:dyDescent="0.25">
      <c r="C56" s="58" t="s">
        <v>63</v>
      </c>
      <c r="D56" s="45">
        <v>0</v>
      </c>
      <c r="E56" s="45">
        <v>0</v>
      </c>
      <c r="F56" s="45">
        <v>0</v>
      </c>
      <c r="G56" s="45">
        <v>0</v>
      </c>
      <c r="H56" s="45">
        <v>0</v>
      </c>
      <c r="I56" s="45">
        <v>0</v>
      </c>
      <c r="J56" s="45">
        <v>0</v>
      </c>
      <c r="K56" s="45">
        <v>0</v>
      </c>
      <c r="L56" s="45">
        <v>0</v>
      </c>
      <c r="M56" s="45">
        <v>0</v>
      </c>
      <c r="N56" s="45">
        <v>0</v>
      </c>
      <c r="O56" s="45">
        <v>0</v>
      </c>
    </row>
    <row r="57" spans="1:15" x14ac:dyDescent="0.25">
      <c r="C57" s="58" t="s">
        <v>64</v>
      </c>
      <c r="D57" s="54"/>
      <c r="E57" s="54"/>
      <c r="F57" s="54"/>
      <c r="G57" s="54"/>
      <c r="H57" s="54"/>
      <c r="I57" s="54"/>
      <c r="J57" s="54"/>
      <c r="K57" s="54"/>
      <c r="L57" s="54"/>
      <c r="M57" s="54"/>
      <c r="N57" s="54"/>
      <c r="O57" s="54"/>
    </row>
    <row r="58" spans="1:15" ht="30.75" thickBot="1" x14ac:dyDescent="0.3">
      <c r="C58" s="58" t="s">
        <v>65</v>
      </c>
      <c r="D58" s="54"/>
      <c r="E58" s="54"/>
      <c r="F58" s="54"/>
      <c r="G58" s="54"/>
      <c r="H58" s="54"/>
      <c r="I58" s="54"/>
      <c r="J58" s="54"/>
      <c r="K58" s="54"/>
      <c r="L58" s="54"/>
      <c r="M58" s="54"/>
      <c r="N58" s="54"/>
      <c r="O58" s="54"/>
    </row>
    <row r="59" spans="1:15" ht="45.75" thickBot="1" x14ac:dyDescent="0.3">
      <c r="B59" s="105" t="s">
        <v>92</v>
      </c>
      <c r="C59" s="72" t="s">
        <v>130</v>
      </c>
      <c r="D59" s="71">
        <v>0</v>
      </c>
      <c r="E59" s="71">
        <v>0</v>
      </c>
      <c r="F59" s="71">
        <v>0</v>
      </c>
      <c r="G59" s="71">
        <v>0</v>
      </c>
      <c r="H59" s="71">
        <v>0</v>
      </c>
      <c r="I59" s="71">
        <v>0</v>
      </c>
      <c r="J59" s="71">
        <v>0</v>
      </c>
      <c r="K59" s="71">
        <v>0</v>
      </c>
      <c r="L59" s="71">
        <v>0</v>
      </c>
      <c r="M59" s="71">
        <v>0</v>
      </c>
      <c r="N59" s="71">
        <v>0</v>
      </c>
      <c r="O59" s="71">
        <v>0</v>
      </c>
    </row>
    <row r="60" spans="1:15" ht="36" customHeight="1" thickBot="1" x14ac:dyDescent="0.3">
      <c r="B60" s="106"/>
      <c r="C60" s="72" t="s">
        <v>131</v>
      </c>
      <c r="D60" s="71">
        <v>0</v>
      </c>
      <c r="E60" s="71">
        <v>0</v>
      </c>
      <c r="F60" s="71">
        <v>0</v>
      </c>
      <c r="G60" s="71">
        <v>0</v>
      </c>
      <c r="H60" s="71">
        <v>0</v>
      </c>
      <c r="I60" s="71">
        <v>0</v>
      </c>
      <c r="J60" s="71">
        <v>0</v>
      </c>
      <c r="K60" s="71">
        <v>0</v>
      </c>
      <c r="L60" s="71">
        <v>0</v>
      </c>
      <c r="M60" s="71">
        <v>0</v>
      </c>
      <c r="N60" s="71">
        <v>0</v>
      </c>
      <c r="O60" s="71">
        <v>0</v>
      </c>
    </row>
    <row r="61" spans="1:15" ht="30" x14ac:dyDescent="0.25">
      <c r="C61" s="58" t="s">
        <v>66</v>
      </c>
      <c r="D61" s="45">
        <v>0</v>
      </c>
      <c r="E61" s="45">
        <v>0</v>
      </c>
      <c r="F61" s="45">
        <v>0</v>
      </c>
      <c r="G61" s="45">
        <v>0</v>
      </c>
      <c r="H61" s="45">
        <v>0</v>
      </c>
      <c r="I61" s="45">
        <v>0</v>
      </c>
      <c r="J61" s="45">
        <v>0</v>
      </c>
      <c r="K61" s="45">
        <v>0</v>
      </c>
      <c r="L61" s="45">
        <v>0</v>
      </c>
      <c r="M61" s="45">
        <v>0</v>
      </c>
      <c r="N61" s="45">
        <v>0</v>
      </c>
      <c r="O61" s="45">
        <v>0</v>
      </c>
    </row>
    <row r="62" spans="1:15" x14ac:dyDescent="0.25">
      <c r="C62" s="58" t="s">
        <v>132</v>
      </c>
      <c r="D62" s="18">
        <f>IFERROR(SUM(D50,D52,D54:D55,D58)-IF(A50=1,D51,0)-IF(A52=1,D53,0)-D57,0)</f>
        <v>0</v>
      </c>
      <c r="E62" s="18">
        <f t="shared" ref="E62:O62" si="8">IFERROR(SUM(E50,E52,E54:E55,E58)-IF(B50=1,E51,0)-IF(B52=1,E53,0)-E57,0)</f>
        <v>0</v>
      </c>
      <c r="F62" s="18">
        <f t="shared" si="8"/>
        <v>0</v>
      </c>
      <c r="G62" s="18">
        <f t="shared" si="8"/>
        <v>0</v>
      </c>
      <c r="H62" s="18">
        <f t="shared" si="8"/>
        <v>0</v>
      </c>
      <c r="I62" s="18">
        <f t="shared" si="8"/>
        <v>0</v>
      </c>
      <c r="J62" s="18">
        <f t="shared" si="8"/>
        <v>0</v>
      </c>
      <c r="K62" s="18">
        <f t="shared" si="8"/>
        <v>0</v>
      </c>
      <c r="L62" s="18">
        <f t="shared" si="8"/>
        <v>0</v>
      </c>
      <c r="M62" s="18">
        <f t="shared" si="8"/>
        <v>0</v>
      </c>
      <c r="N62" s="18">
        <f t="shared" si="8"/>
        <v>0</v>
      </c>
      <c r="O62" s="18">
        <f t="shared" si="8"/>
        <v>0</v>
      </c>
    </row>
    <row r="63" spans="1:15" x14ac:dyDescent="0.25">
      <c r="C63" s="58" t="s">
        <v>133</v>
      </c>
      <c r="D63" s="54"/>
      <c r="E63" s="54"/>
      <c r="F63" s="54"/>
      <c r="G63" s="54"/>
      <c r="H63" s="54"/>
      <c r="I63" s="54"/>
      <c r="J63" s="54"/>
      <c r="K63" s="54"/>
      <c r="L63" s="54"/>
      <c r="M63" s="54"/>
      <c r="N63" s="54"/>
      <c r="O63" s="54"/>
    </row>
    <row r="64" spans="1:15" x14ac:dyDescent="0.25">
      <c r="C64" s="58" t="s">
        <v>134</v>
      </c>
      <c r="D64" s="54"/>
      <c r="E64" s="54"/>
      <c r="F64" s="54"/>
      <c r="G64" s="54"/>
      <c r="H64" s="54"/>
      <c r="I64" s="54"/>
      <c r="J64" s="54"/>
      <c r="K64" s="54"/>
      <c r="L64" s="54"/>
      <c r="M64" s="54"/>
      <c r="N64" s="54"/>
      <c r="O64" s="54"/>
    </row>
    <row r="65" spans="3:15" x14ac:dyDescent="0.25">
      <c r="C65" s="58" t="s">
        <v>135</v>
      </c>
      <c r="D65" s="18">
        <f>SUM(D62:D64)</f>
        <v>0</v>
      </c>
      <c r="E65" s="18">
        <f>SUM(E62:E64)</f>
        <v>0</v>
      </c>
      <c r="F65" s="18">
        <f t="shared" ref="F65:O65" si="9">SUM(F62:F64)</f>
        <v>0</v>
      </c>
      <c r="G65" s="18">
        <f t="shared" si="9"/>
        <v>0</v>
      </c>
      <c r="H65" s="18">
        <f t="shared" si="9"/>
        <v>0</v>
      </c>
      <c r="I65" s="18">
        <f t="shared" si="9"/>
        <v>0</v>
      </c>
      <c r="J65" s="18">
        <f t="shared" si="9"/>
        <v>0</v>
      </c>
      <c r="K65" s="18">
        <f t="shared" si="9"/>
        <v>0</v>
      </c>
      <c r="L65" s="18">
        <f t="shared" si="9"/>
        <v>0</v>
      </c>
      <c r="M65" s="18">
        <f t="shared" si="9"/>
        <v>0</v>
      </c>
      <c r="N65" s="18">
        <f t="shared" si="9"/>
        <v>0</v>
      </c>
      <c r="O65" s="18">
        <f t="shared" si="9"/>
        <v>0</v>
      </c>
    </row>
    <row r="66" spans="3:15" x14ac:dyDescent="0.25">
      <c r="C66" s="58" t="s">
        <v>136</v>
      </c>
      <c r="D66" s="18">
        <v>0</v>
      </c>
      <c r="E66" s="18">
        <f>SUM($D$65:D65)</f>
        <v>0</v>
      </c>
      <c r="F66" s="18">
        <f>SUM($D$65:E65)</f>
        <v>0</v>
      </c>
      <c r="G66" s="18">
        <f>SUM($D$65:F65)</f>
        <v>0</v>
      </c>
      <c r="H66" s="18">
        <f>SUM($D$65:G65)</f>
        <v>0</v>
      </c>
      <c r="I66" s="18">
        <f>SUM($D$65:H65)</f>
        <v>0</v>
      </c>
      <c r="J66" s="18">
        <f>SUM($D$65:I65)</f>
        <v>0</v>
      </c>
      <c r="K66" s="18">
        <f>SUM($D$65:J65)</f>
        <v>0</v>
      </c>
      <c r="L66" s="18">
        <f>SUM($D$65:K65)</f>
        <v>0</v>
      </c>
      <c r="M66" s="18">
        <f>SUM($D$65:L65)</f>
        <v>0</v>
      </c>
      <c r="N66" s="18">
        <f>SUM($D$65:M65)</f>
        <v>0</v>
      </c>
      <c r="O66" s="18">
        <f>SUM($D$65:N65)</f>
        <v>0</v>
      </c>
    </row>
    <row r="67" spans="3:15" ht="17.25" customHeight="1" x14ac:dyDescent="0.25">
      <c r="C67" s="58" t="s">
        <v>137</v>
      </c>
      <c r="D67" s="18">
        <f>SUM(D65:D66)</f>
        <v>0</v>
      </c>
      <c r="E67" s="18">
        <f>SUM(E65:E66)</f>
        <v>0</v>
      </c>
      <c r="F67" s="18">
        <f t="shared" ref="F67:O67" si="10">SUM(F65:F66)</f>
        <v>0</v>
      </c>
      <c r="G67" s="18">
        <f t="shared" si="10"/>
        <v>0</v>
      </c>
      <c r="H67" s="18">
        <f t="shared" si="10"/>
        <v>0</v>
      </c>
      <c r="I67" s="18">
        <f t="shared" si="10"/>
        <v>0</v>
      </c>
      <c r="J67" s="18">
        <f t="shared" si="10"/>
        <v>0</v>
      </c>
      <c r="K67" s="18">
        <f t="shared" si="10"/>
        <v>0</v>
      </c>
      <c r="L67" s="18">
        <f t="shared" si="10"/>
        <v>0</v>
      </c>
      <c r="M67" s="18">
        <f t="shared" si="10"/>
        <v>0</v>
      </c>
      <c r="N67" s="18">
        <f t="shared" si="10"/>
        <v>0</v>
      </c>
      <c r="O67" s="18">
        <f t="shared" si="10"/>
        <v>0</v>
      </c>
    </row>
    <row r="68" spans="3:15" ht="30" customHeight="1" x14ac:dyDescent="0.25">
      <c r="C68" s="73" t="s">
        <v>138</v>
      </c>
      <c r="D68" s="74">
        <f>SUM(D69:D74)</f>
        <v>0</v>
      </c>
      <c r="E68" s="74">
        <f t="shared" ref="E68:O68" si="11">SUM(E69:E74)</f>
        <v>0</v>
      </c>
      <c r="F68" s="74">
        <f t="shared" si="11"/>
        <v>0</v>
      </c>
      <c r="G68" s="74">
        <f t="shared" si="11"/>
        <v>0</v>
      </c>
      <c r="H68" s="74">
        <f t="shared" si="11"/>
        <v>0</v>
      </c>
      <c r="I68" s="74">
        <f t="shared" si="11"/>
        <v>0</v>
      </c>
      <c r="J68" s="74">
        <f t="shared" si="11"/>
        <v>0</v>
      </c>
      <c r="K68" s="74">
        <f t="shared" si="11"/>
        <v>0</v>
      </c>
      <c r="L68" s="74">
        <f t="shared" si="11"/>
        <v>0</v>
      </c>
      <c r="M68" s="74">
        <f t="shared" si="11"/>
        <v>0</v>
      </c>
      <c r="N68" s="74">
        <f t="shared" si="11"/>
        <v>0</v>
      </c>
      <c r="O68" s="74">
        <f t="shared" si="11"/>
        <v>0</v>
      </c>
    </row>
    <row r="69" spans="3:15" ht="30" x14ac:dyDescent="0.25">
      <c r="C69" s="75" t="s">
        <v>139</v>
      </c>
      <c r="D69" s="54"/>
      <c r="E69" s="54"/>
      <c r="F69" s="54"/>
      <c r="G69" s="54"/>
      <c r="H69" s="54"/>
      <c r="I69" s="54"/>
      <c r="J69" s="54"/>
      <c r="K69" s="54"/>
      <c r="L69" s="54"/>
      <c r="M69" s="54"/>
      <c r="N69" s="54"/>
      <c r="O69" s="54"/>
    </row>
    <row r="70" spans="3:15" ht="51" customHeight="1" x14ac:dyDescent="0.25">
      <c r="C70" s="75" t="s">
        <v>140</v>
      </c>
      <c r="D70" s="54"/>
      <c r="E70" s="54"/>
      <c r="F70" s="54"/>
      <c r="G70" s="54"/>
      <c r="H70" s="54"/>
      <c r="I70" s="54"/>
      <c r="J70" s="54"/>
      <c r="K70" s="54"/>
      <c r="L70" s="54"/>
      <c r="M70" s="54"/>
      <c r="N70" s="54"/>
      <c r="O70" s="54"/>
    </row>
    <row r="71" spans="3:15" ht="30" x14ac:dyDescent="0.25">
      <c r="C71" s="75" t="s">
        <v>141</v>
      </c>
      <c r="D71" s="54"/>
      <c r="E71" s="54"/>
      <c r="F71" s="54"/>
      <c r="G71" s="54"/>
      <c r="H71" s="54"/>
      <c r="I71" s="54"/>
      <c r="J71" s="54"/>
      <c r="K71" s="54"/>
      <c r="L71" s="54"/>
      <c r="M71" s="54"/>
      <c r="N71" s="54"/>
      <c r="O71" s="54"/>
    </row>
    <row r="72" spans="3:15" ht="60" x14ac:dyDescent="0.25">
      <c r="C72" s="75" t="s">
        <v>142</v>
      </c>
      <c r="D72" s="54"/>
      <c r="E72" s="54"/>
      <c r="F72" s="54"/>
      <c r="G72" s="54"/>
      <c r="H72" s="54"/>
      <c r="I72" s="54"/>
      <c r="J72" s="54"/>
      <c r="K72" s="54"/>
      <c r="L72" s="54"/>
      <c r="M72" s="54"/>
      <c r="N72" s="54"/>
      <c r="O72" s="54"/>
    </row>
    <row r="73" spans="3:15" ht="45" x14ac:dyDescent="0.25">
      <c r="C73" s="75" t="s">
        <v>143</v>
      </c>
      <c r="D73" s="54"/>
      <c r="E73" s="54"/>
      <c r="F73" s="54"/>
      <c r="G73" s="54"/>
      <c r="H73" s="54"/>
      <c r="I73" s="54"/>
      <c r="J73" s="54"/>
      <c r="K73" s="54"/>
      <c r="L73" s="54"/>
      <c r="M73" s="54"/>
      <c r="N73" s="54"/>
      <c r="O73" s="54"/>
    </row>
    <row r="74" spans="3:15" ht="30" x14ac:dyDescent="0.25">
      <c r="C74" s="75" t="s">
        <v>144</v>
      </c>
      <c r="D74" s="54"/>
      <c r="E74" s="54"/>
      <c r="F74" s="54"/>
      <c r="G74" s="54"/>
      <c r="H74" s="54"/>
      <c r="I74" s="54"/>
      <c r="J74" s="54"/>
      <c r="K74" s="54"/>
      <c r="L74" s="54"/>
      <c r="M74" s="54"/>
      <c r="N74" s="54"/>
      <c r="O74" s="54"/>
    </row>
    <row r="75" spans="3:15" x14ac:dyDescent="0.25">
      <c r="C75" s="76" t="s">
        <v>145</v>
      </c>
      <c r="D75" s="18">
        <f>IFERROR(D67+D68,0)</f>
        <v>0</v>
      </c>
      <c r="E75" s="18">
        <f t="shared" ref="E75:O75" si="12">IFERROR(E67+E68,0)</f>
        <v>0</v>
      </c>
      <c r="F75" s="18">
        <f t="shared" si="12"/>
        <v>0</v>
      </c>
      <c r="G75" s="18">
        <f t="shared" si="12"/>
        <v>0</v>
      </c>
      <c r="H75" s="18">
        <f t="shared" si="12"/>
        <v>0</v>
      </c>
      <c r="I75" s="18">
        <f t="shared" si="12"/>
        <v>0</v>
      </c>
      <c r="J75" s="18">
        <f t="shared" si="12"/>
        <v>0</v>
      </c>
      <c r="K75" s="18">
        <f t="shared" si="12"/>
        <v>0</v>
      </c>
      <c r="L75" s="18">
        <f t="shared" si="12"/>
        <v>0</v>
      </c>
      <c r="M75" s="18">
        <f t="shared" si="12"/>
        <v>0</v>
      </c>
      <c r="N75" s="18">
        <f t="shared" si="12"/>
        <v>0</v>
      </c>
      <c r="O75" s="18">
        <f t="shared" si="12"/>
        <v>0</v>
      </c>
    </row>
    <row r="77" spans="3:15" x14ac:dyDescent="0.25">
      <c r="C77" s="40" t="s">
        <v>146</v>
      </c>
    </row>
    <row r="78" spans="3:15" x14ac:dyDescent="0.25">
      <c r="C78" t="s">
        <v>147</v>
      </c>
      <c r="D78" s="74">
        <f>D28</f>
        <v>0</v>
      </c>
      <c r="E78" s="74">
        <f t="shared" ref="E78:O78" si="13">E28</f>
        <v>0</v>
      </c>
      <c r="F78" s="74">
        <f t="shared" si="13"/>
        <v>0</v>
      </c>
      <c r="G78" s="74">
        <f t="shared" si="13"/>
        <v>0</v>
      </c>
      <c r="H78" s="74">
        <f t="shared" si="13"/>
        <v>0</v>
      </c>
      <c r="I78" s="74">
        <f t="shared" si="13"/>
        <v>0</v>
      </c>
      <c r="J78" s="74">
        <f t="shared" si="13"/>
        <v>0</v>
      </c>
      <c r="K78" s="74">
        <f t="shared" si="13"/>
        <v>0</v>
      </c>
      <c r="L78" s="74">
        <f t="shared" si="13"/>
        <v>0</v>
      </c>
      <c r="M78" s="74">
        <f t="shared" si="13"/>
        <v>0</v>
      </c>
      <c r="N78" s="74">
        <f t="shared" si="13"/>
        <v>0</v>
      </c>
      <c r="O78" s="74">
        <f t="shared" si="13"/>
        <v>0</v>
      </c>
    </row>
    <row r="79" spans="3:15" x14ac:dyDescent="0.25">
      <c r="C79" t="s">
        <v>145</v>
      </c>
      <c r="D79" s="74">
        <f>D75</f>
        <v>0</v>
      </c>
      <c r="E79" s="74">
        <f t="shared" ref="E79:O79" si="14">E75</f>
        <v>0</v>
      </c>
      <c r="F79" s="74">
        <f t="shared" si="14"/>
        <v>0</v>
      </c>
      <c r="G79" s="74">
        <f t="shared" si="14"/>
        <v>0</v>
      </c>
      <c r="H79" s="74">
        <f t="shared" si="14"/>
        <v>0</v>
      </c>
      <c r="I79" s="74">
        <f t="shared" si="14"/>
        <v>0</v>
      </c>
      <c r="J79" s="74">
        <f t="shared" si="14"/>
        <v>0</v>
      </c>
      <c r="K79" s="74">
        <f t="shared" si="14"/>
        <v>0</v>
      </c>
      <c r="L79" s="74">
        <f t="shared" si="14"/>
        <v>0</v>
      </c>
      <c r="M79" s="74">
        <f t="shared" si="14"/>
        <v>0</v>
      </c>
      <c r="N79" s="74">
        <f t="shared" si="14"/>
        <v>0</v>
      </c>
      <c r="O79" s="74">
        <f t="shared" si="14"/>
        <v>0</v>
      </c>
    </row>
    <row r="80" spans="3:15" x14ac:dyDescent="0.25">
      <c r="C80" t="s">
        <v>40</v>
      </c>
      <c r="D80" s="77"/>
      <c r="E80" s="77"/>
      <c r="F80" s="77"/>
      <c r="G80" s="77"/>
      <c r="H80" s="77"/>
      <c r="I80" s="77"/>
      <c r="J80" s="77"/>
      <c r="K80" s="77"/>
      <c r="L80" s="77"/>
      <c r="M80" s="77"/>
      <c r="N80" s="77"/>
      <c r="O80" s="77"/>
    </row>
    <row r="81" spans="3:15" ht="30" x14ac:dyDescent="0.25">
      <c r="C81" s="78" t="s">
        <v>148</v>
      </c>
      <c r="D81" s="54"/>
      <c r="E81" s="54"/>
      <c r="F81" s="54"/>
      <c r="G81" s="54"/>
      <c r="H81" s="54"/>
      <c r="I81" s="54"/>
      <c r="J81" s="54"/>
      <c r="K81" s="54"/>
      <c r="L81" s="54"/>
      <c r="M81" s="54"/>
      <c r="N81" s="54"/>
      <c r="O81" s="54"/>
    </row>
    <row r="82" spans="3:15" x14ac:dyDescent="0.25">
      <c r="C82" s="2" t="s">
        <v>149</v>
      </c>
      <c r="D82" s="18">
        <f>IFERROR(IF(D78&gt;=SUM(D79:D81),D78-SUM(D79:D81),0),0)</f>
        <v>0</v>
      </c>
      <c r="E82" s="18">
        <f t="shared" ref="E82:O82" si="15">IFERROR(IF(E78&gt;=SUM(E79:E81),E78-SUM(E79:E81),0),0)</f>
        <v>0</v>
      </c>
      <c r="F82" s="18">
        <f t="shared" si="15"/>
        <v>0</v>
      </c>
      <c r="G82" s="18">
        <f t="shared" si="15"/>
        <v>0</v>
      </c>
      <c r="H82" s="18">
        <f t="shared" si="15"/>
        <v>0</v>
      </c>
      <c r="I82" s="18">
        <f t="shared" si="15"/>
        <v>0</v>
      </c>
      <c r="J82" s="18">
        <f t="shared" si="15"/>
        <v>0</v>
      </c>
      <c r="K82" s="18">
        <f t="shared" si="15"/>
        <v>0</v>
      </c>
      <c r="L82" s="18">
        <f t="shared" si="15"/>
        <v>0</v>
      </c>
      <c r="M82" s="18">
        <f t="shared" si="15"/>
        <v>0</v>
      </c>
      <c r="N82" s="18">
        <f t="shared" si="15"/>
        <v>0</v>
      </c>
      <c r="O82" s="18">
        <f t="shared" si="15"/>
        <v>0</v>
      </c>
    </row>
    <row r="83" spans="3:15" x14ac:dyDescent="0.25">
      <c r="C83" s="2" t="s">
        <v>150</v>
      </c>
      <c r="D83" s="18">
        <f ca="1">IFERROR(ROUND(((D82-VLOOKUP(D82,INDIRECT("T"&amp;D$7),1))*VLOOKUP(D82,INDIRECT("T"&amp;D$7),4)%)+VLOOKUP(D82,INDIRECT("T"&amp;D$7),3),0),0)</f>
        <v>0</v>
      </c>
      <c r="E83" s="18">
        <f t="shared" ref="E83:O83" ca="1" si="16">IFERROR(ROUND(((E82-VLOOKUP(E82,INDIRECT("T"&amp;E$7),1))*VLOOKUP(E82,INDIRECT("T"&amp;E$7),4)%)+VLOOKUP(E82,INDIRECT("T"&amp;E$7),3),0),0)</f>
        <v>0</v>
      </c>
      <c r="F83" s="18">
        <f t="shared" ca="1" si="16"/>
        <v>0</v>
      </c>
      <c r="G83" s="18">
        <f t="shared" ca="1" si="16"/>
        <v>0</v>
      </c>
      <c r="H83" s="18">
        <f t="shared" ca="1" si="16"/>
        <v>0</v>
      </c>
      <c r="I83" s="18">
        <f t="shared" ca="1" si="16"/>
        <v>0</v>
      </c>
      <c r="J83" s="18">
        <f t="shared" ca="1" si="16"/>
        <v>0</v>
      </c>
      <c r="K83" s="18">
        <f t="shared" ca="1" si="16"/>
        <v>0</v>
      </c>
      <c r="L83" s="18">
        <f t="shared" ca="1" si="16"/>
        <v>0</v>
      </c>
      <c r="M83" s="18">
        <f t="shared" ca="1" si="16"/>
        <v>0</v>
      </c>
      <c r="N83" s="18">
        <f t="shared" ca="1" si="16"/>
        <v>0</v>
      </c>
      <c r="O83" s="18">
        <f t="shared" ca="1" si="16"/>
        <v>0</v>
      </c>
    </row>
    <row r="84" spans="3:15" ht="30" customHeight="1" x14ac:dyDescent="0.25">
      <c r="C84" s="73" t="s">
        <v>151</v>
      </c>
      <c r="D84" s="74">
        <f>SUM(D85:D92)</f>
        <v>0</v>
      </c>
      <c r="E84" s="74">
        <f t="shared" ref="E84:O84" si="17">SUM(E85:E92)</f>
        <v>0</v>
      </c>
      <c r="F84" s="74">
        <f t="shared" si="17"/>
        <v>0</v>
      </c>
      <c r="G84" s="74">
        <f t="shared" si="17"/>
        <v>0</v>
      </c>
      <c r="H84" s="74">
        <f t="shared" si="17"/>
        <v>0</v>
      </c>
      <c r="I84" s="74">
        <f t="shared" si="17"/>
        <v>0</v>
      </c>
      <c r="J84" s="74">
        <f t="shared" si="17"/>
        <v>0</v>
      </c>
      <c r="K84" s="74">
        <f t="shared" si="17"/>
        <v>0</v>
      </c>
      <c r="L84" s="74">
        <f t="shared" si="17"/>
        <v>0</v>
      </c>
      <c r="M84" s="74">
        <f t="shared" si="17"/>
        <v>0</v>
      </c>
      <c r="N84" s="74">
        <f t="shared" si="17"/>
        <v>0</v>
      </c>
      <c r="O84" s="74">
        <f t="shared" si="17"/>
        <v>0</v>
      </c>
    </row>
    <row r="85" spans="3:15" x14ac:dyDescent="0.25">
      <c r="C85" s="79" t="s">
        <v>77</v>
      </c>
      <c r="D85" s="54"/>
      <c r="E85" s="54"/>
      <c r="F85" s="54"/>
      <c r="G85" s="54"/>
      <c r="H85" s="54"/>
      <c r="I85" s="54"/>
      <c r="J85" s="54"/>
      <c r="K85" s="54"/>
      <c r="L85" s="54"/>
      <c r="M85" s="54"/>
      <c r="N85" s="54"/>
      <c r="O85" s="54"/>
    </row>
    <row r="86" spans="3:15" x14ac:dyDescent="0.25">
      <c r="C86" s="79" t="s">
        <v>152</v>
      </c>
      <c r="D86" s="54"/>
      <c r="E86" s="54"/>
      <c r="F86" s="54"/>
      <c r="G86" s="54"/>
      <c r="H86" s="54"/>
      <c r="I86" s="54"/>
      <c r="J86" s="54"/>
      <c r="K86" s="54"/>
      <c r="L86" s="54"/>
      <c r="M86" s="54"/>
      <c r="N86" s="54"/>
      <c r="O86" s="54"/>
    </row>
    <row r="87" spans="3:15" ht="30" x14ac:dyDescent="0.25">
      <c r="C87" s="79" t="s">
        <v>153</v>
      </c>
      <c r="D87" s="54"/>
      <c r="E87" s="54"/>
      <c r="F87" s="54"/>
      <c r="G87" s="54"/>
      <c r="H87" s="54"/>
      <c r="I87" s="54"/>
      <c r="J87" s="54"/>
      <c r="K87" s="54"/>
      <c r="L87" s="54"/>
      <c r="M87" s="54"/>
      <c r="N87" s="54"/>
      <c r="O87" s="54"/>
    </row>
    <row r="88" spans="3:15" ht="30" x14ac:dyDescent="0.25">
      <c r="C88" s="79" t="s">
        <v>154</v>
      </c>
      <c r="D88" s="54"/>
      <c r="E88" s="54"/>
      <c r="F88" s="54"/>
      <c r="G88" s="54"/>
      <c r="H88" s="54"/>
      <c r="I88" s="54"/>
      <c r="J88" s="54"/>
      <c r="K88" s="54"/>
      <c r="L88" s="54"/>
      <c r="M88" s="54"/>
      <c r="N88" s="54"/>
      <c r="O88" s="54"/>
    </row>
    <row r="89" spans="3:15" ht="30" x14ac:dyDescent="0.25">
      <c r="C89" s="79" t="s">
        <v>155</v>
      </c>
      <c r="D89" s="54"/>
      <c r="E89" s="54"/>
      <c r="F89" s="54"/>
      <c r="G89" s="54"/>
      <c r="H89" s="54"/>
      <c r="I89" s="54"/>
      <c r="J89" s="54"/>
      <c r="K89" s="54"/>
      <c r="L89" s="54"/>
      <c r="M89" s="54"/>
      <c r="N89" s="54"/>
      <c r="O89" s="54"/>
    </row>
    <row r="90" spans="3:15" ht="30" x14ac:dyDescent="0.25">
      <c r="C90" s="79" t="s">
        <v>156</v>
      </c>
      <c r="D90" s="54"/>
      <c r="E90" s="54"/>
      <c r="F90" s="54"/>
      <c r="G90" s="54"/>
      <c r="H90" s="54"/>
      <c r="I90" s="54"/>
      <c r="J90" s="54"/>
      <c r="K90" s="54"/>
      <c r="L90" s="54"/>
      <c r="M90" s="54"/>
      <c r="N90" s="54"/>
      <c r="O90" s="54"/>
    </row>
    <row r="91" spans="3:15" ht="30" x14ac:dyDescent="0.25">
      <c r="C91" s="79" t="s">
        <v>157</v>
      </c>
      <c r="D91" s="54"/>
      <c r="E91" s="54"/>
      <c r="F91" s="54"/>
      <c r="G91" s="54"/>
      <c r="H91" s="54"/>
      <c r="I91" s="54"/>
      <c r="J91" s="54"/>
      <c r="K91" s="54"/>
      <c r="L91" s="54"/>
      <c r="M91" s="54"/>
      <c r="N91" s="54"/>
      <c r="O91" s="54"/>
    </row>
    <row r="92" spans="3:15" ht="30" x14ac:dyDescent="0.25">
      <c r="C92" s="79" t="s">
        <v>158</v>
      </c>
      <c r="D92" s="54"/>
      <c r="E92" s="54"/>
      <c r="F92" s="54"/>
      <c r="G92" s="54"/>
      <c r="H92" s="54"/>
      <c r="I92" s="54"/>
      <c r="J92" s="54"/>
      <c r="K92" s="54"/>
      <c r="L92" s="54"/>
      <c r="M92" s="54"/>
      <c r="N92" s="54"/>
      <c r="O92" s="54"/>
    </row>
    <row r="93" spans="3:15" x14ac:dyDescent="0.25">
      <c r="C93" s="15" t="s">
        <v>159</v>
      </c>
      <c r="D93" s="18">
        <f ca="1">IFERROR(IF(D83&gt;=D84,D83-D84,0),0)</f>
        <v>0</v>
      </c>
      <c r="E93" s="18">
        <f t="shared" ref="E93:O93" ca="1" si="18">IFERROR(IF(E83&gt;=E84,E83-E84,0),0)</f>
        <v>0</v>
      </c>
      <c r="F93" s="18">
        <f t="shared" ca="1" si="18"/>
        <v>0</v>
      </c>
      <c r="G93" s="18">
        <f t="shared" ca="1" si="18"/>
        <v>0</v>
      </c>
      <c r="H93" s="18">
        <f t="shared" ca="1" si="18"/>
        <v>0</v>
      </c>
      <c r="I93" s="18">
        <f t="shared" ca="1" si="18"/>
        <v>0</v>
      </c>
      <c r="J93" s="18">
        <f t="shared" ca="1" si="18"/>
        <v>0</v>
      </c>
      <c r="K93" s="18">
        <f t="shared" ca="1" si="18"/>
        <v>0</v>
      </c>
      <c r="L93" s="18">
        <f t="shared" ca="1" si="18"/>
        <v>0</v>
      </c>
      <c r="M93" s="18">
        <f t="shared" ca="1" si="18"/>
        <v>0</v>
      </c>
      <c r="N93" s="18">
        <f t="shared" ca="1" si="18"/>
        <v>0</v>
      </c>
      <c r="O93" s="18">
        <f t="shared" ca="1" si="18"/>
        <v>0</v>
      </c>
    </row>
    <row r="94" spans="3:15" ht="31.5" customHeight="1" x14ac:dyDescent="0.25">
      <c r="C94" s="80" t="s">
        <v>160</v>
      </c>
      <c r="D94" s="74">
        <f>IFERROR(D95,0)</f>
        <v>0</v>
      </c>
      <c r="E94" s="74">
        <f t="shared" ref="E94:O94" si="19">IFERROR(E95,0)</f>
        <v>0</v>
      </c>
      <c r="F94" s="74">
        <f t="shared" si="19"/>
        <v>0</v>
      </c>
      <c r="G94" s="74">
        <f t="shared" si="19"/>
        <v>0</v>
      </c>
      <c r="H94" s="74">
        <f t="shared" si="19"/>
        <v>0</v>
      </c>
      <c r="I94" s="74">
        <f t="shared" si="19"/>
        <v>0</v>
      </c>
      <c r="J94" s="74">
        <f t="shared" si="19"/>
        <v>0</v>
      </c>
      <c r="K94" s="74">
        <f t="shared" si="19"/>
        <v>0</v>
      </c>
      <c r="L94" s="74">
        <f t="shared" si="19"/>
        <v>0</v>
      </c>
      <c r="M94" s="74">
        <f t="shared" si="19"/>
        <v>0</v>
      </c>
      <c r="N94" s="74">
        <f t="shared" si="19"/>
        <v>0</v>
      </c>
      <c r="O94" s="74">
        <f t="shared" si="19"/>
        <v>0</v>
      </c>
    </row>
    <row r="95" spans="3:15" x14ac:dyDescent="0.25">
      <c r="C95" s="81" t="s">
        <v>161</v>
      </c>
      <c r="D95" s="54"/>
      <c r="E95" s="54"/>
      <c r="F95" s="54"/>
      <c r="G95" s="54"/>
      <c r="H95" s="54"/>
      <c r="I95" s="54"/>
      <c r="J95" s="54"/>
      <c r="K95" s="54"/>
      <c r="L95" s="54"/>
      <c r="M95" s="54"/>
      <c r="N95" s="54"/>
      <c r="O95" s="54"/>
    </row>
    <row r="96" spans="3:15" x14ac:dyDescent="0.25">
      <c r="C96" s="81" t="s">
        <v>162</v>
      </c>
      <c r="D96" s="54"/>
      <c r="E96" s="54"/>
      <c r="F96" s="54"/>
      <c r="G96" s="54"/>
      <c r="H96" s="54"/>
      <c r="I96" s="54"/>
      <c r="J96" s="54"/>
      <c r="K96" s="54"/>
      <c r="L96" s="54"/>
      <c r="M96" s="54"/>
      <c r="N96" s="54"/>
      <c r="O96" s="54"/>
    </row>
    <row r="97" spans="3:15" x14ac:dyDescent="0.25">
      <c r="C97" s="81" t="s">
        <v>163</v>
      </c>
      <c r="D97" s="54"/>
      <c r="E97" s="54"/>
      <c r="F97" s="54"/>
      <c r="G97" s="54"/>
      <c r="H97" s="54"/>
      <c r="I97" s="54"/>
      <c r="J97" s="54"/>
      <c r="K97" s="54"/>
      <c r="L97" s="54"/>
      <c r="M97" s="54"/>
      <c r="N97" s="54"/>
      <c r="O97" s="54"/>
    </row>
    <row r="98" spans="3:15" x14ac:dyDescent="0.25">
      <c r="C98" s="81" t="s">
        <v>164</v>
      </c>
      <c r="D98" s="54"/>
      <c r="E98" s="54"/>
      <c r="F98" s="54"/>
      <c r="G98" s="54"/>
      <c r="H98" s="54"/>
      <c r="I98" s="54"/>
      <c r="J98" s="54"/>
      <c r="K98" s="54"/>
      <c r="L98" s="54"/>
      <c r="M98" s="54"/>
      <c r="N98" s="54"/>
      <c r="O98" s="54"/>
    </row>
    <row r="99" spans="3:15" ht="30" customHeight="1" x14ac:dyDescent="0.25">
      <c r="C99" s="80" t="s">
        <v>165</v>
      </c>
      <c r="D99" s="74">
        <f>IFERROR(D104+D105,0)</f>
        <v>0</v>
      </c>
      <c r="E99" s="74">
        <f t="shared" ref="E99:O99" si="20">IFERROR(E104+E105,0)</f>
        <v>0</v>
      </c>
      <c r="F99" s="74">
        <f t="shared" si="20"/>
        <v>0</v>
      </c>
      <c r="G99" s="74">
        <f t="shared" si="20"/>
        <v>0</v>
      </c>
      <c r="H99" s="74">
        <f t="shared" si="20"/>
        <v>0</v>
      </c>
      <c r="I99" s="74">
        <f t="shared" si="20"/>
        <v>0</v>
      </c>
      <c r="J99" s="74">
        <f t="shared" si="20"/>
        <v>0</v>
      </c>
      <c r="K99" s="74">
        <f t="shared" si="20"/>
        <v>0</v>
      </c>
      <c r="L99" s="74">
        <f t="shared" si="20"/>
        <v>0</v>
      </c>
      <c r="M99" s="74">
        <f t="shared" si="20"/>
        <v>0</v>
      </c>
      <c r="N99" s="74">
        <f t="shared" si="20"/>
        <v>0</v>
      </c>
      <c r="O99" s="74">
        <f t="shared" si="20"/>
        <v>0</v>
      </c>
    </row>
    <row r="100" spans="3:15" x14ac:dyDescent="0.25">
      <c r="C100" s="81" t="s">
        <v>166</v>
      </c>
      <c r="D100" s="54"/>
      <c r="E100" s="54"/>
      <c r="F100" s="54"/>
      <c r="G100" s="54"/>
      <c r="H100" s="54"/>
      <c r="I100" s="54"/>
      <c r="J100" s="54"/>
      <c r="K100" s="54"/>
      <c r="L100" s="54"/>
      <c r="M100" s="54"/>
      <c r="N100" s="54"/>
      <c r="O100" s="54"/>
    </row>
    <row r="101" spans="3:15" x14ac:dyDescent="0.25">
      <c r="C101" s="81" t="s">
        <v>162</v>
      </c>
      <c r="D101" s="54"/>
      <c r="E101" s="54"/>
      <c r="F101" s="54"/>
      <c r="G101" s="54"/>
      <c r="H101" s="54"/>
      <c r="I101" s="54"/>
      <c r="J101" s="54"/>
      <c r="K101" s="54"/>
      <c r="L101" s="54"/>
      <c r="M101" s="54"/>
      <c r="N101" s="54"/>
      <c r="O101" s="54"/>
    </row>
    <row r="102" spans="3:15" x14ac:dyDescent="0.25">
      <c r="C102" s="81" t="s">
        <v>163</v>
      </c>
      <c r="D102" s="54"/>
      <c r="E102" s="54"/>
      <c r="F102" s="54"/>
      <c r="G102" s="54"/>
      <c r="H102" s="54"/>
      <c r="I102" s="54"/>
      <c r="J102" s="54"/>
      <c r="K102" s="54"/>
      <c r="L102" s="54"/>
      <c r="M102" s="54"/>
      <c r="N102" s="54"/>
      <c r="O102" s="54"/>
    </row>
    <row r="103" spans="3:15" x14ac:dyDescent="0.25">
      <c r="C103" s="81" t="s">
        <v>164</v>
      </c>
      <c r="D103" s="54"/>
      <c r="E103" s="54"/>
      <c r="F103" s="54"/>
      <c r="G103" s="54"/>
      <c r="H103" s="54"/>
      <c r="I103" s="54"/>
      <c r="J103" s="54"/>
      <c r="K103" s="54"/>
      <c r="L103" s="54"/>
      <c r="M103" s="54"/>
      <c r="N103" s="54"/>
      <c r="O103" s="54"/>
    </row>
    <row r="104" spans="3:15" ht="30" x14ac:dyDescent="0.25">
      <c r="C104" s="28" t="s">
        <v>167</v>
      </c>
      <c r="D104" s="82">
        <f>IFERROR(SUM($C$105:C105),0)</f>
        <v>0</v>
      </c>
      <c r="E104" s="82">
        <f>IFERROR(SUM($C$105:D105),0)</f>
        <v>0</v>
      </c>
      <c r="F104" s="82">
        <f>IFERROR(SUM($C$105:E105),0)</f>
        <v>0</v>
      </c>
      <c r="G104" s="82">
        <f>IFERROR(SUM($C$105:F105),0)</f>
        <v>0</v>
      </c>
      <c r="H104" s="82">
        <f>IFERROR(SUM($C$105:G105),0)</f>
        <v>0</v>
      </c>
      <c r="I104" s="82">
        <f>IFERROR(SUM($C$105:H105),0)</f>
        <v>0</v>
      </c>
      <c r="J104" s="82">
        <f>IFERROR(SUM($C$105:I105),0)</f>
        <v>0</v>
      </c>
      <c r="K104" s="82">
        <f>IFERROR(SUM($C$105:J105),0)</f>
        <v>0</v>
      </c>
      <c r="L104" s="82">
        <f>IFERROR(SUM($C$105:K105),0)</f>
        <v>0</v>
      </c>
      <c r="M104" s="82">
        <f>IFERROR(SUM($C$105:L105),0)</f>
        <v>0</v>
      </c>
      <c r="N104" s="82">
        <f>IFERROR(SUM($C$105:M105),0)</f>
        <v>0</v>
      </c>
      <c r="O104" s="82">
        <f>IFERROR(SUM($C$105:N105),0)</f>
        <v>0</v>
      </c>
    </row>
    <row r="105" spans="3:15" x14ac:dyDescent="0.25">
      <c r="C105" s="28" t="s">
        <v>168</v>
      </c>
      <c r="D105" s="54"/>
      <c r="E105" s="54"/>
      <c r="F105" s="54"/>
      <c r="G105" s="54"/>
      <c r="H105" s="54"/>
      <c r="I105" s="54"/>
      <c r="J105" s="54"/>
      <c r="K105" s="54"/>
      <c r="L105" s="54"/>
      <c r="M105" s="54"/>
      <c r="N105" s="54"/>
      <c r="O105" s="54"/>
    </row>
    <row r="106" spans="3:15" x14ac:dyDescent="0.25">
      <c r="C106" s="15" t="s">
        <v>169</v>
      </c>
      <c r="D106" s="18">
        <f ca="1">IFERROR(IF(D93&gt;=(D94+D99),D93-D94-D99,0),0)</f>
        <v>0</v>
      </c>
      <c r="E106" s="18">
        <f t="shared" ref="E106:O106" ca="1" si="21">IFERROR(IF(E93&gt;=(E94+E99),E93-E94-E99,0),0)</f>
        <v>0</v>
      </c>
      <c r="F106" s="18">
        <f t="shared" ca="1" si="21"/>
        <v>0</v>
      </c>
      <c r="G106" s="18">
        <f t="shared" ca="1" si="21"/>
        <v>0</v>
      </c>
      <c r="H106" s="18">
        <f t="shared" ca="1" si="21"/>
        <v>0</v>
      </c>
      <c r="I106" s="18">
        <f t="shared" ca="1" si="21"/>
        <v>0</v>
      </c>
      <c r="J106" s="18">
        <f t="shared" ca="1" si="21"/>
        <v>0</v>
      </c>
      <c r="K106" s="18">
        <f t="shared" ca="1" si="21"/>
        <v>0</v>
      </c>
      <c r="L106" s="18">
        <f t="shared" ca="1" si="21"/>
        <v>0</v>
      </c>
      <c r="M106" s="18">
        <f t="shared" ca="1" si="21"/>
        <v>0</v>
      </c>
      <c r="N106" s="18">
        <f t="shared" ca="1" si="21"/>
        <v>0</v>
      </c>
      <c r="O106" s="18">
        <f t="shared" ca="1" si="21"/>
        <v>0</v>
      </c>
    </row>
    <row r="108" spans="3:15" x14ac:dyDescent="0.25">
      <c r="C108" s="40" t="s">
        <v>170</v>
      </c>
    </row>
    <row r="109" spans="3:15" x14ac:dyDescent="0.25">
      <c r="C109" t="s">
        <v>171</v>
      </c>
      <c r="D109" s="11">
        <f ca="1">D106</f>
        <v>0</v>
      </c>
      <c r="E109" s="11">
        <f t="shared" ref="E109:O109" ca="1" si="22">E106</f>
        <v>0</v>
      </c>
      <c r="F109" s="11">
        <f t="shared" ca="1" si="22"/>
        <v>0</v>
      </c>
      <c r="G109" s="11">
        <f t="shared" ca="1" si="22"/>
        <v>0</v>
      </c>
      <c r="H109" s="11">
        <f t="shared" ca="1" si="22"/>
        <v>0</v>
      </c>
      <c r="I109" s="11">
        <f t="shared" ca="1" si="22"/>
        <v>0</v>
      </c>
      <c r="J109" s="11">
        <f t="shared" ca="1" si="22"/>
        <v>0</v>
      </c>
      <c r="K109" s="11">
        <f t="shared" ca="1" si="22"/>
        <v>0</v>
      </c>
      <c r="L109" s="11">
        <f t="shared" ca="1" si="22"/>
        <v>0</v>
      </c>
      <c r="M109" s="11">
        <f t="shared" ca="1" si="22"/>
        <v>0</v>
      </c>
      <c r="N109" s="11">
        <f t="shared" ca="1" si="22"/>
        <v>0</v>
      </c>
      <c r="O109" s="11">
        <f t="shared" ca="1" si="22"/>
        <v>0</v>
      </c>
    </row>
    <row r="110" spans="3:15" x14ac:dyDescent="0.25">
      <c r="C110" t="s">
        <v>172</v>
      </c>
      <c r="D110" s="54"/>
      <c r="E110" s="54"/>
      <c r="F110" s="54"/>
      <c r="G110" s="54"/>
      <c r="H110" s="54"/>
      <c r="I110" s="54"/>
      <c r="J110" s="54"/>
      <c r="K110" s="54"/>
      <c r="L110" s="54"/>
      <c r="M110" s="54"/>
      <c r="N110" s="54"/>
      <c r="O110" s="54"/>
    </row>
    <row r="111" spans="3:15" ht="30" customHeight="1" x14ac:dyDescent="0.25">
      <c r="C111" s="73" t="s">
        <v>173</v>
      </c>
      <c r="D111" s="54"/>
      <c r="E111" s="54"/>
      <c r="F111" s="54"/>
      <c r="G111" s="54"/>
      <c r="H111" s="54"/>
      <c r="I111" s="54"/>
      <c r="J111" s="54"/>
      <c r="K111" s="54"/>
      <c r="L111" s="54"/>
      <c r="M111" s="54"/>
      <c r="N111" s="54"/>
      <c r="O111" s="54"/>
    </row>
    <row r="112" spans="3:15" x14ac:dyDescent="0.25">
      <c r="C112" s="81" t="s">
        <v>174</v>
      </c>
      <c r="D112" s="54"/>
      <c r="E112" s="54"/>
      <c r="F112" s="54"/>
      <c r="G112" s="54"/>
      <c r="H112" s="54"/>
      <c r="I112" s="54"/>
      <c r="J112" s="54"/>
      <c r="K112" s="54"/>
      <c r="L112" s="54"/>
      <c r="M112" s="54"/>
      <c r="N112" s="54"/>
      <c r="O112" s="54"/>
    </row>
    <row r="113" spans="3:15" x14ac:dyDescent="0.25">
      <c r="C113" s="81" t="s">
        <v>175</v>
      </c>
      <c r="D113" s="83"/>
      <c r="E113" s="83"/>
      <c r="F113" s="83"/>
      <c r="G113" s="83"/>
      <c r="H113" s="83"/>
      <c r="I113" s="83"/>
      <c r="J113" s="83"/>
      <c r="K113" s="83"/>
      <c r="L113" s="83"/>
      <c r="M113" s="83"/>
      <c r="N113" s="83"/>
      <c r="O113" s="83"/>
    </row>
    <row r="114" spans="3:15" x14ac:dyDescent="0.25">
      <c r="C114" s="84" t="s">
        <v>176</v>
      </c>
      <c r="D114" s="54"/>
      <c r="E114" s="54"/>
      <c r="F114" s="54"/>
      <c r="G114" s="54"/>
      <c r="H114" s="54"/>
      <c r="I114" s="54"/>
      <c r="J114" s="54"/>
      <c r="K114" s="54"/>
      <c r="L114" s="54"/>
      <c r="M114" s="54"/>
      <c r="N114" s="54"/>
      <c r="O114" s="54"/>
    </row>
    <row r="115" spans="3:15" x14ac:dyDescent="0.25">
      <c r="C115" s="81" t="s">
        <v>177</v>
      </c>
      <c r="D115" s="85"/>
      <c r="E115" s="85"/>
      <c r="F115" s="85"/>
      <c r="G115" s="85"/>
      <c r="H115" s="85"/>
      <c r="I115" s="85"/>
      <c r="J115" s="85"/>
      <c r="K115" s="85"/>
      <c r="L115" s="85"/>
      <c r="M115" s="85"/>
      <c r="N115" s="85"/>
      <c r="O115" s="85"/>
    </row>
    <row r="116" spans="3:15" x14ac:dyDescent="0.25">
      <c r="C116" s="81" t="s">
        <v>178</v>
      </c>
      <c r="D116" s="54"/>
      <c r="E116" s="54"/>
      <c r="F116" s="54"/>
      <c r="G116" s="54"/>
      <c r="H116" s="54"/>
      <c r="I116" s="54"/>
      <c r="J116" s="54"/>
      <c r="K116" s="54"/>
      <c r="L116" s="54"/>
      <c r="M116" s="54"/>
      <c r="N116" s="54"/>
      <c r="O116" s="54"/>
    </row>
    <row r="117" spans="3:15" x14ac:dyDescent="0.25">
      <c r="C117" s="81" t="s">
        <v>179</v>
      </c>
      <c r="D117" s="54"/>
      <c r="E117" s="54"/>
      <c r="F117" s="54"/>
      <c r="G117" s="54"/>
      <c r="H117" s="54"/>
      <c r="I117" s="54"/>
      <c r="J117" s="54"/>
      <c r="K117" s="54"/>
      <c r="L117" s="54"/>
      <c r="M117" s="54"/>
      <c r="N117" s="54"/>
      <c r="O117" s="54"/>
    </row>
    <row r="118" spans="3:15" x14ac:dyDescent="0.25">
      <c r="C118" s="81" t="s">
        <v>180</v>
      </c>
      <c r="D118" s="54"/>
      <c r="E118" s="54"/>
      <c r="F118" s="54"/>
      <c r="G118" s="54"/>
      <c r="H118" s="54"/>
      <c r="I118" s="54"/>
      <c r="J118" s="54"/>
      <c r="K118" s="54"/>
      <c r="L118" s="54"/>
      <c r="M118" s="54"/>
      <c r="N118" s="54"/>
      <c r="O118" s="54"/>
    </row>
    <row r="119" spans="3:15" x14ac:dyDescent="0.25">
      <c r="C119" s="81" t="s">
        <v>181</v>
      </c>
      <c r="D119" s="54"/>
      <c r="E119" s="54"/>
      <c r="F119" s="54"/>
      <c r="G119" s="54"/>
      <c r="H119" s="54"/>
      <c r="I119" s="54"/>
      <c r="J119" s="54"/>
      <c r="K119" s="54"/>
      <c r="L119" s="54"/>
      <c r="M119" s="54"/>
      <c r="N119" s="54"/>
      <c r="O119" s="54"/>
    </row>
    <row r="120" spans="3:15" x14ac:dyDescent="0.25">
      <c r="C120" s="81" t="s">
        <v>179</v>
      </c>
      <c r="D120" s="54"/>
      <c r="E120" s="54"/>
      <c r="F120" s="54"/>
      <c r="G120" s="54"/>
      <c r="H120" s="54"/>
      <c r="I120" s="54"/>
      <c r="J120" s="54"/>
      <c r="K120" s="54"/>
      <c r="L120" s="54"/>
      <c r="M120" s="54"/>
      <c r="N120" s="54"/>
      <c r="O120" s="54"/>
    </row>
    <row r="121" spans="3:15" x14ac:dyDescent="0.25">
      <c r="C121" s="81" t="s">
        <v>182</v>
      </c>
      <c r="D121" s="54"/>
      <c r="E121" s="54"/>
      <c r="F121" s="54"/>
      <c r="G121" s="54"/>
      <c r="H121" s="54"/>
      <c r="I121" s="54"/>
      <c r="J121" s="54"/>
      <c r="K121" s="54"/>
      <c r="L121" s="54"/>
      <c r="M121" s="54"/>
      <c r="N121" s="54"/>
      <c r="O121" s="54"/>
    </row>
    <row r="122" spans="3:15" ht="30" x14ac:dyDescent="0.25">
      <c r="C122" s="81" t="s">
        <v>183</v>
      </c>
      <c r="D122" s="54"/>
      <c r="E122" s="54"/>
      <c r="F122" s="54"/>
      <c r="G122" s="54"/>
      <c r="H122" s="54"/>
      <c r="I122" s="54"/>
      <c r="J122" s="54"/>
      <c r="K122" s="54"/>
      <c r="L122" s="54"/>
      <c r="M122" s="54"/>
      <c r="N122" s="54"/>
      <c r="O122" s="54"/>
    </row>
    <row r="123" spans="3:15" x14ac:dyDescent="0.25">
      <c r="C123" s="81" t="s">
        <v>184</v>
      </c>
      <c r="D123" s="54"/>
      <c r="E123" s="54"/>
      <c r="F123" s="54"/>
      <c r="G123" s="54"/>
      <c r="H123" s="54"/>
      <c r="I123" s="54"/>
      <c r="J123" s="54"/>
      <c r="K123" s="54"/>
      <c r="L123" s="54"/>
      <c r="M123" s="54"/>
      <c r="N123" s="54"/>
      <c r="O123" s="54"/>
    </row>
    <row r="124" spans="3:15" x14ac:dyDescent="0.25">
      <c r="C124" s="81" t="s">
        <v>185</v>
      </c>
      <c r="D124" s="54"/>
      <c r="E124" s="54"/>
      <c r="F124" s="54"/>
      <c r="G124" s="54"/>
      <c r="H124" s="54"/>
      <c r="I124" s="54"/>
      <c r="J124" s="54"/>
      <c r="K124" s="54"/>
      <c r="L124" s="54"/>
      <c r="M124" s="54"/>
      <c r="N124" s="54"/>
      <c r="O124" s="54"/>
    </row>
    <row r="125" spans="3:15" x14ac:dyDescent="0.25">
      <c r="C125" s="86" t="s">
        <v>186</v>
      </c>
      <c r="D125" s="54"/>
      <c r="E125" s="54"/>
      <c r="F125" s="54"/>
      <c r="G125" s="54"/>
      <c r="H125" s="54"/>
      <c r="I125" s="54"/>
      <c r="J125" s="54"/>
      <c r="K125" s="54"/>
      <c r="L125" s="54"/>
      <c r="M125" s="54"/>
      <c r="N125" s="54"/>
      <c r="O125" s="54"/>
    </row>
    <row r="126" spans="3:15" x14ac:dyDescent="0.25">
      <c r="C126" s="87" t="s">
        <v>187</v>
      </c>
      <c r="D126" s="18">
        <f>IFERROR(D110+D111+D125,0)</f>
        <v>0</v>
      </c>
      <c r="E126" s="18">
        <f t="shared" ref="E126:O126" si="23">IFERROR(E110+E111+E125,0)</f>
        <v>0</v>
      </c>
      <c r="F126" s="18">
        <f t="shared" si="23"/>
        <v>0</v>
      </c>
      <c r="G126" s="18">
        <f t="shared" si="23"/>
        <v>0</v>
      </c>
      <c r="H126" s="18">
        <f t="shared" si="23"/>
        <v>0</v>
      </c>
      <c r="I126" s="18">
        <f t="shared" si="23"/>
        <v>0</v>
      </c>
      <c r="J126" s="18">
        <f t="shared" si="23"/>
        <v>0</v>
      </c>
      <c r="K126" s="18">
        <f t="shared" si="23"/>
        <v>0</v>
      </c>
      <c r="L126" s="18">
        <f t="shared" si="23"/>
        <v>0</v>
      </c>
      <c r="M126" s="18">
        <f t="shared" si="23"/>
        <v>0</v>
      </c>
      <c r="N126" s="18">
        <f t="shared" si="23"/>
        <v>0</v>
      </c>
      <c r="O126" s="18">
        <f t="shared" si="23"/>
        <v>0</v>
      </c>
    </row>
    <row r="128" spans="3:15" x14ac:dyDescent="0.25">
      <c r="C128" t="s">
        <v>188</v>
      </c>
      <c r="D128" s="11">
        <f ca="1">D109</f>
        <v>0</v>
      </c>
      <c r="E128" s="11">
        <f t="shared" ref="E128:O128" ca="1" si="24">E109</f>
        <v>0</v>
      </c>
      <c r="F128" s="11">
        <f t="shared" ca="1" si="24"/>
        <v>0</v>
      </c>
      <c r="G128" s="11">
        <f t="shared" ca="1" si="24"/>
        <v>0</v>
      </c>
      <c r="H128" s="11">
        <f t="shared" ca="1" si="24"/>
        <v>0</v>
      </c>
      <c r="I128" s="11">
        <f t="shared" ca="1" si="24"/>
        <v>0</v>
      </c>
      <c r="J128" s="11">
        <f t="shared" ca="1" si="24"/>
        <v>0</v>
      </c>
      <c r="K128" s="11">
        <f t="shared" ca="1" si="24"/>
        <v>0</v>
      </c>
      <c r="L128" s="11">
        <f t="shared" ca="1" si="24"/>
        <v>0</v>
      </c>
      <c r="M128" s="11">
        <f t="shared" ca="1" si="24"/>
        <v>0</v>
      </c>
      <c r="N128" s="11">
        <f t="shared" ca="1" si="24"/>
        <v>0</v>
      </c>
      <c r="O128" s="11">
        <f t="shared" ca="1" si="24"/>
        <v>0</v>
      </c>
    </row>
    <row r="129" spans="3:15" x14ac:dyDescent="0.25">
      <c r="C129" t="s">
        <v>189</v>
      </c>
      <c r="D129" s="11">
        <f>D126</f>
        <v>0</v>
      </c>
      <c r="E129" s="11">
        <f t="shared" ref="E129:O129" si="25">E126</f>
        <v>0</v>
      </c>
      <c r="F129" s="11">
        <f t="shared" si="25"/>
        <v>0</v>
      </c>
      <c r="G129" s="11">
        <f t="shared" si="25"/>
        <v>0</v>
      </c>
      <c r="H129" s="11">
        <f t="shared" si="25"/>
        <v>0</v>
      </c>
      <c r="I129" s="11">
        <f t="shared" si="25"/>
        <v>0</v>
      </c>
      <c r="J129" s="11">
        <f t="shared" si="25"/>
        <v>0</v>
      </c>
      <c r="K129" s="11">
        <f t="shared" si="25"/>
        <v>0</v>
      </c>
      <c r="L129" s="11">
        <f t="shared" si="25"/>
        <v>0</v>
      </c>
      <c r="M129" s="11">
        <f t="shared" si="25"/>
        <v>0</v>
      </c>
      <c r="N129" s="11">
        <f t="shared" si="25"/>
        <v>0</v>
      </c>
      <c r="O129" s="11">
        <f t="shared" si="25"/>
        <v>0</v>
      </c>
    </row>
    <row r="130" spans="3:15" x14ac:dyDescent="0.25">
      <c r="C130" s="2" t="s">
        <v>190</v>
      </c>
      <c r="D130" s="18">
        <f ca="1">IFERROR(IF(D128&gt;=D129,D128-D129,0),0)</f>
        <v>0</v>
      </c>
      <c r="E130" s="18">
        <f t="shared" ref="E130:O130" ca="1" si="26">IFERROR(IF(E128&gt;=E129,E128-E129,0),0)</f>
        <v>0</v>
      </c>
      <c r="F130" s="18">
        <f t="shared" ca="1" si="26"/>
        <v>0</v>
      </c>
      <c r="G130" s="18">
        <f t="shared" ca="1" si="26"/>
        <v>0</v>
      </c>
      <c r="H130" s="18">
        <f t="shared" ca="1" si="26"/>
        <v>0</v>
      </c>
      <c r="I130" s="18">
        <f t="shared" ca="1" si="26"/>
        <v>0</v>
      </c>
      <c r="J130" s="18">
        <f t="shared" ca="1" si="26"/>
        <v>0</v>
      </c>
      <c r="K130" s="18">
        <f t="shared" ca="1" si="26"/>
        <v>0</v>
      </c>
      <c r="L130" s="18">
        <f t="shared" ca="1" si="26"/>
        <v>0</v>
      </c>
      <c r="M130" s="18">
        <f t="shared" ca="1" si="26"/>
        <v>0</v>
      </c>
      <c r="N130" s="18">
        <f t="shared" ca="1" si="26"/>
        <v>0</v>
      </c>
      <c r="O130" s="18">
        <f t="shared" ca="1" si="26"/>
        <v>0</v>
      </c>
    </row>
  </sheetData>
  <mergeCells count="2">
    <mergeCell ref="B32:B47"/>
    <mergeCell ref="B59:B60"/>
  </mergeCells>
  <dataValidations count="4">
    <dataValidation type="list" allowBlank="1" showInputMessage="1" showErrorMessage="1" errorTitle="PP ISR" error="Factor de no deducibles de los exentos" sqref="D115:O115" xr:uid="{53D37E3A-C94D-4F0F-96AF-316327906C11}">
      <formula1>"2019,2020,2021,2022,2023,2024,2025"</formula1>
    </dataValidation>
    <dataValidation type="list" allowBlank="1" showInputMessage="1" showErrorMessage="1" errorTitle="Nómina" error="Factor de no deducibles de los exentos" sqref="D42:O42" xr:uid="{5BD82A7C-8DAA-468F-ADA1-B386EB65BFBB}">
      <formula1>"0.53,0.47"</formula1>
    </dataValidation>
    <dataValidation type="list" allowBlank="1" showInputMessage="1" showErrorMessage="1" errorTitle="PP ISR" error="Factor de no deducibles de los exentos" sqref="D112:O112" xr:uid="{3E74BEBF-42FD-47C8-9AE5-220B3E01D4A8}">
      <formula1>"Pago de lo indebido,Saldo a favor"</formula1>
    </dataValidation>
    <dataValidation type="list" allowBlank="1" showInputMessage="1" showErrorMessage="1" errorTitle="PP ISR" error="Factor de no deducibles de los exentos" sqref="D113:O113" xr:uid="{7B93AB4A-0E0F-49AC-B83C-761CAEA307E6}">
      <formula1>"1-Mensual,2-Bimestral,3-Trimestral,5-Semestral (A),7-Ajuste,8-Del ejercicio,9-Sin periodo"</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0BB6C-198A-4715-98D3-0EDD1736EFD1}">
  <sheetPr codeName="Hoja16"/>
  <dimension ref="A1:O86"/>
  <sheetViews>
    <sheetView showGridLines="0" zoomScale="110" zoomScaleNormal="110" workbookViewId="0">
      <selection activeCell="H16" sqref="H16"/>
    </sheetView>
  </sheetViews>
  <sheetFormatPr baseColWidth="10" defaultRowHeight="15" x14ac:dyDescent="0.25"/>
  <cols>
    <col min="1" max="1" width="3.5703125" customWidth="1"/>
    <col min="2" max="2" width="20.7109375" customWidth="1"/>
    <col min="3" max="3" width="52" customWidth="1"/>
    <col min="4" max="15" width="13.7109375" customWidth="1"/>
  </cols>
  <sheetData>
    <row r="1" spans="1:15" x14ac:dyDescent="0.25">
      <c r="A1" s="38">
        <v>0</v>
      </c>
    </row>
    <row r="2" spans="1:15" ht="24.75" customHeight="1" x14ac:dyDescent="0.25">
      <c r="B2" s="2" t="s">
        <v>191</v>
      </c>
    </row>
    <row r="3" spans="1:15" ht="15.75" x14ac:dyDescent="0.25">
      <c r="J3" s="39"/>
    </row>
    <row r="4" spans="1:15" x14ac:dyDescent="0.25">
      <c r="C4" s="3" t="s">
        <v>1</v>
      </c>
      <c r="D4" s="4">
        <v>2025</v>
      </c>
    </row>
    <row r="5" spans="1:15" x14ac:dyDescent="0.25">
      <c r="C5" s="3" t="s">
        <v>87</v>
      </c>
      <c r="D5" s="4">
        <v>612</v>
      </c>
    </row>
    <row r="7" spans="1:15" x14ac:dyDescent="0.25">
      <c r="C7" s="40" t="s">
        <v>88</v>
      </c>
      <c r="D7" s="41" t="s">
        <v>2</v>
      </c>
      <c r="E7" s="41" t="s">
        <v>3</v>
      </c>
      <c r="F7" s="41" t="s">
        <v>4</v>
      </c>
      <c r="G7" s="41" t="s">
        <v>5</v>
      </c>
      <c r="H7" s="41" t="s">
        <v>6</v>
      </c>
      <c r="I7" s="41" t="s">
        <v>7</v>
      </c>
      <c r="J7" s="41" t="s">
        <v>8</v>
      </c>
      <c r="K7" s="41" t="s">
        <v>9</v>
      </c>
      <c r="L7" s="41" t="s">
        <v>10</v>
      </c>
      <c r="M7" s="41" t="s">
        <v>11</v>
      </c>
      <c r="N7" s="41" t="s">
        <v>12</v>
      </c>
      <c r="O7" s="41" t="s">
        <v>13</v>
      </c>
    </row>
    <row r="8" spans="1:15" ht="27.75" customHeight="1" x14ac:dyDescent="0.25">
      <c r="C8" s="42" t="s">
        <v>192</v>
      </c>
      <c r="D8" s="43">
        <f>IFERROR(IF($A$1=1,D9+D10-D11,D9+D10),0)</f>
        <v>0</v>
      </c>
      <c r="E8" s="43">
        <f t="shared" ref="E8:O8" si="0">IFERROR(IF($A$1=1,E9+E10-E11,E9+E10),0)</f>
        <v>0</v>
      </c>
      <c r="F8" s="43">
        <f t="shared" si="0"/>
        <v>0</v>
      </c>
      <c r="G8" s="43">
        <f t="shared" si="0"/>
        <v>0</v>
      </c>
      <c r="H8" s="43">
        <f t="shared" si="0"/>
        <v>0</v>
      </c>
      <c r="I8" s="43">
        <f t="shared" si="0"/>
        <v>0</v>
      </c>
      <c r="J8" s="43">
        <f t="shared" si="0"/>
        <v>0</v>
      </c>
      <c r="K8" s="43">
        <f t="shared" si="0"/>
        <v>0</v>
      </c>
      <c r="L8" s="43">
        <f t="shared" si="0"/>
        <v>0</v>
      </c>
      <c r="M8" s="43">
        <f t="shared" si="0"/>
        <v>0</v>
      </c>
      <c r="N8" s="43">
        <f t="shared" si="0"/>
        <v>0</v>
      </c>
      <c r="O8" s="43">
        <f t="shared" si="0"/>
        <v>0</v>
      </c>
    </row>
    <row r="9" spans="1:15" x14ac:dyDescent="0.25">
      <c r="C9" s="44" t="s">
        <v>193</v>
      </c>
      <c r="D9" s="94"/>
      <c r="E9" s="94"/>
      <c r="F9" s="94"/>
      <c r="G9" s="94"/>
      <c r="H9" s="94"/>
      <c r="I9" s="94"/>
      <c r="J9" s="94"/>
      <c r="K9" s="94"/>
      <c r="L9" s="94"/>
      <c r="M9" s="94"/>
      <c r="N9" s="94"/>
      <c r="O9" s="94"/>
    </row>
    <row r="10" spans="1:15" ht="15.75" thickBot="1" x14ac:dyDescent="0.3">
      <c r="C10" s="44" t="s">
        <v>194</v>
      </c>
      <c r="D10" s="110"/>
      <c r="E10" s="110"/>
      <c r="F10" s="110"/>
      <c r="G10" s="110"/>
      <c r="H10" s="110"/>
      <c r="I10" s="110"/>
      <c r="J10" s="110"/>
      <c r="K10" s="110"/>
      <c r="L10" s="110"/>
      <c r="M10" s="110"/>
      <c r="N10" s="110"/>
      <c r="O10" s="110"/>
    </row>
    <row r="11" spans="1:15" ht="42.75" customHeight="1" thickBot="1" x14ac:dyDescent="0.3">
      <c r="B11" s="47" t="s">
        <v>92</v>
      </c>
      <c r="C11" s="70" t="s">
        <v>93</v>
      </c>
      <c r="D11" s="71">
        <v>0</v>
      </c>
      <c r="E11" s="71">
        <v>90000</v>
      </c>
      <c r="F11" s="71">
        <v>0</v>
      </c>
      <c r="G11" s="71">
        <v>0</v>
      </c>
      <c r="H11" s="71">
        <v>0</v>
      </c>
      <c r="I11" s="71">
        <v>0</v>
      </c>
      <c r="J11" s="71">
        <v>0</v>
      </c>
      <c r="K11" s="71">
        <v>0</v>
      </c>
      <c r="L11" s="71">
        <v>0</v>
      </c>
      <c r="M11" s="71">
        <v>0</v>
      </c>
      <c r="N11" s="71">
        <v>0</v>
      </c>
      <c r="O11" s="71">
        <v>0</v>
      </c>
    </row>
    <row r="12" spans="1:15" x14ac:dyDescent="0.25">
      <c r="C12" s="10" t="s">
        <v>94</v>
      </c>
    </row>
    <row r="13" spans="1:15" x14ac:dyDescent="0.25">
      <c r="C13" s="44" t="s">
        <v>195</v>
      </c>
      <c r="D13" s="50"/>
      <c r="E13" s="50"/>
      <c r="F13" s="50"/>
      <c r="G13" s="50"/>
      <c r="H13" s="50"/>
      <c r="I13" s="50"/>
      <c r="J13" s="50"/>
      <c r="K13" s="50"/>
      <c r="L13" s="50"/>
      <c r="M13" s="50"/>
      <c r="N13" s="50"/>
      <c r="O13" s="50"/>
    </row>
    <row r="14" spans="1:15" x14ac:dyDescent="0.25">
      <c r="C14" s="44" t="s">
        <v>196</v>
      </c>
      <c r="D14" s="50"/>
      <c r="E14" s="50"/>
      <c r="F14" s="50"/>
      <c r="G14" s="50"/>
      <c r="H14" s="50"/>
      <c r="I14" s="50"/>
      <c r="J14" s="50"/>
      <c r="K14" s="50"/>
      <c r="L14" s="50"/>
      <c r="M14" s="50"/>
      <c r="N14" s="50"/>
      <c r="O14" s="50"/>
    </row>
    <row r="15" spans="1:15" ht="16.5" customHeight="1" x14ac:dyDescent="0.25">
      <c r="C15" s="44" t="s">
        <v>197</v>
      </c>
      <c r="D15" s="50"/>
      <c r="E15" s="50"/>
      <c r="F15" s="50"/>
      <c r="G15" s="50"/>
      <c r="H15" s="50"/>
      <c r="I15" s="50"/>
      <c r="J15" s="50"/>
      <c r="K15" s="50"/>
      <c r="L15" s="50"/>
      <c r="M15" s="50"/>
      <c r="N15" s="50"/>
      <c r="O15" s="50"/>
    </row>
    <row r="16" spans="1:15" x14ac:dyDescent="0.25">
      <c r="C16" s="52" t="s">
        <v>99</v>
      </c>
    </row>
    <row r="17" spans="1:15" x14ac:dyDescent="0.25">
      <c r="C17" s="53" t="s">
        <v>50</v>
      </c>
      <c r="D17" s="54"/>
      <c r="E17" s="54"/>
      <c r="F17" s="54"/>
      <c r="G17" s="54"/>
      <c r="H17" s="54"/>
      <c r="I17" s="54"/>
      <c r="J17" s="54"/>
      <c r="K17" s="54"/>
      <c r="L17" s="54"/>
      <c r="M17" s="54"/>
      <c r="N17" s="54"/>
      <c r="O17" s="54"/>
    </row>
    <row r="18" spans="1:15" x14ac:dyDescent="0.25">
      <c r="C18" s="53" t="s">
        <v>195</v>
      </c>
      <c r="D18" s="54"/>
      <c r="E18" s="54"/>
      <c r="F18" s="54"/>
      <c r="G18" s="54"/>
      <c r="H18" s="54"/>
      <c r="I18" s="54"/>
      <c r="J18" s="54"/>
      <c r="K18" s="54"/>
      <c r="L18" s="54"/>
      <c r="M18" s="54"/>
      <c r="N18" s="54"/>
      <c r="O18" s="54"/>
    </row>
    <row r="19" spans="1:15" x14ac:dyDescent="0.25">
      <c r="C19" s="53" t="s">
        <v>198</v>
      </c>
      <c r="D19" s="54"/>
      <c r="E19" s="54"/>
      <c r="F19" s="54"/>
      <c r="G19" s="54"/>
      <c r="H19" s="54"/>
      <c r="I19" s="54"/>
      <c r="J19" s="54"/>
      <c r="K19" s="54"/>
      <c r="L19" s="54"/>
      <c r="M19" s="54"/>
      <c r="N19" s="54"/>
      <c r="O19" s="54"/>
    </row>
    <row r="20" spans="1:15" ht="30" x14ac:dyDescent="0.25">
      <c r="C20" s="53" t="s">
        <v>199</v>
      </c>
      <c r="D20" s="54"/>
      <c r="E20" s="54"/>
      <c r="F20" s="54"/>
      <c r="G20" s="54"/>
      <c r="H20" s="54"/>
      <c r="I20" s="54"/>
      <c r="J20" s="54"/>
      <c r="K20" s="54"/>
      <c r="L20" s="54"/>
      <c r="M20" s="54"/>
      <c r="N20" s="54"/>
      <c r="O20" s="54"/>
    </row>
    <row r="21" spans="1:15" x14ac:dyDescent="0.25">
      <c r="C21" s="56" t="s">
        <v>106</v>
      </c>
      <c r="D21" s="18">
        <f>IFERROR(SUM(D8,D17:D20)-SUM(D13:D15),0)</f>
        <v>0</v>
      </c>
      <c r="E21" s="18">
        <f t="shared" ref="E21:O21" si="1">IFERROR(SUM(E8,E17:E20)-SUM(E13:E15),0)</f>
        <v>0</v>
      </c>
      <c r="F21" s="18">
        <f t="shared" si="1"/>
        <v>0</v>
      </c>
      <c r="G21" s="18">
        <f t="shared" si="1"/>
        <v>0</v>
      </c>
      <c r="H21" s="18">
        <f t="shared" si="1"/>
        <v>0</v>
      </c>
      <c r="I21" s="18">
        <f t="shared" si="1"/>
        <v>0</v>
      </c>
      <c r="J21" s="18">
        <f t="shared" si="1"/>
        <v>0</v>
      </c>
      <c r="K21" s="18">
        <f t="shared" si="1"/>
        <v>0</v>
      </c>
      <c r="L21" s="18">
        <f t="shared" si="1"/>
        <v>0</v>
      </c>
      <c r="M21" s="18">
        <f t="shared" si="1"/>
        <v>0</v>
      </c>
      <c r="N21" s="18">
        <f t="shared" si="1"/>
        <v>0</v>
      </c>
      <c r="O21" s="18">
        <f t="shared" si="1"/>
        <v>0</v>
      </c>
    </row>
    <row r="23" spans="1:15" ht="15.75" thickBot="1" x14ac:dyDescent="0.3">
      <c r="C23" s="40" t="s">
        <v>109</v>
      </c>
    </row>
    <row r="24" spans="1:15" ht="15.75" thickBot="1" x14ac:dyDescent="0.3">
      <c r="C24" s="88" t="s">
        <v>200</v>
      </c>
      <c r="D24" s="89" t="s">
        <v>236</v>
      </c>
    </row>
    <row r="25" spans="1:15" ht="9.75" customHeight="1" x14ac:dyDescent="0.25"/>
    <row r="26" spans="1:15" x14ac:dyDescent="0.25">
      <c r="C26" s="53" t="s">
        <v>201</v>
      </c>
      <c r="D26" s="45">
        <f>IFERROR(IF($D$24="Opcional",ROUND(D8*0.35,2),""),"")</f>
        <v>0</v>
      </c>
      <c r="E26" s="45">
        <f t="shared" ref="E26:O26" si="2">IFERROR(IF($D$24="Opcional",ROUND(E8*0.35,2),""),"")</f>
        <v>0</v>
      </c>
      <c r="F26" s="45">
        <f t="shared" si="2"/>
        <v>0</v>
      </c>
      <c r="G26" s="45">
        <f t="shared" si="2"/>
        <v>0</v>
      </c>
      <c r="H26" s="45">
        <f t="shared" si="2"/>
        <v>0</v>
      </c>
      <c r="I26" s="45">
        <f t="shared" si="2"/>
        <v>0</v>
      </c>
      <c r="J26" s="45">
        <f t="shared" si="2"/>
        <v>0</v>
      </c>
      <c r="K26" s="45">
        <f t="shared" si="2"/>
        <v>0</v>
      </c>
      <c r="L26" s="45">
        <f t="shared" si="2"/>
        <v>0</v>
      </c>
      <c r="M26" s="45">
        <f t="shared" si="2"/>
        <v>0</v>
      </c>
      <c r="N26" s="45">
        <f t="shared" si="2"/>
        <v>0</v>
      </c>
      <c r="O26" s="45">
        <f t="shared" si="2"/>
        <v>0</v>
      </c>
    </row>
    <row r="27" spans="1:15" x14ac:dyDescent="0.25">
      <c r="C27" s="53" t="s">
        <v>202</v>
      </c>
      <c r="D27" s="50"/>
      <c r="E27" s="50"/>
      <c r="F27" s="50"/>
      <c r="G27" s="50"/>
      <c r="H27" s="50"/>
      <c r="I27" s="50"/>
      <c r="J27" s="50"/>
      <c r="K27" s="50"/>
      <c r="L27" s="50"/>
      <c r="M27" s="50"/>
      <c r="N27" s="50"/>
      <c r="O27" s="50"/>
    </row>
    <row r="28" spans="1:15" x14ac:dyDescent="0.25">
      <c r="C28" s="2" t="s">
        <v>145</v>
      </c>
      <c r="D28" s="18">
        <f>SUMIF(D26:D27,"&gt;0")</f>
        <v>0</v>
      </c>
      <c r="E28" s="18">
        <f t="shared" ref="E28:O28" si="3">SUMIF(E26:E27,"&gt;0")</f>
        <v>0</v>
      </c>
      <c r="F28" s="18">
        <f t="shared" si="3"/>
        <v>0</v>
      </c>
      <c r="G28" s="18">
        <f t="shared" si="3"/>
        <v>0</v>
      </c>
      <c r="H28" s="18">
        <f t="shared" si="3"/>
        <v>0</v>
      </c>
      <c r="I28" s="18">
        <f t="shared" si="3"/>
        <v>0</v>
      </c>
      <c r="J28" s="18">
        <f t="shared" si="3"/>
        <v>0</v>
      </c>
      <c r="K28" s="18">
        <f t="shared" si="3"/>
        <v>0</v>
      </c>
      <c r="L28" s="18">
        <f t="shared" si="3"/>
        <v>0</v>
      </c>
      <c r="M28" s="18">
        <f t="shared" si="3"/>
        <v>0</v>
      </c>
      <c r="N28" s="18">
        <f t="shared" si="3"/>
        <v>0</v>
      </c>
      <c r="O28" s="18">
        <f t="shared" si="3"/>
        <v>0</v>
      </c>
    </row>
    <row r="29" spans="1:15" ht="9" customHeight="1" x14ac:dyDescent="0.25"/>
    <row r="30" spans="1:15" x14ac:dyDescent="0.25">
      <c r="C30" s="90" t="s">
        <v>203</v>
      </c>
      <c r="D30" s="112">
        <f>D43</f>
        <v>0</v>
      </c>
      <c r="E30" s="112">
        <f t="shared" ref="E30:O30" si="4">E43</f>
        <v>0</v>
      </c>
      <c r="F30" s="112">
        <f t="shared" si="4"/>
        <v>0</v>
      </c>
      <c r="G30" s="112">
        <f t="shared" si="4"/>
        <v>0</v>
      </c>
      <c r="H30" s="112">
        <f t="shared" si="4"/>
        <v>0</v>
      </c>
      <c r="I30" s="112">
        <f t="shared" si="4"/>
        <v>0</v>
      </c>
      <c r="J30" s="112">
        <f t="shared" si="4"/>
        <v>0</v>
      </c>
      <c r="K30" s="112">
        <f t="shared" si="4"/>
        <v>0</v>
      </c>
      <c r="L30" s="112">
        <f t="shared" si="4"/>
        <v>0</v>
      </c>
      <c r="M30" s="112">
        <f t="shared" si="4"/>
        <v>0</v>
      </c>
      <c r="N30" s="112">
        <f t="shared" si="4"/>
        <v>0</v>
      </c>
      <c r="O30" s="112">
        <f t="shared" si="4"/>
        <v>0</v>
      </c>
    </row>
    <row r="31" spans="1:15" ht="30.75" thickBot="1" x14ac:dyDescent="0.3">
      <c r="A31" s="38">
        <v>0</v>
      </c>
      <c r="C31" s="111" t="s">
        <v>124</v>
      </c>
      <c r="D31" s="35"/>
      <c r="E31" s="35"/>
      <c r="F31" s="35"/>
      <c r="G31" s="35"/>
      <c r="H31" s="35"/>
      <c r="I31" s="35"/>
      <c r="J31" s="35"/>
      <c r="K31" s="35"/>
      <c r="L31" s="35"/>
      <c r="M31" s="35"/>
      <c r="N31" s="35"/>
      <c r="O31" s="35"/>
    </row>
    <row r="32" spans="1:15" ht="45.75" thickBot="1" x14ac:dyDescent="0.3">
      <c r="A32" s="38"/>
      <c r="B32" s="47" t="s">
        <v>92</v>
      </c>
      <c r="C32" s="70" t="s">
        <v>125</v>
      </c>
      <c r="D32" s="113">
        <v>0</v>
      </c>
      <c r="E32" s="113">
        <v>0</v>
      </c>
      <c r="F32" s="113">
        <v>0</v>
      </c>
      <c r="G32" s="113">
        <v>0</v>
      </c>
      <c r="H32" s="113">
        <v>0</v>
      </c>
      <c r="I32" s="113">
        <v>0</v>
      </c>
      <c r="J32" s="113">
        <v>0</v>
      </c>
      <c r="K32" s="113">
        <v>0</v>
      </c>
      <c r="L32" s="113">
        <v>0</v>
      </c>
      <c r="M32" s="113">
        <v>0</v>
      </c>
      <c r="N32" s="113">
        <v>0</v>
      </c>
      <c r="O32" s="113">
        <v>0</v>
      </c>
    </row>
    <row r="33" spans="1:15" ht="30.75" thickBot="1" x14ac:dyDescent="0.3">
      <c r="A33" s="38">
        <v>0</v>
      </c>
      <c r="C33" s="44" t="s">
        <v>126</v>
      </c>
      <c r="D33" s="94"/>
      <c r="E33" s="94"/>
      <c r="F33" s="94"/>
      <c r="G33" s="94"/>
      <c r="H33" s="94"/>
      <c r="I33" s="94"/>
      <c r="J33" s="94"/>
      <c r="K33" s="94"/>
      <c r="L33" s="94"/>
      <c r="M33" s="94"/>
      <c r="N33" s="94"/>
      <c r="O33" s="94"/>
    </row>
    <row r="34" spans="1:15" ht="45.75" thickBot="1" x14ac:dyDescent="0.3">
      <c r="B34" s="47" t="s">
        <v>92</v>
      </c>
      <c r="C34" s="70" t="s">
        <v>127</v>
      </c>
      <c r="D34" s="71">
        <v>0</v>
      </c>
      <c r="E34" s="71">
        <v>0</v>
      </c>
      <c r="F34" s="71">
        <v>0</v>
      </c>
      <c r="G34" s="71">
        <v>0</v>
      </c>
      <c r="H34" s="71">
        <v>0</v>
      </c>
      <c r="I34" s="71">
        <v>0</v>
      </c>
      <c r="J34" s="71">
        <v>0</v>
      </c>
      <c r="K34" s="71">
        <v>0</v>
      </c>
      <c r="L34" s="71">
        <v>0</v>
      </c>
      <c r="M34" s="71">
        <v>0</v>
      </c>
      <c r="N34" s="71">
        <v>0</v>
      </c>
      <c r="O34" s="71">
        <v>0</v>
      </c>
    </row>
    <row r="35" spans="1:15" ht="30" x14ac:dyDescent="0.25">
      <c r="C35" s="44" t="s">
        <v>128</v>
      </c>
      <c r="D35" s="94"/>
      <c r="E35" s="94"/>
      <c r="F35" s="94"/>
      <c r="G35" s="94"/>
      <c r="H35" s="94"/>
      <c r="I35" s="94"/>
      <c r="J35" s="94"/>
      <c r="K35" s="94"/>
      <c r="L35" s="94"/>
      <c r="M35" s="94"/>
      <c r="N35" s="94"/>
      <c r="O35" s="94"/>
    </row>
    <row r="36" spans="1:15" ht="30" x14ac:dyDescent="0.25">
      <c r="C36" s="44" t="s">
        <v>129</v>
      </c>
      <c r="D36" s="94"/>
      <c r="E36" s="94"/>
      <c r="F36" s="94"/>
      <c r="G36" s="94"/>
      <c r="H36" s="94"/>
      <c r="I36" s="94"/>
      <c r="J36" s="94"/>
      <c r="K36" s="94"/>
      <c r="L36" s="94"/>
      <c r="M36" s="94"/>
      <c r="N36" s="94"/>
      <c r="O36" s="94"/>
    </row>
    <row r="37" spans="1:15" x14ac:dyDescent="0.25">
      <c r="C37" s="91" t="s">
        <v>204</v>
      </c>
      <c r="D37" s="94"/>
      <c r="E37" s="94"/>
      <c r="F37" s="94"/>
      <c r="G37" s="94"/>
      <c r="H37" s="94"/>
      <c r="I37" s="94"/>
      <c r="J37" s="94"/>
      <c r="K37" s="94"/>
      <c r="L37" s="94"/>
      <c r="M37" s="94"/>
      <c r="N37" s="94"/>
      <c r="O37" s="94"/>
    </row>
    <row r="38" spans="1:15" x14ac:dyDescent="0.25">
      <c r="C38" s="91" t="s">
        <v>205</v>
      </c>
      <c r="D38" s="54"/>
      <c r="E38" s="54"/>
      <c r="F38" s="54"/>
      <c r="G38" s="54"/>
      <c r="H38" s="54"/>
      <c r="I38" s="54"/>
      <c r="J38" s="54"/>
      <c r="K38" s="54"/>
      <c r="L38" s="54"/>
      <c r="M38" s="54"/>
      <c r="N38" s="54"/>
      <c r="O38" s="54"/>
    </row>
    <row r="39" spans="1:15" ht="15.75" thickBot="1" x14ac:dyDescent="0.3">
      <c r="C39" s="91" t="s">
        <v>206</v>
      </c>
      <c r="D39" s="54"/>
      <c r="E39" s="54"/>
      <c r="F39" s="54"/>
      <c r="G39" s="54"/>
      <c r="H39" s="54"/>
      <c r="I39" s="54"/>
      <c r="J39" s="54"/>
      <c r="K39" s="54"/>
      <c r="L39" s="54"/>
      <c r="M39" s="54"/>
      <c r="N39" s="54"/>
      <c r="O39" s="54"/>
    </row>
    <row r="40" spans="1:15" ht="45.75" thickBot="1" x14ac:dyDescent="0.3">
      <c r="B40" s="105" t="s">
        <v>92</v>
      </c>
      <c r="C40" s="72" t="s">
        <v>130</v>
      </c>
      <c r="D40" s="71">
        <v>0</v>
      </c>
      <c r="E40" s="71">
        <v>0</v>
      </c>
      <c r="F40" s="71">
        <v>0</v>
      </c>
      <c r="G40" s="71">
        <v>0</v>
      </c>
      <c r="H40" s="71">
        <v>0</v>
      </c>
      <c r="I40" s="71">
        <v>0</v>
      </c>
      <c r="J40" s="71">
        <v>0</v>
      </c>
      <c r="K40" s="71">
        <v>0</v>
      </c>
      <c r="L40" s="71">
        <v>0</v>
      </c>
      <c r="M40" s="71">
        <v>0</v>
      </c>
      <c r="N40" s="71">
        <v>0</v>
      </c>
      <c r="O40" s="71">
        <v>0</v>
      </c>
    </row>
    <row r="41" spans="1:15" ht="30.75" thickBot="1" x14ac:dyDescent="0.3">
      <c r="B41" s="106"/>
      <c r="C41" s="72" t="s">
        <v>131</v>
      </c>
      <c r="D41" s="71">
        <v>0</v>
      </c>
      <c r="E41" s="71">
        <v>0</v>
      </c>
      <c r="F41" s="71">
        <v>0</v>
      </c>
      <c r="G41" s="71">
        <v>0</v>
      </c>
      <c r="H41" s="71">
        <v>0</v>
      </c>
      <c r="I41" s="71">
        <v>0</v>
      </c>
      <c r="J41" s="71">
        <v>0</v>
      </c>
      <c r="K41" s="71">
        <v>0</v>
      </c>
      <c r="L41" s="71">
        <v>0</v>
      </c>
      <c r="M41" s="71">
        <v>0</v>
      </c>
      <c r="N41" s="71">
        <v>0</v>
      </c>
      <c r="O41" s="71">
        <v>0</v>
      </c>
    </row>
    <row r="42" spans="1:15" x14ac:dyDescent="0.25">
      <c r="C42" s="92" t="s">
        <v>207</v>
      </c>
      <c r="D42" s="45">
        <v>0</v>
      </c>
      <c r="E42" s="45">
        <v>0</v>
      </c>
      <c r="F42" s="45">
        <v>0</v>
      </c>
      <c r="G42" s="45">
        <v>0</v>
      </c>
      <c r="H42" s="45">
        <v>0</v>
      </c>
      <c r="I42" s="45">
        <v>0</v>
      </c>
      <c r="J42" s="45">
        <v>0</v>
      </c>
      <c r="K42" s="45">
        <v>0</v>
      </c>
      <c r="L42" s="45">
        <v>0</v>
      </c>
      <c r="M42" s="45">
        <v>0</v>
      </c>
      <c r="N42" s="45">
        <v>0</v>
      </c>
      <c r="O42" s="45">
        <v>0</v>
      </c>
    </row>
    <row r="43" spans="1:15" x14ac:dyDescent="0.25">
      <c r="C43" s="15" t="s">
        <v>208</v>
      </c>
      <c r="D43" s="18">
        <f>IFERROR(SUM(D31,D33,D35:D36,D37,D39)-IF(A31=1,D32,0)-IF(A33=1,D34,0)-D38,0)</f>
        <v>0</v>
      </c>
      <c r="E43" s="18">
        <f t="shared" ref="E43:O43" si="5">IFERROR(SUM(E31,E33,E35:E36,E37,E39)-IF(B31=1,E32,0)-IF(B33=1,E34,0)-E38,0)</f>
        <v>0</v>
      </c>
      <c r="F43" s="18">
        <f t="shared" si="5"/>
        <v>0</v>
      </c>
      <c r="G43" s="18">
        <f t="shared" si="5"/>
        <v>0</v>
      </c>
      <c r="H43" s="18">
        <f t="shared" si="5"/>
        <v>0</v>
      </c>
      <c r="I43" s="18">
        <f t="shared" si="5"/>
        <v>0</v>
      </c>
      <c r="J43" s="18">
        <f t="shared" si="5"/>
        <v>0</v>
      </c>
      <c r="K43" s="18">
        <f t="shared" si="5"/>
        <v>0</v>
      </c>
      <c r="L43" s="18">
        <f t="shared" si="5"/>
        <v>0</v>
      </c>
      <c r="M43" s="18">
        <f t="shared" si="5"/>
        <v>0</v>
      </c>
      <c r="N43" s="18">
        <f t="shared" si="5"/>
        <v>0</v>
      </c>
      <c r="O43" s="18">
        <f t="shared" si="5"/>
        <v>0</v>
      </c>
    </row>
    <row r="44" spans="1:15" ht="8.25" customHeight="1" x14ac:dyDescent="0.25"/>
    <row r="45" spans="1:15" x14ac:dyDescent="0.25">
      <c r="C45" s="90" t="s">
        <v>209</v>
      </c>
      <c r="D45" s="93"/>
      <c r="E45" s="93"/>
      <c r="F45" s="93"/>
      <c r="G45" s="93"/>
      <c r="H45" s="93"/>
      <c r="I45" s="93"/>
      <c r="J45" s="93"/>
      <c r="K45" s="93"/>
      <c r="L45" s="93"/>
      <c r="M45" s="93"/>
      <c r="N45" s="93"/>
      <c r="O45" s="93"/>
    </row>
    <row r="46" spans="1:15" x14ac:dyDescent="0.25">
      <c r="C46" s="90" t="s">
        <v>202</v>
      </c>
      <c r="D46" s="50"/>
      <c r="E46" s="50"/>
      <c r="F46" s="50"/>
      <c r="G46" s="50"/>
      <c r="H46" s="50"/>
      <c r="I46" s="50"/>
      <c r="J46" s="50"/>
      <c r="K46" s="50"/>
      <c r="L46" s="50"/>
      <c r="M46" s="50"/>
      <c r="N46" s="50"/>
      <c r="O46" s="50"/>
    </row>
    <row r="47" spans="1:15" x14ac:dyDescent="0.25">
      <c r="C47" s="90" t="s">
        <v>210</v>
      </c>
      <c r="D47" s="45">
        <f>SUM(D48:D49)</f>
        <v>0</v>
      </c>
      <c r="E47" s="45">
        <f t="shared" ref="E47:O47" si="6">SUM(E48:E49)</f>
        <v>0</v>
      </c>
      <c r="F47" s="45">
        <f t="shared" si="6"/>
        <v>0</v>
      </c>
      <c r="G47" s="45">
        <f t="shared" si="6"/>
        <v>0</v>
      </c>
      <c r="H47" s="45">
        <f t="shared" si="6"/>
        <v>0</v>
      </c>
      <c r="I47" s="45">
        <f t="shared" si="6"/>
        <v>0</v>
      </c>
      <c r="J47" s="45">
        <f t="shared" si="6"/>
        <v>0</v>
      </c>
      <c r="K47" s="45">
        <f t="shared" si="6"/>
        <v>0</v>
      </c>
      <c r="L47" s="45">
        <f t="shared" si="6"/>
        <v>0</v>
      </c>
      <c r="M47" s="45">
        <f t="shared" si="6"/>
        <v>0</v>
      </c>
      <c r="N47" s="45">
        <f t="shared" si="6"/>
        <v>0</v>
      </c>
      <c r="O47" s="45">
        <f t="shared" si="6"/>
        <v>0</v>
      </c>
    </row>
    <row r="48" spans="1:15" ht="30" x14ac:dyDescent="0.25">
      <c r="C48" s="81" t="s">
        <v>211</v>
      </c>
      <c r="D48" s="77"/>
      <c r="E48" s="77"/>
      <c r="F48" s="77"/>
      <c r="G48" s="77"/>
      <c r="H48" s="77"/>
      <c r="I48" s="77"/>
      <c r="J48" s="77"/>
      <c r="K48" s="77"/>
      <c r="L48" s="77"/>
      <c r="M48" s="77"/>
      <c r="N48" s="77"/>
      <c r="O48" s="77"/>
    </row>
    <row r="49" spans="3:15" ht="34.5" customHeight="1" x14ac:dyDescent="0.25">
      <c r="C49" s="81" t="s">
        <v>70</v>
      </c>
      <c r="D49" s="77"/>
      <c r="E49" s="77"/>
      <c r="F49" s="77"/>
      <c r="G49" s="77"/>
      <c r="H49" s="77"/>
      <c r="I49" s="77"/>
      <c r="J49" s="77"/>
      <c r="K49" s="77"/>
      <c r="L49" s="77"/>
      <c r="M49" s="77"/>
      <c r="N49" s="77"/>
      <c r="O49" s="77"/>
    </row>
    <row r="50" spans="3:15" x14ac:dyDescent="0.25">
      <c r="C50" s="2" t="s">
        <v>145</v>
      </c>
      <c r="D50" s="18">
        <f>IFERROR(D30+D45+D46+D47,0)</f>
        <v>0</v>
      </c>
      <c r="E50" s="18">
        <f t="shared" ref="E50:O50" si="7">IFERROR(E30+E45+E46+E47,0)</f>
        <v>0</v>
      </c>
      <c r="F50" s="18">
        <f t="shared" si="7"/>
        <v>0</v>
      </c>
      <c r="G50" s="18">
        <f t="shared" si="7"/>
        <v>0</v>
      </c>
      <c r="H50" s="18">
        <f t="shared" si="7"/>
        <v>0</v>
      </c>
      <c r="I50" s="18">
        <f t="shared" si="7"/>
        <v>0</v>
      </c>
      <c r="J50" s="18">
        <f t="shared" si="7"/>
        <v>0</v>
      </c>
      <c r="K50" s="18">
        <f t="shared" si="7"/>
        <v>0</v>
      </c>
      <c r="L50" s="18">
        <f t="shared" si="7"/>
        <v>0</v>
      </c>
      <c r="M50" s="18">
        <f t="shared" si="7"/>
        <v>0</v>
      </c>
      <c r="N50" s="18">
        <f t="shared" si="7"/>
        <v>0</v>
      </c>
      <c r="O50" s="18">
        <f t="shared" si="7"/>
        <v>0</v>
      </c>
    </row>
    <row r="52" spans="3:15" x14ac:dyDescent="0.25">
      <c r="C52" s="40" t="s">
        <v>146</v>
      </c>
    </row>
    <row r="53" spans="3:15" x14ac:dyDescent="0.25">
      <c r="C53" t="s">
        <v>147</v>
      </c>
      <c r="D53" s="45">
        <f>D8</f>
        <v>0</v>
      </c>
      <c r="E53" s="45">
        <f t="shared" ref="E53:O53" si="8">E8</f>
        <v>0</v>
      </c>
      <c r="F53" s="45">
        <f t="shared" si="8"/>
        <v>0</v>
      </c>
      <c r="G53" s="45">
        <f t="shared" si="8"/>
        <v>0</v>
      </c>
      <c r="H53" s="45">
        <f t="shared" si="8"/>
        <v>0</v>
      </c>
      <c r="I53" s="45">
        <f t="shared" si="8"/>
        <v>0</v>
      </c>
      <c r="J53" s="45">
        <f t="shared" si="8"/>
        <v>0</v>
      </c>
      <c r="K53" s="45">
        <f t="shared" si="8"/>
        <v>0</v>
      </c>
      <c r="L53" s="45">
        <f t="shared" si="8"/>
        <v>0</v>
      </c>
      <c r="M53" s="45">
        <f t="shared" si="8"/>
        <v>0</v>
      </c>
      <c r="N53" s="45">
        <f t="shared" si="8"/>
        <v>0</v>
      </c>
      <c r="O53" s="45">
        <f t="shared" si="8"/>
        <v>0</v>
      </c>
    </row>
    <row r="54" spans="3:15" x14ac:dyDescent="0.25">
      <c r="C54" t="s">
        <v>212</v>
      </c>
      <c r="D54" s="45">
        <f>IF(D24="Opcional",D28,IF(D24="Comprobable",D50,0))</f>
        <v>0</v>
      </c>
      <c r="E54" s="45">
        <f t="shared" ref="E54:O54" si="9">IF(E24="Opcional",E28,IF(E24="Comprobable",E50,0))</f>
        <v>0</v>
      </c>
      <c r="F54" s="45">
        <f t="shared" si="9"/>
        <v>0</v>
      </c>
      <c r="G54" s="45">
        <f t="shared" si="9"/>
        <v>0</v>
      </c>
      <c r="H54" s="45">
        <f t="shared" si="9"/>
        <v>0</v>
      </c>
      <c r="I54" s="45">
        <f t="shared" si="9"/>
        <v>0</v>
      </c>
      <c r="J54" s="45">
        <f t="shared" si="9"/>
        <v>0</v>
      </c>
      <c r="K54" s="45">
        <f t="shared" si="9"/>
        <v>0</v>
      </c>
      <c r="L54" s="45">
        <f t="shared" si="9"/>
        <v>0</v>
      </c>
      <c r="M54" s="45">
        <f t="shared" si="9"/>
        <v>0</v>
      </c>
      <c r="N54" s="45">
        <f t="shared" si="9"/>
        <v>0</v>
      </c>
      <c r="O54" s="45">
        <f t="shared" si="9"/>
        <v>0</v>
      </c>
    </row>
    <row r="55" spans="3:15" x14ac:dyDescent="0.25">
      <c r="C55" t="s">
        <v>213</v>
      </c>
      <c r="D55" s="94"/>
      <c r="E55" s="94"/>
      <c r="F55" s="94"/>
      <c r="G55" s="94"/>
      <c r="H55" s="94"/>
      <c r="I55" s="94"/>
      <c r="J55" s="94"/>
      <c r="K55" s="94"/>
      <c r="L55" s="94"/>
      <c r="M55" s="94"/>
      <c r="N55" s="94"/>
      <c r="O55" s="94"/>
    </row>
    <row r="56" spans="3:15" x14ac:dyDescent="0.25">
      <c r="C56" s="2" t="s">
        <v>149</v>
      </c>
      <c r="D56" s="18">
        <f>IFERROR(IF(D53&gt;=SUM(D54:D55),ROUND(D53-D54-D55,0),0),0)</f>
        <v>0</v>
      </c>
      <c r="E56" s="18">
        <f t="shared" ref="E56:O56" si="10">IFERROR(IF(E53&gt;=SUM(E54:E55),ROUND(E53-E54-E55,0),0),0)</f>
        <v>0</v>
      </c>
      <c r="F56" s="18">
        <f t="shared" si="10"/>
        <v>0</v>
      </c>
      <c r="G56" s="18">
        <f t="shared" si="10"/>
        <v>0</v>
      </c>
      <c r="H56" s="18">
        <f t="shared" si="10"/>
        <v>0</v>
      </c>
      <c r="I56" s="18">
        <f t="shared" si="10"/>
        <v>0</v>
      </c>
      <c r="J56" s="18">
        <f t="shared" si="10"/>
        <v>0</v>
      </c>
      <c r="K56" s="18">
        <f t="shared" si="10"/>
        <v>0</v>
      </c>
      <c r="L56" s="18">
        <f t="shared" si="10"/>
        <v>0</v>
      </c>
      <c r="M56" s="18">
        <f t="shared" si="10"/>
        <v>0</v>
      </c>
      <c r="N56" s="18">
        <f t="shared" si="10"/>
        <v>0</v>
      </c>
      <c r="O56" s="18">
        <f t="shared" si="10"/>
        <v>0</v>
      </c>
    </row>
    <row r="57" spans="3:15" x14ac:dyDescent="0.25">
      <c r="C57" s="2" t="s">
        <v>150</v>
      </c>
      <c r="D57" s="18">
        <f t="shared" ref="D57:O57" si="11">IFERROR(ROUND(((D56-VLOOKUP(D56,TENERO,1))*VLOOKUP(D56,TENERO,4)%)+VLOOKUP(D56,TENERO,3),0),0)</f>
        <v>0</v>
      </c>
      <c r="E57" s="18">
        <f t="shared" si="11"/>
        <v>0</v>
      </c>
      <c r="F57" s="18">
        <f t="shared" si="11"/>
        <v>0</v>
      </c>
      <c r="G57" s="18">
        <f t="shared" si="11"/>
        <v>0</v>
      </c>
      <c r="H57" s="18">
        <f t="shared" si="11"/>
        <v>0</v>
      </c>
      <c r="I57" s="18">
        <f t="shared" si="11"/>
        <v>0</v>
      </c>
      <c r="J57" s="18">
        <f t="shared" si="11"/>
        <v>0</v>
      </c>
      <c r="K57" s="18">
        <f t="shared" si="11"/>
        <v>0</v>
      </c>
      <c r="L57" s="18">
        <f t="shared" si="11"/>
        <v>0</v>
      </c>
      <c r="M57" s="18">
        <f t="shared" si="11"/>
        <v>0</v>
      </c>
      <c r="N57" s="18">
        <f t="shared" si="11"/>
        <v>0</v>
      </c>
      <c r="O57" s="18">
        <f t="shared" si="11"/>
        <v>0</v>
      </c>
    </row>
    <row r="58" spans="3:15" x14ac:dyDescent="0.25">
      <c r="C58" s="2" t="s">
        <v>214</v>
      </c>
      <c r="D58" s="18">
        <f>SUM(D59:D60)</f>
        <v>0</v>
      </c>
      <c r="E58" s="18">
        <f t="shared" ref="E58:O58" si="12">SUM(E59:E60)</f>
        <v>0</v>
      </c>
      <c r="F58" s="18">
        <f t="shared" si="12"/>
        <v>0</v>
      </c>
      <c r="G58" s="18">
        <f t="shared" si="12"/>
        <v>0</v>
      </c>
      <c r="H58" s="18">
        <f t="shared" si="12"/>
        <v>0</v>
      </c>
      <c r="I58" s="18">
        <f t="shared" si="12"/>
        <v>0</v>
      </c>
      <c r="J58" s="18">
        <f t="shared" si="12"/>
        <v>0</v>
      </c>
      <c r="K58" s="18">
        <f t="shared" si="12"/>
        <v>0</v>
      </c>
      <c r="L58" s="18">
        <f t="shared" si="12"/>
        <v>0</v>
      </c>
      <c r="M58" s="18">
        <f t="shared" si="12"/>
        <v>0</v>
      </c>
      <c r="N58" s="18">
        <f t="shared" si="12"/>
        <v>0</v>
      </c>
      <c r="O58" s="18">
        <f t="shared" si="12"/>
        <v>0</v>
      </c>
    </row>
    <row r="59" spans="3:15" x14ac:dyDescent="0.25">
      <c r="C59" s="81" t="s">
        <v>215</v>
      </c>
      <c r="D59" s="94"/>
      <c r="E59" s="94"/>
      <c r="F59" s="94"/>
      <c r="G59" s="94"/>
      <c r="H59" s="94"/>
      <c r="I59" s="94"/>
      <c r="J59" s="94"/>
      <c r="K59" s="94"/>
      <c r="L59" s="94"/>
      <c r="M59" s="94"/>
      <c r="N59" s="94"/>
      <c r="O59" s="94"/>
    </row>
    <row r="60" spans="3:15" x14ac:dyDescent="0.25">
      <c r="C60" s="81" t="s">
        <v>216</v>
      </c>
      <c r="D60" s="94"/>
      <c r="E60" s="94"/>
      <c r="F60" s="94"/>
      <c r="G60" s="94"/>
      <c r="H60" s="94"/>
      <c r="I60" s="94"/>
      <c r="J60" s="94"/>
      <c r="K60" s="94"/>
      <c r="L60" s="94"/>
      <c r="M60" s="94"/>
      <c r="N60" s="94"/>
      <c r="O60" s="94"/>
    </row>
    <row r="61" spans="3:15" x14ac:dyDescent="0.25">
      <c r="C61" t="s">
        <v>165</v>
      </c>
      <c r="D61" s="94"/>
      <c r="E61" s="94"/>
      <c r="F61" s="94"/>
      <c r="G61" s="94"/>
      <c r="H61" s="94"/>
      <c r="I61" s="94"/>
      <c r="J61" s="94"/>
      <c r="K61" s="94"/>
      <c r="L61" s="94"/>
      <c r="M61" s="94"/>
      <c r="N61" s="94"/>
      <c r="O61" s="94"/>
    </row>
    <row r="62" spans="3:15" x14ac:dyDescent="0.25">
      <c r="C62" t="s">
        <v>169</v>
      </c>
      <c r="D62" s="11">
        <f>IFERROR(IF(D57&gt;=(D58+D61),D57-D58-D61,0),0)</f>
        <v>0</v>
      </c>
      <c r="E62" s="11">
        <f t="shared" ref="E62:O62" si="13">IFERROR(IF(E57&gt;=(E58+E61),E57-E58-E61,0),0)</f>
        <v>0</v>
      </c>
      <c r="F62" s="11">
        <f t="shared" si="13"/>
        <v>0</v>
      </c>
      <c r="G62" s="11">
        <f t="shared" si="13"/>
        <v>0</v>
      </c>
      <c r="H62" s="11">
        <f t="shared" si="13"/>
        <v>0</v>
      </c>
      <c r="I62" s="11">
        <f t="shared" si="13"/>
        <v>0</v>
      </c>
      <c r="J62" s="11">
        <f t="shared" si="13"/>
        <v>0</v>
      </c>
      <c r="K62" s="11">
        <f t="shared" si="13"/>
        <v>0</v>
      </c>
      <c r="L62" s="11">
        <f t="shared" si="13"/>
        <v>0</v>
      </c>
      <c r="M62" s="11">
        <f t="shared" si="13"/>
        <v>0</v>
      </c>
      <c r="N62" s="11">
        <f t="shared" si="13"/>
        <v>0</v>
      </c>
      <c r="O62" s="11">
        <f t="shared" si="13"/>
        <v>0</v>
      </c>
    </row>
    <row r="64" spans="3:15" x14ac:dyDescent="0.25">
      <c r="C64" s="40" t="s">
        <v>170</v>
      </c>
    </row>
    <row r="65" spans="3:15" x14ac:dyDescent="0.25">
      <c r="C65" t="s">
        <v>171</v>
      </c>
      <c r="D65" s="11">
        <f>D62</f>
        <v>0</v>
      </c>
      <c r="E65" s="11">
        <f t="shared" ref="E65:O65" si="14">E62</f>
        <v>0</v>
      </c>
      <c r="F65" s="11">
        <f t="shared" si="14"/>
        <v>0</v>
      </c>
      <c r="G65" s="11">
        <f t="shared" si="14"/>
        <v>0</v>
      </c>
      <c r="H65" s="11">
        <f t="shared" si="14"/>
        <v>0</v>
      </c>
      <c r="I65" s="11">
        <f t="shared" si="14"/>
        <v>0</v>
      </c>
      <c r="J65" s="11">
        <f t="shared" si="14"/>
        <v>0</v>
      </c>
      <c r="K65" s="11">
        <f t="shared" si="14"/>
        <v>0</v>
      </c>
      <c r="L65" s="11">
        <f t="shared" si="14"/>
        <v>0</v>
      </c>
      <c r="M65" s="11">
        <f t="shared" si="14"/>
        <v>0</v>
      </c>
      <c r="N65" s="11">
        <f t="shared" si="14"/>
        <v>0</v>
      </c>
      <c r="O65" s="11">
        <f t="shared" si="14"/>
        <v>0</v>
      </c>
    </row>
    <row r="66" spans="3:15" x14ac:dyDescent="0.25">
      <c r="C66" s="73" t="s">
        <v>172</v>
      </c>
      <c r="D66" s="54"/>
      <c r="E66" s="54"/>
      <c r="F66" s="54"/>
      <c r="G66" s="54"/>
      <c r="H66" s="54"/>
      <c r="I66" s="54"/>
      <c r="J66" s="54"/>
      <c r="K66" s="54"/>
      <c r="L66" s="54"/>
      <c r="M66" s="54"/>
      <c r="N66" s="54"/>
      <c r="O66" s="54"/>
    </row>
    <row r="67" spans="3:15" x14ac:dyDescent="0.25">
      <c r="C67" s="73" t="s">
        <v>173</v>
      </c>
      <c r="D67" s="54"/>
      <c r="E67" s="54"/>
      <c r="F67" s="54"/>
      <c r="G67" s="54"/>
      <c r="H67" s="54"/>
      <c r="I67" s="54"/>
      <c r="J67" s="54"/>
      <c r="K67" s="54"/>
      <c r="L67" s="54"/>
      <c r="M67" s="54"/>
      <c r="N67" s="54"/>
      <c r="O67" s="54"/>
    </row>
    <row r="68" spans="3:15" x14ac:dyDescent="0.25">
      <c r="C68" s="81" t="s">
        <v>174</v>
      </c>
      <c r="D68" s="54"/>
      <c r="E68" s="54"/>
      <c r="F68" s="54"/>
      <c r="G68" s="54"/>
      <c r="H68" s="54"/>
      <c r="I68" s="54"/>
      <c r="J68" s="54"/>
      <c r="K68" s="54"/>
      <c r="L68" s="54"/>
      <c r="M68" s="54"/>
      <c r="N68" s="54"/>
      <c r="O68" s="54"/>
    </row>
    <row r="69" spans="3:15" x14ac:dyDescent="0.25">
      <c r="C69" s="81" t="s">
        <v>175</v>
      </c>
      <c r="D69" s="83"/>
      <c r="E69" s="54"/>
      <c r="F69" s="54"/>
      <c r="G69" s="54"/>
      <c r="H69" s="54"/>
      <c r="I69" s="54"/>
      <c r="J69" s="54"/>
      <c r="K69" s="54"/>
      <c r="L69" s="54"/>
      <c r="M69" s="54"/>
      <c r="N69" s="54"/>
      <c r="O69" s="54"/>
    </row>
    <row r="70" spans="3:15" x14ac:dyDescent="0.25">
      <c r="C70" s="84" t="s">
        <v>176</v>
      </c>
      <c r="D70" s="54"/>
      <c r="E70" s="54"/>
      <c r="F70" s="54"/>
      <c r="G70" s="54"/>
      <c r="H70" s="54"/>
      <c r="I70" s="54"/>
      <c r="J70" s="54"/>
      <c r="K70" s="54"/>
      <c r="L70" s="54"/>
      <c r="M70" s="54"/>
      <c r="N70" s="54"/>
      <c r="O70" s="54"/>
    </row>
    <row r="71" spans="3:15" x14ac:dyDescent="0.25">
      <c r="C71" s="81" t="s">
        <v>177</v>
      </c>
      <c r="D71" s="85"/>
      <c r="E71" s="54"/>
      <c r="F71" s="54"/>
      <c r="G71" s="54"/>
      <c r="H71" s="54"/>
      <c r="I71" s="54"/>
      <c r="J71" s="54"/>
      <c r="K71" s="54"/>
      <c r="L71" s="54"/>
      <c r="M71" s="54"/>
      <c r="N71" s="54"/>
      <c r="O71" s="54"/>
    </row>
    <row r="72" spans="3:15" x14ac:dyDescent="0.25">
      <c r="C72" s="81" t="s">
        <v>178</v>
      </c>
      <c r="D72" s="54"/>
      <c r="E72" s="54"/>
      <c r="F72" s="54"/>
      <c r="G72" s="54"/>
      <c r="H72" s="54"/>
      <c r="I72" s="54"/>
      <c r="J72" s="54"/>
      <c r="K72" s="54"/>
      <c r="L72" s="54"/>
      <c r="M72" s="54"/>
      <c r="N72" s="54"/>
      <c r="O72" s="54"/>
    </row>
    <row r="73" spans="3:15" x14ac:dyDescent="0.25">
      <c r="C73" s="81" t="s">
        <v>179</v>
      </c>
      <c r="D73" s="54"/>
      <c r="E73" s="54"/>
      <c r="F73" s="54"/>
      <c r="G73" s="54"/>
      <c r="H73" s="54"/>
      <c r="I73" s="54"/>
      <c r="J73" s="54"/>
      <c r="K73" s="54"/>
      <c r="L73" s="54"/>
      <c r="M73" s="54"/>
      <c r="N73" s="54"/>
      <c r="O73" s="54"/>
    </row>
    <row r="74" spans="3:15" x14ac:dyDescent="0.25">
      <c r="C74" s="81" t="s">
        <v>180</v>
      </c>
      <c r="D74" s="54"/>
      <c r="E74" s="54"/>
      <c r="F74" s="54"/>
      <c r="G74" s="54"/>
      <c r="H74" s="54"/>
      <c r="I74" s="54"/>
      <c r="J74" s="54"/>
      <c r="K74" s="54"/>
      <c r="L74" s="54"/>
      <c r="M74" s="54"/>
      <c r="N74" s="54"/>
      <c r="O74" s="54"/>
    </row>
    <row r="75" spans="3:15" x14ac:dyDescent="0.25">
      <c r="C75" s="81" t="s">
        <v>181</v>
      </c>
      <c r="D75" s="54"/>
      <c r="E75" s="54"/>
      <c r="F75" s="54"/>
      <c r="G75" s="54"/>
      <c r="H75" s="54"/>
      <c r="I75" s="54"/>
      <c r="J75" s="54"/>
      <c r="K75" s="54"/>
      <c r="L75" s="54"/>
      <c r="M75" s="54"/>
      <c r="N75" s="54"/>
      <c r="O75" s="54"/>
    </row>
    <row r="76" spans="3:15" x14ac:dyDescent="0.25">
      <c r="C76" s="81" t="s">
        <v>179</v>
      </c>
      <c r="D76" s="54"/>
      <c r="E76" s="54"/>
      <c r="F76" s="54"/>
      <c r="G76" s="54"/>
      <c r="H76" s="54"/>
      <c r="I76" s="54"/>
      <c r="J76" s="54"/>
      <c r="K76" s="54"/>
      <c r="L76" s="54"/>
      <c r="M76" s="54"/>
      <c r="N76" s="54"/>
      <c r="O76" s="54"/>
    </row>
    <row r="77" spans="3:15" x14ac:dyDescent="0.25">
      <c r="C77" s="81" t="s">
        <v>182</v>
      </c>
      <c r="D77" s="54"/>
      <c r="E77" s="54"/>
      <c r="F77" s="54"/>
      <c r="G77" s="54"/>
      <c r="H77" s="54"/>
      <c r="I77" s="54"/>
      <c r="J77" s="54"/>
      <c r="K77" s="54"/>
      <c r="L77" s="54"/>
      <c r="M77" s="54"/>
      <c r="N77" s="54"/>
      <c r="O77" s="54"/>
    </row>
    <row r="78" spans="3:15" ht="30" x14ac:dyDescent="0.25">
      <c r="C78" s="81" t="s">
        <v>183</v>
      </c>
      <c r="D78" s="54"/>
      <c r="E78" s="54"/>
      <c r="F78" s="54"/>
      <c r="G78" s="54"/>
      <c r="H78" s="54"/>
      <c r="I78" s="54"/>
      <c r="J78" s="54"/>
      <c r="K78" s="54"/>
      <c r="L78" s="54"/>
      <c r="M78" s="54"/>
      <c r="N78" s="54"/>
      <c r="O78" s="54"/>
    </row>
    <row r="79" spans="3:15" x14ac:dyDescent="0.25">
      <c r="C79" s="81" t="s">
        <v>184</v>
      </c>
      <c r="D79" s="54"/>
      <c r="E79" s="54"/>
      <c r="F79" s="54"/>
      <c r="G79" s="54"/>
      <c r="H79" s="54"/>
      <c r="I79" s="54"/>
      <c r="J79" s="54"/>
      <c r="K79" s="54"/>
      <c r="L79" s="54"/>
      <c r="M79" s="54"/>
      <c r="N79" s="54"/>
      <c r="O79" s="54"/>
    </row>
    <row r="80" spans="3:15" x14ac:dyDescent="0.25">
      <c r="C80" s="81" t="s">
        <v>185</v>
      </c>
      <c r="D80" s="54"/>
      <c r="E80" s="54"/>
      <c r="F80" s="54"/>
      <c r="G80" s="54"/>
      <c r="H80" s="54"/>
      <c r="I80" s="54"/>
      <c r="J80" s="54"/>
      <c r="K80" s="54"/>
      <c r="L80" s="54"/>
      <c r="M80" s="54"/>
      <c r="N80" s="54"/>
      <c r="O80" s="54"/>
    </row>
    <row r="81" spans="3:15" x14ac:dyDescent="0.25">
      <c r="C81" s="86" t="s">
        <v>186</v>
      </c>
      <c r="D81" s="54"/>
      <c r="E81" s="54"/>
      <c r="F81" s="54"/>
      <c r="G81" s="54"/>
      <c r="H81" s="54"/>
      <c r="I81" s="54"/>
      <c r="J81" s="54"/>
      <c r="K81" s="54"/>
      <c r="L81" s="54"/>
      <c r="M81" s="54"/>
      <c r="N81" s="54"/>
      <c r="O81" s="54"/>
    </row>
    <row r="82" spans="3:15" x14ac:dyDescent="0.25">
      <c r="C82" s="87" t="s">
        <v>187</v>
      </c>
      <c r="D82" s="18">
        <f>IFERROR(D66+D67+D81,0)</f>
        <v>0</v>
      </c>
      <c r="E82" s="18">
        <f t="shared" ref="E82:O82" si="15">IFERROR(E66+E67+E81,0)</f>
        <v>0</v>
      </c>
      <c r="F82" s="18">
        <f t="shared" si="15"/>
        <v>0</v>
      </c>
      <c r="G82" s="18">
        <f t="shared" si="15"/>
        <v>0</v>
      </c>
      <c r="H82" s="18">
        <f t="shared" si="15"/>
        <v>0</v>
      </c>
      <c r="I82" s="18">
        <f t="shared" si="15"/>
        <v>0</v>
      </c>
      <c r="J82" s="18">
        <f t="shared" si="15"/>
        <v>0</v>
      </c>
      <c r="K82" s="18">
        <f t="shared" si="15"/>
        <v>0</v>
      </c>
      <c r="L82" s="18">
        <f t="shared" si="15"/>
        <v>0</v>
      </c>
      <c r="M82" s="18">
        <f t="shared" si="15"/>
        <v>0</v>
      </c>
      <c r="N82" s="18">
        <f t="shared" si="15"/>
        <v>0</v>
      </c>
      <c r="O82" s="18">
        <f t="shared" si="15"/>
        <v>0</v>
      </c>
    </row>
    <row r="84" spans="3:15" x14ac:dyDescent="0.25">
      <c r="C84" t="s">
        <v>188</v>
      </c>
      <c r="D84" s="11">
        <f>D65</f>
        <v>0</v>
      </c>
      <c r="E84" s="11">
        <f t="shared" ref="E84:O84" si="16">E65</f>
        <v>0</v>
      </c>
      <c r="F84" s="11">
        <f t="shared" si="16"/>
        <v>0</v>
      </c>
      <c r="G84" s="11">
        <f t="shared" si="16"/>
        <v>0</v>
      </c>
      <c r="H84" s="11">
        <f t="shared" si="16"/>
        <v>0</v>
      </c>
      <c r="I84" s="11">
        <f t="shared" si="16"/>
        <v>0</v>
      </c>
      <c r="J84" s="11">
        <f t="shared" si="16"/>
        <v>0</v>
      </c>
      <c r="K84" s="11">
        <f t="shared" si="16"/>
        <v>0</v>
      </c>
      <c r="L84" s="11">
        <f t="shared" si="16"/>
        <v>0</v>
      </c>
      <c r="M84" s="11">
        <f t="shared" si="16"/>
        <v>0</v>
      </c>
      <c r="N84" s="11">
        <f t="shared" si="16"/>
        <v>0</v>
      </c>
      <c r="O84" s="11">
        <f t="shared" si="16"/>
        <v>0</v>
      </c>
    </row>
    <row r="85" spans="3:15" x14ac:dyDescent="0.25">
      <c r="C85" t="s">
        <v>189</v>
      </c>
      <c r="D85" s="11">
        <f>D82</f>
        <v>0</v>
      </c>
      <c r="E85" s="11">
        <f t="shared" ref="E85:O85" si="17">E82</f>
        <v>0</v>
      </c>
      <c r="F85" s="11">
        <f t="shared" si="17"/>
        <v>0</v>
      </c>
      <c r="G85" s="11">
        <f t="shared" si="17"/>
        <v>0</v>
      </c>
      <c r="H85" s="11">
        <f t="shared" si="17"/>
        <v>0</v>
      </c>
      <c r="I85" s="11">
        <f t="shared" si="17"/>
        <v>0</v>
      </c>
      <c r="J85" s="11">
        <f t="shared" si="17"/>
        <v>0</v>
      </c>
      <c r="K85" s="11">
        <f t="shared" si="17"/>
        <v>0</v>
      </c>
      <c r="L85" s="11">
        <f t="shared" si="17"/>
        <v>0</v>
      </c>
      <c r="M85" s="11">
        <f t="shared" si="17"/>
        <v>0</v>
      </c>
      <c r="N85" s="11">
        <f t="shared" si="17"/>
        <v>0</v>
      </c>
      <c r="O85" s="11">
        <f t="shared" si="17"/>
        <v>0</v>
      </c>
    </row>
    <row r="86" spans="3:15" x14ac:dyDescent="0.25">
      <c r="C86" s="2" t="s">
        <v>190</v>
      </c>
      <c r="D86" s="18">
        <f>IFERROR(IF(D84&gt;=D85,D84-D85,0),0)</f>
        <v>0</v>
      </c>
      <c r="E86" s="18">
        <f t="shared" ref="E86:O86" si="18">IFERROR(IF(E84&gt;=E85,E84-E85,0),0)</f>
        <v>0</v>
      </c>
      <c r="F86" s="18">
        <f t="shared" si="18"/>
        <v>0</v>
      </c>
      <c r="G86" s="18">
        <f t="shared" si="18"/>
        <v>0</v>
      </c>
      <c r="H86" s="18">
        <f t="shared" si="18"/>
        <v>0</v>
      </c>
      <c r="I86" s="18">
        <f t="shared" si="18"/>
        <v>0</v>
      </c>
      <c r="J86" s="18">
        <f t="shared" si="18"/>
        <v>0</v>
      </c>
      <c r="K86" s="18">
        <f t="shared" si="18"/>
        <v>0</v>
      </c>
      <c r="L86" s="18">
        <f t="shared" si="18"/>
        <v>0</v>
      </c>
      <c r="M86" s="18">
        <f t="shared" si="18"/>
        <v>0</v>
      </c>
      <c r="N86" s="18">
        <f t="shared" si="18"/>
        <v>0</v>
      </c>
      <c r="O86" s="18">
        <f t="shared" si="18"/>
        <v>0</v>
      </c>
    </row>
  </sheetData>
  <mergeCells count="1">
    <mergeCell ref="B40:B41"/>
  </mergeCells>
  <dataValidations count="4">
    <dataValidation type="list" allowBlank="1" showInputMessage="1" showErrorMessage="1" errorTitle="PP ISR" error="Factor de no deducibles de los exentos" sqref="D69" xr:uid="{E9518E9A-6840-407E-BDCC-1B87E6358635}">
      <formula1>"1-Mensual,2-Bimestral,3-Trimestral,5-Semestral (A),7-Ajuste,8-Del ejercicio,9-Sin periodo"</formula1>
    </dataValidation>
    <dataValidation type="list" allowBlank="1" showInputMessage="1" showErrorMessage="1" errorTitle="PP ISR" error="Factor de no deducibles de los exentos" sqref="D68" xr:uid="{195B79BB-7EFE-4B3F-ACF8-072FBF253903}">
      <formula1>"Pago de lo indebido,Saldo a favor"</formula1>
    </dataValidation>
    <dataValidation type="list" allowBlank="1" showInputMessage="1" showErrorMessage="1" errorTitle="PP ISR" error="Factor de no deducibles de los exentos" sqref="D71" xr:uid="{D00BB93E-2CC3-4917-98CE-95A5C9370A53}">
      <formula1>"2019,2020,2021,2022,2023,2024,2025"</formula1>
    </dataValidation>
    <dataValidation type="list" allowBlank="1" showInputMessage="1" showErrorMessage="1" errorTitle="PP PFA" error="Factor de no deducibles de los exentos" sqref="D24" xr:uid="{118901DC-FF40-438C-899F-74BDC9A2AD56}">
      <formula1>"Opcional,Comprobable"</formula1>
    </dataValidation>
  </dataValidations>
  <pageMargins left="0.7" right="0.7" top="0.75" bottom="0.75" header="0.3" footer="0.3"/>
  <drawing r:id="rId1"/>
  <legacyDrawing r:id="rId2"/>
  <controls>
    <mc:AlternateContent xmlns:mc="http://schemas.openxmlformats.org/markup-compatibility/2006">
      <mc:Choice Requires="x14">
        <control shapeId="4097" r:id="rId3" name="CommandButton1">
          <controlPr defaultSize="0" autoFill="0" autoLine="0" altText="Detallar información" r:id="rId4">
            <anchor moveWithCells="1">
              <from>
                <xdr:col>1</xdr:col>
                <xdr:colOff>57150</xdr:colOff>
                <xdr:row>7</xdr:row>
                <xdr:rowOff>9525</xdr:rowOff>
              </from>
              <to>
                <xdr:col>1</xdr:col>
                <xdr:colOff>447675</xdr:colOff>
                <xdr:row>7</xdr:row>
                <xdr:rowOff>304800</xdr:rowOff>
              </to>
            </anchor>
          </controlPr>
        </control>
      </mc:Choice>
      <mc:Fallback>
        <control shapeId="4097" r:id="rId3" name="CommandButton1"/>
      </mc:Fallback>
    </mc:AlternateContent>
    <mc:AlternateContent xmlns:mc="http://schemas.openxmlformats.org/markup-compatibility/2006">
      <mc:Choice Requires="x14">
        <control shapeId="4098" r:id="rId5" name="CommandButton2">
          <controlPr defaultSize="0" autoFill="0" autoLine="0" r:id="rId6">
            <anchor moveWithCells="1">
              <from>
                <xdr:col>1</xdr:col>
                <xdr:colOff>457200</xdr:colOff>
                <xdr:row>7</xdr:row>
                <xdr:rowOff>9525</xdr:rowOff>
              </from>
              <to>
                <xdr:col>1</xdr:col>
                <xdr:colOff>847725</xdr:colOff>
                <xdr:row>7</xdr:row>
                <xdr:rowOff>304800</xdr:rowOff>
              </to>
            </anchor>
          </controlPr>
        </control>
      </mc:Choice>
      <mc:Fallback>
        <control shapeId="4098" r:id="rId5" name="CommandButton2"/>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232D-1430-4011-92F0-64D2E7E6B24D}">
  <sheetPr codeName="Hoja15"/>
  <dimension ref="B3:N33"/>
  <sheetViews>
    <sheetView showGridLines="0" zoomScale="110" zoomScaleNormal="110" workbookViewId="0">
      <selection activeCell="I6" activeCellId="1" sqref="C9 I6"/>
    </sheetView>
  </sheetViews>
  <sheetFormatPr baseColWidth="10" defaultRowHeight="15" x14ac:dyDescent="0.25"/>
  <cols>
    <col min="1" max="1" width="4.42578125" customWidth="1"/>
    <col min="2" max="2" width="70.5703125" customWidth="1"/>
    <col min="3" max="3" width="14" customWidth="1"/>
  </cols>
  <sheetData>
    <row r="3" spans="2:14" x14ac:dyDescent="0.25">
      <c r="B3" s="2" t="s">
        <v>217</v>
      </c>
    </row>
    <row r="4" spans="2:14" x14ac:dyDescent="0.25">
      <c r="C4" s="3" t="s">
        <v>1</v>
      </c>
      <c r="D4" s="4"/>
    </row>
    <row r="5" spans="2:14" x14ac:dyDescent="0.25">
      <c r="C5" s="3" t="s">
        <v>87</v>
      </c>
      <c r="D5" s="4"/>
    </row>
    <row r="6" spans="2:14" ht="15.75" x14ac:dyDescent="0.25">
      <c r="I6" s="95"/>
    </row>
    <row r="7" spans="2:14" x14ac:dyDescent="0.25">
      <c r="C7" s="41" t="s">
        <v>2</v>
      </c>
      <c r="D7" s="41" t="s">
        <v>3</v>
      </c>
      <c r="E7" s="41" t="s">
        <v>4</v>
      </c>
      <c r="F7" s="41" t="s">
        <v>5</v>
      </c>
      <c r="G7" s="41" t="s">
        <v>6</v>
      </c>
      <c r="H7" s="41" t="s">
        <v>7</v>
      </c>
      <c r="I7" s="41" t="s">
        <v>8</v>
      </c>
      <c r="J7" s="41" t="s">
        <v>9</v>
      </c>
      <c r="K7" s="41" t="s">
        <v>10</v>
      </c>
      <c r="L7" s="41" t="s">
        <v>11</v>
      </c>
      <c r="M7" s="41" t="s">
        <v>12</v>
      </c>
      <c r="N7" s="41" t="s">
        <v>13</v>
      </c>
    </row>
    <row r="8" spans="2:14" x14ac:dyDescent="0.25">
      <c r="B8" s="96" t="s">
        <v>218</v>
      </c>
      <c r="C8" s="11">
        <f>SUM(C9:C10)</f>
        <v>0</v>
      </c>
      <c r="D8" s="11">
        <f t="shared" ref="D8:N8" si="0">SUM(D9:D10)</f>
        <v>0</v>
      </c>
      <c r="E8" s="11">
        <f t="shared" si="0"/>
        <v>0</v>
      </c>
      <c r="F8" s="11">
        <f t="shared" si="0"/>
        <v>0</v>
      </c>
      <c r="G8" s="11">
        <f t="shared" si="0"/>
        <v>0</v>
      </c>
      <c r="H8" s="11">
        <f t="shared" si="0"/>
        <v>0</v>
      </c>
      <c r="I8" s="11">
        <f t="shared" si="0"/>
        <v>0</v>
      </c>
      <c r="J8" s="11">
        <f t="shared" si="0"/>
        <v>0</v>
      </c>
      <c r="K8" s="11">
        <f t="shared" si="0"/>
        <v>0</v>
      </c>
      <c r="L8" s="11">
        <f t="shared" si="0"/>
        <v>0</v>
      </c>
      <c r="M8" s="11">
        <f t="shared" si="0"/>
        <v>0</v>
      </c>
      <c r="N8" s="11">
        <f t="shared" si="0"/>
        <v>0</v>
      </c>
    </row>
    <row r="9" spans="2:14" x14ac:dyDescent="0.25">
      <c r="B9" s="97" t="s">
        <v>219</v>
      </c>
      <c r="C9" s="94"/>
      <c r="D9" s="94"/>
      <c r="E9" s="94"/>
      <c r="F9" s="94"/>
      <c r="G9" s="94"/>
      <c r="H9" s="94"/>
      <c r="I9" s="94"/>
      <c r="J9" s="94"/>
      <c r="K9" s="94"/>
      <c r="L9" s="94"/>
      <c r="M9" s="94"/>
      <c r="N9" s="94"/>
    </row>
    <row r="10" spans="2:14" x14ac:dyDescent="0.25">
      <c r="B10" s="97" t="s">
        <v>220</v>
      </c>
      <c r="C10" s="94"/>
      <c r="D10" s="94"/>
      <c r="E10" s="94"/>
      <c r="F10" s="94"/>
      <c r="G10" s="94"/>
      <c r="H10" s="94"/>
      <c r="I10" s="94"/>
      <c r="J10" s="94"/>
      <c r="K10" s="94"/>
      <c r="L10" s="94"/>
      <c r="M10" s="94"/>
      <c r="N10" s="94"/>
    </row>
    <row r="11" spans="2:14" x14ac:dyDescent="0.25">
      <c r="B11" s="86" t="s">
        <v>221</v>
      </c>
      <c r="C11" s="11">
        <f>IFERROR(C12-C13,0)</f>
        <v>0</v>
      </c>
      <c r="D11" s="11">
        <f t="shared" ref="D11:N11" si="1">IFERROR(D12-D13,0)</f>
        <v>0</v>
      </c>
      <c r="E11" s="11">
        <f t="shared" si="1"/>
        <v>0</v>
      </c>
      <c r="F11" s="11">
        <f t="shared" si="1"/>
        <v>0</v>
      </c>
      <c r="G11" s="11">
        <f t="shared" si="1"/>
        <v>0</v>
      </c>
      <c r="H11" s="11">
        <f t="shared" si="1"/>
        <v>0</v>
      </c>
      <c r="I11" s="11">
        <f t="shared" si="1"/>
        <v>0</v>
      </c>
      <c r="J11" s="11">
        <f t="shared" si="1"/>
        <v>0</v>
      </c>
      <c r="K11" s="11">
        <f t="shared" si="1"/>
        <v>0</v>
      </c>
      <c r="L11" s="11">
        <f t="shared" si="1"/>
        <v>0</v>
      </c>
      <c r="M11" s="11">
        <f t="shared" si="1"/>
        <v>0</v>
      </c>
      <c r="N11" s="11">
        <f t="shared" si="1"/>
        <v>0</v>
      </c>
    </row>
    <row r="12" spans="2:14" x14ac:dyDescent="0.25">
      <c r="B12" s="9" t="s">
        <v>222</v>
      </c>
      <c r="C12" s="45">
        <v>0</v>
      </c>
      <c r="D12" s="45">
        <v>0</v>
      </c>
      <c r="E12" s="45">
        <v>0</v>
      </c>
      <c r="F12" s="45">
        <v>0</v>
      </c>
      <c r="G12" s="45">
        <v>0</v>
      </c>
      <c r="H12" s="45">
        <v>0</v>
      </c>
      <c r="I12" s="45">
        <v>0</v>
      </c>
      <c r="J12" s="45">
        <v>0</v>
      </c>
      <c r="K12" s="45">
        <v>0</v>
      </c>
      <c r="L12" s="45">
        <v>0</v>
      </c>
      <c r="M12" s="45">
        <v>0</v>
      </c>
      <c r="N12" s="45">
        <v>0</v>
      </c>
    </row>
    <row r="13" spans="2:14" x14ac:dyDescent="0.25">
      <c r="B13" s="9" t="s">
        <v>223</v>
      </c>
      <c r="C13" s="98"/>
      <c r="D13" s="98"/>
      <c r="E13" s="98"/>
      <c r="F13" s="98"/>
      <c r="G13" s="98"/>
      <c r="H13" s="98"/>
      <c r="I13" s="98"/>
      <c r="J13" s="98"/>
      <c r="K13" s="98"/>
      <c r="L13" s="98"/>
      <c r="M13" s="98"/>
      <c r="N13" s="98"/>
    </row>
    <row r="14" spans="2:14" x14ac:dyDescent="0.25">
      <c r="B14" s="10" t="s">
        <v>17</v>
      </c>
      <c r="C14" s="11">
        <f>SUM(C15:C19)</f>
        <v>0</v>
      </c>
      <c r="D14" s="11">
        <f t="shared" ref="D14:N14" si="2">SUM(D15:D19)</f>
        <v>0</v>
      </c>
      <c r="E14" s="11">
        <f t="shared" si="2"/>
        <v>0</v>
      </c>
      <c r="F14" s="11">
        <f t="shared" si="2"/>
        <v>0</v>
      </c>
      <c r="G14" s="11">
        <f t="shared" si="2"/>
        <v>0</v>
      </c>
      <c r="H14" s="11">
        <f t="shared" si="2"/>
        <v>0</v>
      </c>
      <c r="I14" s="11">
        <f t="shared" si="2"/>
        <v>0</v>
      </c>
      <c r="J14" s="11">
        <f t="shared" si="2"/>
        <v>0</v>
      </c>
      <c r="K14" s="11">
        <f t="shared" si="2"/>
        <v>0</v>
      </c>
      <c r="L14" s="11">
        <f t="shared" si="2"/>
        <v>0</v>
      </c>
      <c r="M14" s="11">
        <f t="shared" si="2"/>
        <v>0</v>
      </c>
      <c r="N14" s="11">
        <f t="shared" si="2"/>
        <v>0</v>
      </c>
    </row>
    <row r="15" spans="2:14" ht="19.5" customHeight="1" x14ac:dyDescent="0.25">
      <c r="B15" s="28" t="s">
        <v>224</v>
      </c>
      <c r="C15" s="98"/>
      <c r="D15" s="98"/>
      <c r="E15" s="98"/>
      <c r="F15" s="98"/>
      <c r="G15" s="98"/>
      <c r="H15" s="98"/>
      <c r="I15" s="98"/>
      <c r="J15" s="98"/>
      <c r="K15" s="98"/>
      <c r="L15" s="98"/>
      <c r="M15" s="98"/>
      <c r="N15" s="98"/>
    </row>
    <row r="16" spans="2:14" ht="18.75" customHeight="1" x14ac:dyDescent="0.25">
      <c r="B16" s="28" t="s">
        <v>26</v>
      </c>
      <c r="C16" s="98"/>
      <c r="D16" s="98"/>
      <c r="E16" s="98"/>
      <c r="F16" s="98"/>
      <c r="G16" s="98"/>
      <c r="H16" s="98"/>
      <c r="I16" s="98"/>
      <c r="J16" s="98"/>
      <c r="K16" s="98"/>
      <c r="L16" s="98"/>
      <c r="M16" s="98"/>
      <c r="N16" s="98"/>
    </row>
    <row r="17" spans="2:14" x14ac:dyDescent="0.25">
      <c r="B17" s="9" t="s">
        <v>225</v>
      </c>
      <c r="C17" s="98"/>
      <c r="D17" s="98"/>
      <c r="E17" s="98"/>
      <c r="F17" s="98"/>
      <c r="G17" s="98"/>
      <c r="H17" s="98"/>
      <c r="I17" s="98"/>
      <c r="J17" s="98"/>
      <c r="K17" s="98"/>
      <c r="L17" s="98"/>
      <c r="M17" s="98"/>
      <c r="N17" s="98"/>
    </row>
    <row r="18" spans="2:14" x14ac:dyDescent="0.25">
      <c r="B18" s="9" t="s">
        <v>226</v>
      </c>
      <c r="C18" s="98"/>
      <c r="D18" s="98"/>
      <c r="E18" s="98"/>
      <c r="F18" s="98"/>
      <c r="G18" s="98"/>
      <c r="H18" s="98"/>
      <c r="I18" s="98"/>
      <c r="J18" s="98"/>
      <c r="K18" s="98"/>
      <c r="L18" s="98"/>
      <c r="M18" s="98"/>
      <c r="N18" s="98"/>
    </row>
    <row r="19" spans="2:14" x14ac:dyDescent="0.25">
      <c r="B19" s="28" t="s">
        <v>21</v>
      </c>
      <c r="C19" s="98"/>
      <c r="D19" s="98"/>
      <c r="E19" s="98"/>
      <c r="F19" s="98"/>
      <c r="G19" s="98"/>
      <c r="H19" s="98"/>
      <c r="I19" s="98"/>
      <c r="J19" s="98"/>
      <c r="K19" s="98"/>
      <c r="L19" s="98"/>
      <c r="M19" s="98"/>
      <c r="N19" s="98"/>
    </row>
    <row r="20" spans="2:14" x14ac:dyDescent="0.25">
      <c r="B20" s="99" t="s">
        <v>28</v>
      </c>
      <c r="C20" s="11">
        <f>SUM(C21)</f>
        <v>0</v>
      </c>
      <c r="D20" s="11">
        <f t="shared" ref="D20:N20" si="3">SUM(D21)</f>
        <v>0</v>
      </c>
      <c r="E20" s="11">
        <f t="shared" si="3"/>
        <v>0</v>
      </c>
      <c r="F20" s="11">
        <f t="shared" si="3"/>
        <v>0</v>
      </c>
      <c r="G20" s="11">
        <f t="shared" si="3"/>
        <v>0</v>
      </c>
      <c r="H20" s="11">
        <f t="shared" si="3"/>
        <v>0</v>
      </c>
      <c r="I20" s="11">
        <f t="shared" si="3"/>
        <v>0</v>
      </c>
      <c r="J20" s="11">
        <f t="shared" si="3"/>
        <v>0</v>
      </c>
      <c r="K20" s="11">
        <f t="shared" si="3"/>
        <v>0</v>
      </c>
      <c r="L20" s="11">
        <f t="shared" si="3"/>
        <v>0</v>
      </c>
      <c r="M20" s="11">
        <f t="shared" si="3"/>
        <v>0</v>
      </c>
      <c r="N20" s="11">
        <f t="shared" si="3"/>
        <v>0</v>
      </c>
    </row>
    <row r="21" spans="2:14" x14ac:dyDescent="0.25">
      <c r="B21" s="28" t="s">
        <v>50</v>
      </c>
      <c r="C21" s="98"/>
      <c r="D21" s="98"/>
      <c r="E21" s="98"/>
      <c r="F21" s="98"/>
      <c r="G21" s="98"/>
      <c r="H21" s="98"/>
      <c r="I21" s="98"/>
      <c r="J21" s="98"/>
      <c r="K21" s="98"/>
      <c r="L21" s="98"/>
      <c r="M21" s="98"/>
      <c r="N21" s="98"/>
    </row>
    <row r="22" spans="2:14" x14ac:dyDescent="0.25">
      <c r="B22" s="87" t="s">
        <v>227</v>
      </c>
      <c r="C22" s="18">
        <f>IFERROR(C8-C11-C14+C20,0)</f>
        <v>0</v>
      </c>
      <c r="D22" s="18">
        <f t="shared" ref="D22:N22" si="4">IFERROR(D8-D11-D14+D20,0)</f>
        <v>0</v>
      </c>
      <c r="E22" s="18">
        <f t="shared" si="4"/>
        <v>0</v>
      </c>
      <c r="F22" s="18">
        <f t="shared" si="4"/>
        <v>0</v>
      </c>
      <c r="G22" s="18">
        <f t="shared" si="4"/>
        <v>0</v>
      </c>
      <c r="H22" s="18">
        <f t="shared" si="4"/>
        <v>0</v>
      </c>
      <c r="I22" s="18">
        <f t="shared" si="4"/>
        <v>0</v>
      </c>
      <c r="J22" s="18">
        <f t="shared" si="4"/>
        <v>0</v>
      </c>
      <c r="K22" s="18">
        <f t="shared" si="4"/>
        <v>0</v>
      </c>
      <c r="L22" s="18">
        <f t="shared" si="4"/>
        <v>0</v>
      </c>
      <c r="M22" s="18">
        <f t="shared" si="4"/>
        <v>0</v>
      </c>
      <c r="N22" s="18">
        <f t="shared" si="4"/>
        <v>0</v>
      </c>
    </row>
    <row r="23" spans="2:14" x14ac:dyDescent="0.25">
      <c r="B23" s="86" t="s">
        <v>228</v>
      </c>
      <c r="C23" s="114"/>
      <c r="D23" s="114"/>
      <c r="E23" s="114"/>
      <c r="F23" s="114"/>
      <c r="G23" s="114"/>
      <c r="H23" s="114"/>
      <c r="I23" s="114"/>
      <c r="J23" s="114"/>
      <c r="K23" s="114"/>
      <c r="L23" s="114"/>
      <c r="M23" s="114"/>
      <c r="N23" s="114"/>
    </row>
    <row r="24" spans="2:14" x14ac:dyDescent="0.25">
      <c r="B24" s="2" t="s">
        <v>229</v>
      </c>
      <c r="C24" s="18">
        <f>IFERROR(ROUND(C22*C23,0),0)</f>
        <v>0</v>
      </c>
      <c r="D24" s="18">
        <f t="shared" ref="D24:N24" si="5">IFERROR(ROUND(D22*D23,0),0)</f>
        <v>0</v>
      </c>
      <c r="E24" s="18">
        <f t="shared" si="5"/>
        <v>0</v>
      </c>
      <c r="F24" s="18">
        <f t="shared" si="5"/>
        <v>0</v>
      </c>
      <c r="G24" s="18">
        <f t="shared" si="5"/>
        <v>0</v>
      </c>
      <c r="H24" s="18">
        <f t="shared" si="5"/>
        <v>0</v>
      </c>
      <c r="I24" s="18">
        <f t="shared" si="5"/>
        <v>0</v>
      </c>
      <c r="J24" s="18">
        <f t="shared" si="5"/>
        <v>0</v>
      </c>
      <c r="K24" s="18">
        <f t="shared" si="5"/>
        <v>0</v>
      </c>
      <c r="L24" s="18">
        <f t="shared" si="5"/>
        <v>0</v>
      </c>
      <c r="M24" s="18">
        <f t="shared" si="5"/>
        <v>0</v>
      </c>
      <c r="N24" s="18">
        <f t="shared" si="5"/>
        <v>0</v>
      </c>
    </row>
    <row r="25" spans="2:14" x14ac:dyDescent="0.25">
      <c r="B25" t="s">
        <v>230</v>
      </c>
      <c r="C25" s="11">
        <f>IFERROR(C26+C28-C29,0)</f>
        <v>0</v>
      </c>
      <c r="D25" s="11">
        <f t="shared" ref="D25:N25" si="6">IFERROR(D26+D28-D29,0)</f>
        <v>0</v>
      </c>
      <c r="E25" s="11">
        <f t="shared" si="6"/>
        <v>0</v>
      </c>
      <c r="F25" s="11">
        <f t="shared" si="6"/>
        <v>0</v>
      </c>
      <c r="G25" s="11">
        <f t="shared" si="6"/>
        <v>0</v>
      </c>
      <c r="H25" s="11">
        <f t="shared" si="6"/>
        <v>0</v>
      </c>
      <c r="I25" s="11">
        <f t="shared" si="6"/>
        <v>0</v>
      </c>
      <c r="J25" s="11">
        <f t="shared" si="6"/>
        <v>0</v>
      </c>
      <c r="K25" s="11">
        <f t="shared" si="6"/>
        <v>0</v>
      </c>
      <c r="L25" s="11">
        <f t="shared" si="6"/>
        <v>0</v>
      </c>
      <c r="M25" s="11">
        <f t="shared" si="6"/>
        <v>0</v>
      </c>
      <c r="N25" s="11">
        <f t="shared" si="6"/>
        <v>0</v>
      </c>
    </row>
    <row r="26" spans="2:14" x14ac:dyDescent="0.25">
      <c r="B26" s="9" t="s">
        <v>231</v>
      </c>
      <c r="C26" s="98"/>
      <c r="D26" s="98"/>
      <c r="E26" s="98"/>
      <c r="F26" s="98"/>
      <c r="G26" s="98"/>
      <c r="H26" s="98"/>
      <c r="I26" s="98"/>
      <c r="J26" s="98"/>
      <c r="K26" s="98"/>
      <c r="L26" s="98"/>
      <c r="M26" s="98"/>
      <c r="N26" s="98"/>
    </row>
    <row r="27" spans="2:14" x14ac:dyDescent="0.25">
      <c r="B27" s="9" t="s">
        <v>232</v>
      </c>
    </row>
    <row r="28" spans="2:14" x14ac:dyDescent="0.25">
      <c r="B28" s="9" t="s">
        <v>233</v>
      </c>
      <c r="C28" s="98"/>
      <c r="D28" s="98"/>
      <c r="E28" s="98"/>
      <c r="F28" s="98"/>
      <c r="G28" s="98"/>
      <c r="H28" s="98"/>
      <c r="I28" s="98"/>
      <c r="J28" s="98"/>
      <c r="K28" s="98"/>
      <c r="L28" s="98"/>
      <c r="M28" s="98"/>
      <c r="N28" s="98"/>
    </row>
    <row r="29" spans="2:14" x14ac:dyDescent="0.25">
      <c r="B29" s="9" t="s">
        <v>234</v>
      </c>
      <c r="C29" s="98"/>
      <c r="D29" s="98"/>
      <c r="E29" s="98"/>
      <c r="F29" s="98"/>
      <c r="G29" s="98"/>
      <c r="H29" s="98"/>
      <c r="I29" s="98"/>
      <c r="J29" s="98"/>
      <c r="K29" s="98"/>
      <c r="L29" s="98"/>
      <c r="M29" s="98"/>
      <c r="N29" s="98"/>
    </row>
    <row r="30" spans="2:14" x14ac:dyDescent="0.25">
      <c r="B30" s="100" t="s">
        <v>169</v>
      </c>
      <c r="C30" s="101">
        <f>IFERROR(IF(C24&gt;=C25,C24-C25,0),0)</f>
        <v>0</v>
      </c>
      <c r="D30" s="101">
        <f t="shared" ref="D30:N30" si="7">IFERROR(IF(D24&gt;=D25,D24-D25,0),0)</f>
        <v>0</v>
      </c>
      <c r="E30" s="101">
        <f t="shared" si="7"/>
        <v>0</v>
      </c>
      <c r="F30" s="101">
        <f t="shared" si="7"/>
        <v>0</v>
      </c>
      <c r="G30" s="101">
        <f t="shared" si="7"/>
        <v>0</v>
      </c>
      <c r="H30" s="101">
        <f t="shared" si="7"/>
        <v>0</v>
      </c>
      <c r="I30" s="101">
        <f t="shared" si="7"/>
        <v>0</v>
      </c>
      <c r="J30" s="101">
        <f t="shared" si="7"/>
        <v>0</v>
      </c>
      <c r="K30" s="101">
        <f t="shared" si="7"/>
        <v>0</v>
      </c>
      <c r="L30" s="101">
        <f t="shared" si="7"/>
        <v>0</v>
      </c>
      <c r="M30" s="101">
        <f t="shared" si="7"/>
        <v>0</v>
      </c>
      <c r="N30" s="101">
        <f t="shared" si="7"/>
        <v>0</v>
      </c>
    </row>
    <row r="31" spans="2:14" x14ac:dyDescent="0.25">
      <c r="C31" s="1"/>
      <c r="D31" s="1"/>
      <c r="E31" s="1"/>
      <c r="F31" s="1"/>
      <c r="G31" s="1"/>
      <c r="H31" s="1"/>
      <c r="I31" s="1"/>
      <c r="J31" s="1"/>
      <c r="K31" s="1"/>
      <c r="L31" s="1"/>
      <c r="M31" s="1"/>
      <c r="N31" s="1"/>
    </row>
    <row r="32" spans="2:14" ht="15.75" thickBot="1" x14ac:dyDescent="0.3">
      <c r="C32" s="1"/>
      <c r="D32" s="1"/>
      <c r="E32" s="1"/>
      <c r="F32" s="1"/>
      <c r="G32" s="1"/>
      <c r="H32" s="1"/>
      <c r="I32" s="1"/>
      <c r="J32" s="1"/>
      <c r="K32" s="1"/>
      <c r="L32" s="1"/>
      <c r="M32" s="1"/>
      <c r="N32" s="1"/>
    </row>
    <row r="33" spans="2:14" ht="258.75" customHeight="1" thickBot="1" x14ac:dyDescent="0.3">
      <c r="B33" s="107" t="s">
        <v>235</v>
      </c>
      <c r="C33" s="108"/>
      <c r="D33" s="108"/>
      <c r="E33" s="108"/>
      <c r="F33" s="108"/>
      <c r="G33" s="108"/>
      <c r="H33" s="109"/>
      <c r="I33" s="1"/>
      <c r="J33" s="1"/>
      <c r="K33" s="1"/>
      <c r="L33" s="1"/>
      <c r="M33" s="1"/>
      <c r="N33" s="1"/>
    </row>
  </sheetData>
  <mergeCells count="1">
    <mergeCell ref="B33:H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PP ISR</vt:lpstr>
      <vt:lpstr>PP ISR RESICO</vt:lpstr>
      <vt:lpstr>PP PFAEP</vt:lpstr>
      <vt:lpstr>PP PFA</vt:lpstr>
      <vt:lpstr>PP RESICO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Monroy</dc:creator>
  <cp:lastModifiedBy>Alberto Monroy</cp:lastModifiedBy>
  <dcterms:created xsi:type="dcterms:W3CDTF">2025-11-26T22:01:28Z</dcterms:created>
  <dcterms:modified xsi:type="dcterms:W3CDTF">2025-11-26T23:45:49Z</dcterms:modified>
</cp:coreProperties>
</file>