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Amsy\ams\KINGSTON NEGRA\CURSOS\COFIDE\26-03-2025 CONTABILIDAD\"/>
    </mc:Choice>
  </mc:AlternateContent>
  <xr:revisionPtr revIDLastSave="0" documentId="13_ncr:1_{2CD8E16E-6E8F-40AA-9FD9-A060A317891F}" xr6:coauthVersionLast="47" xr6:coauthVersionMax="47" xr10:uidLastSave="{00000000-0000-0000-0000-000000000000}"/>
  <bookViews>
    <workbookView xWindow="-120" yWindow="-120" windowWidth="29040" windowHeight="15720" xr2:uid="{FE5A5175-75BD-412A-B66E-0D0C006327F7}"/>
  </bookViews>
  <sheets>
    <sheet name="MULTA" sheetId="1" r:id="rId1"/>
    <sheet name="REGISTRO" sheetId="2" r:id="rId2"/>
    <sheet name="CUFIN" sheetId="3" r:id="rId3"/>
    <sheet name="CUENTASO" sheetId="4" r:id="rId4"/>
    <sheet name="BALANZA" sheetId="5" r:id="rId5"/>
    <sheet name="IMPUESTO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 l="1"/>
  <c r="C13" i="6"/>
  <c r="D10" i="6"/>
  <c r="B10" i="6"/>
  <c r="C9" i="6"/>
  <c r="B9" i="6"/>
  <c r="C8" i="6"/>
  <c r="C5" i="6"/>
  <c r="D9" i="5"/>
  <c r="C8" i="5"/>
  <c r="C6" i="5"/>
  <c r="K15" i="2" l="1"/>
  <c r="G15" i="2"/>
  <c r="G13" i="2"/>
  <c r="D13" i="2"/>
  <c r="F11" i="2"/>
  <c r="D11" i="2"/>
  <c r="G4" i="2"/>
  <c r="C7" i="1"/>
  <c r="C6" i="1"/>
</calcChain>
</file>

<file path=xl/sharedStrings.xml><?xml version="1.0" encoding="utf-8"?>
<sst xmlns="http://schemas.openxmlformats.org/spreadsheetml/2006/main" count="105" uniqueCount="89">
  <si>
    <t>Venta de mercancía</t>
  </si>
  <si>
    <t>Fecha</t>
  </si>
  <si>
    <t>Importe</t>
  </si>
  <si>
    <t>IVA</t>
  </si>
  <si>
    <t>Total</t>
  </si>
  <si>
    <t>Clasificación</t>
  </si>
  <si>
    <t>Se lleva a cabo una actividad</t>
  </si>
  <si>
    <r>
      <rPr>
        <b/>
        <sz val="11"/>
        <color theme="1"/>
        <rFont val="Aptos Narrow"/>
        <family val="2"/>
        <scheme val="minor"/>
      </rPr>
      <t>Artículo 33 RCFF</t>
    </r>
    <r>
      <rPr>
        <sz val="11"/>
        <color theme="1"/>
        <rFont val="Aptos Narrow"/>
        <family val="2"/>
        <scheme val="minor"/>
      </rPr>
      <t>.- Para los efectos del artículo 28, fracciones I y II del Código, se estará a lo siguiente:
B. Los registros o asientos contables deberán:
I. Ser analíticos y efectuarse en el mes en que se realicen las operaciones, actos o actividades a que se refieran, a más tardar dentro de los cinco días siguientes a la realización de la operación, acto o actividad;</t>
    </r>
  </si>
  <si>
    <r>
      <rPr>
        <b/>
        <sz val="11"/>
        <color theme="1"/>
        <rFont val="Aptos Narrow"/>
        <family val="2"/>
        <scheme val="minor"/>
      </rPr>
      <t>Artículo 83 CFF</t>
    </r>
    <r>
      <rPr>
        <sz val="11"/>
        <color theme="1"/>
        <rFont val="Aptos Narrow"/>
        <family val="2"/>
        <scheme val="minor"/>
      </rPr>
      <t xml:space="preserve">. Son infracciones relacionadas con la obligación de llevar contabilidad, siempre que sean descubiertas en el ejercicio de las facultades de comprobación o de las facultades previstas en el artículo 22 de este Código, las siguientes:
</t>
    </r>
    <r>
      <rPr>
        <b/>
        <sz val="11"/>
        <color theme="1"/>
        <rFont val="Aptos Narrow"/>
        <family val="2"/>
        <scheme val="minor"/>
      </rPr>
      <t>IV.</t>
    </r>
    <r>
      <rPr>
        <sz val="11"/>
        <color theme="1"/>
        <rFont val="Aptos Narrow"/>
        <family val="2"/>
        <scheme val="minor"/>
      </rPr>
      <t xml:space="preserve">	No hacer los asientos correspondientes a las operaciones efectuadas; hacerlos incompletos, inexactos, con identificación incorrecta de su objeto o fuera de los plazos respectivos, así como registrar gastos inexistentes.</t>
    </r>
  </si>
  <si>
    <r>
      <rPr>
        <b/>
        <sz val="11"/>
        <color theme="1"/>
        <rFont val="Aptos Narrow"/>
        <family val="2"/>
        <scheme val="minor"/>
      </rPr>
      <t>Artículo 84 CFF</t>
    </r>
    <r>
      <rPr>
        <sz val="11"/>
        <color theme="1"/>
        <rFont val="Aptos Narrow"/>
        <family val="2"/>
        <scheme val="minor"/>
      </rPr>
      <t>.- A quien cometa las infracciones relacionadas con la obligación de llevar contabilidad a que se refiere el Artículo 83, se impondrán las siguientes sanciones:
III.	De $290.00 a $5,330.00 por cometer la señalada en la fracción IV consistente en no hacer los asientos correspondientes a las operaciones efectuadas; hacerlos incompletos, inexactos, con identificación incorrecta de su objeto o fuera de los plazos respectivos; y por la infracción consistente en registrar gastos inexistentes prevista en la citada fracción IV de un 55% a un 75% del monto de cada registro de gasto inexistente.</t>
    </r>
  </si>
  <si>
    <r>
      <rPr>
        <b/>
        <sz val="11"/>
        <color theme="1"/>
        <rFont val="Aptos Narrow"/>
        <family val="2"/>
        <scheme val="minor"/>
      </rPr>
      <t>De los papeles de trabajo y registro de asientos contables
2.8.1.13.</t>
    </r>
    <r>
      <rPr>
        <sz val="11"/>
        <color theme="1"/>
        <rFont val="Aptos Narrow"/>
        <family val="2"/>
        <scheme val="minor"/>
      </rPr>
      <t xml:space="preserve">	Para los efectos del artículo 33, apartado B, fracciones I y IV del Reglamento del CFF, los contribuyentes obligados a llevar contabilidad estarán a lo siguiente:
I. Los papeles de trabajo relativos al cálculo de la deducción de inversiones, relacionándola con la documentación comprobatoria que permita identificar la fecha de adquisición del bien, su descripción, el monto original de la inversión, el porcentaje e importe de su deducción anual, son parte de la contabilidad.
II. El registro de los asientos contables a que refiere el artículo 33, Apartado B, fracción I del Reglamento del CFF, se podrá efectuar a más tardar el último día natural del mes siguiente, a la fecha en que se realizó la actividad u operación.
III. Cuando no se cuente con la información que permita identificar el medio de pago, se podrá incorporar en los registros la expresión “NA”, en lugar de señalar la forma de pago a que se refiere el artículo 33, Apartado B, fracciones III y XIII del Reglamento del CFF, sin especificar si fue de contado, a crédito, a plazos o en parcialidades, y el medio de pago o de extinción de dicha obligación, según corresponda.
	En los casos en que la fecha de emisión de los CFDI sea distinta a la realización de la póliza contable, el contribuyente podrá considerar como cumplida la obligación si la diferencia en días no es mayor al plazo establecido en la fracción II de esta regla.
	RCFF 33, RMF 2.8.1.6., 2.8.1.8.</t>
    </r>
  </si>
  <si>
    <t>①</t>
  </si>
  <si>
    <t>Tipo de póliza</t>
  </si>
  <si>
    <t>Número de póliza</t>
  </si>
  <si>
    <t>Concepto</t>
  </si>
  <si>
    <t>No. De cuenta</t>
  </si>
  <si>
    <t>Cuenta</t>
  </si>
  <si>
    <t>Debe</t>
  </si>
  <si>
    <t>Haber</t>
  </si>
  <si>
    <t>Póliza</t>
  </si>
  <si>
    <t>Dr</t>
  </si>
  <si>
    <t>Ventas del día 28/02/2025</t>
  </si>
  <si>
    <t>Clientes</t>
  </si>
  <si>
    <t>1005-0000-0000</t>
  </si>
  <si>
    <t>1005-0001-0010</t>
  </si>
  <si>
    <t>Patito, S.A.</t>
  </si>
  <si>
    <t>1005-0001-0000</t>
  </si>
  <si>
    <t>Clientes nacionales</t>
  </si>
  <si>
    <t>2018-0000-0000</t>
  </si>
  <si>
    <t>2018-0001-0000</t>
  </si>
  <si>
    <t>IVA trasladado pendiente de cobro</t>
  </si>
  <si>
    <t>4000-0000-0000</t>
  </si>
  <si>
    <t>Ventas</t>
  </si>
  <si>
    <t>4000-0001-0000</t>
  </si>
  <si>
    <t>Ventas IVA al 16%</t>
  </si>
  <si>
    <t>② ③</t>
  </si>
  <si>
    <t>I. Ser analíticos y efectuarse en el mes en que se realicen las operaciones, actos o actividades a que se refieran, a más tardar dentro de los cinco días siguientes a la realización de la operación, acto o actividad;</t>
  </si>
  <si>
    <t>Artículo 33 apartado B RCFF</t>
  </si>
  <si>
    <t>②</t>
  </si>
  <si>
    <t>II. Integrarse en el libro diario, en forma descriptiva, todas las operaciones, actos o actividades siguiendo el orden cronológico en que éstos se efectúen, indicando el movimiento de cargo o abono que a cada una corresponda, así como integrarse los nombres de las cuentas de la contabilidad, su saldo al final del periodo de registro inmediato anterior, el total del movimiento de cargo o abono a cada cuenta en el periodo y su saldo final.</t>
  </si>
  <si>
    <t>③</t>
  </si>
  <si>
    <t>III. Permitir la identificación de cada operación, acto o actividad y sus características, relacionándolas con los folios asignados a los comprobantes fiscales o con la documentación comprobatoria, de tal forma que pueda identificarse la forma de pago, las distintas contribuciones, tasas y cuotas, incluyendo aquellas operaciones, actos o actividades por las que no se deban pagar contribuciones, de acuerdo a la operación, acto o actividad de que se trate;</t>
  </si>
  <si>
    <t>UUID</t>
  </si>
  <si>
    <t>RFC</t>
  </si>
  <si>
    <t>Monto_total</t>
  </si>
  <si>
    <t>Moneda</t>
  </si>
  <si>
    <t>Tipo de cambio</t>
  </si>
  <si>
    <t>Folio fiscal</t>
  </si>
  <si>
    <t>Del receptor</t>
  </si>
  <si>
    <t>④</t>
  </si>
  <si>
    <t>V. Relacionar cada operación, acto o actividad con los saldos que den como resultado las cifras finales de las cuentas;
VI. Formular los estados de posición financiera, de resultados, de variaciones en el capital contable, de origen y aplicación de recursos, así como las balanzas de comprobación, incluyendo las cuentas de orden y las notas a dichos estados;
VII. Relacionar los estados de posición financiera con las cuentas de cada operación;</t>
  </si>
  <si>
    <t>⑤</t>
  </si>
  <si>
    <t>XI. Plasmarse en idioma español y consignar los valores en moneda nacional.
Cuando la información de los comprobantes fiscales o de los datos y documentación que integran la contabilidad estén en idioma distinto al español, o los valores se consignen en moneda extranjera, deberán acompañarse de la traducción correspondiente y señalar el tipo de cambio utilizado por cada operación;</t>
  </si>
  <si>
    <t>③ ⑥</t>
  </si>
  <si>
    <t>② ④ ⑥</t>
  </si>
  <si>
    <t>⑥</t>
  </si>
  <si>
    <t>Artículo 77 LISR</t>
  </si>
  <si>
    <t>Resultado fiscal</t>
  </si>
  <si>
    <t>(-) ISR pagado</t>
  </si>
  <si>
    <t>(-) No deducibles (excepto fracción VIII, IX y XXVI artículo 28 LISR)</t>
  </si>
  <si>
    <t>(=) UFIN del ejercicio</t>
  </si>
  <si>
    <t>Gastos no deducibles para CUFIN</t>
  </si>
  <si>
    <t>Ajuste anual por inflación acumulable</t>
  </si>
  <si>
    <t>Acumulación del ajuste anual inflacionario</t>
  </si>
  <si>
    <t>Ajuste anual por inflación deducible</t>
  </si>
  <si>
    <t>Deducción del ajuste anual inflacionario</t>
  </si>
  <si>
    <t>Deducción de inversión</t>
  </si>
  <si>
    <t>Contra cuenta deducción de inversiones</t>
  </si>
  <si>
    <t>Utilidad o pérdida fiscal en venta y/o baja de activo fijo</t>
  </si>
  <si>
    <t>Contra cuenta utilidad o pérdida fiscal en venta y/o baja de activo fijo</t>
  </si>
  <si>
    <t>Utilidad o pérdida fiscal en venta acciones o partes sociales</t>
  </si>
  <si>
    <t>Contra cuenta utilidad o pérdida fiscal en venta acciones o partes sociales</t>
  </si>
  <si>
    <t xml:space="preserve">Nivel </t>
  </si>
  <si>
    <t xml:space="preserve">Código agrupador </t>
  </si>
  <si>
    <t xml:space="preserve">Nombre de la cuenta y/o subcuenta </t>
  </si>
  <si>
    <t>Regla 28.1.6 fracción II RMF 2025</t>
  </si>
  <si>
    <t>Artículo 27 fracción IV LISR, Regla 2.8.1.6 fracción II RMF 2025</t>
  </si>
  <si>
    <t>Saldo</t>
  </si>
  <si>
    <t>Antigüedad de saldos</t>
  </si>
  <si>
    <t>Diferencia</t>
  </si>
  <si>
    <t>Otros ingresos</t>
  </si>
  <si>
    <t>El problema de no depurar correctamente es el aplicativo de los pagos provisionales</t>
  </si>
  <si>
    <t>IVA trasladado cobrado</t>
  </si>
  <si>
    <t>IVA acreditable pagado</t>
  </si>
  <si>
    <t>Saldo a favor</t>
  </si>
  <si>
    <t>Contribuciones a favor</t>
  </si>
  <si>
    <t>Saldos a favor por presentar</t>
  </si>
  <si>
    <t>Otros gastos</t>
  </si>
  <si>
    <t>Diferencias por redondeo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</si>
</sst>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sz val="11"/>
      <color theme="1"/>
      <name val="Calibri"/>
      <family val="2"/>
    </font>
    <font>
      <sz val="11"/>
      <color theme="1"/>
      <name val="Arial"/>
      <family val="2"/>
    </font>
    <font>
      <sz val="11"/>
      <color rgb="FFFFFF00"/>
      <name val="Aptos Narrow"/>
      <family val="2"/>
      <scheme val="minor"/>
    </font>
    <font>
      <sz val="11"/>
      <color rgb="FFFFFF00"/>
      <name val="Calibri"/>
      <family val="2"/>
    </font>
    <font>
      <b/>
      <sz val="11"/>
      <color rgb="FF000000"/>
      <name val="Aptos Narrow"/>
      <family val="2"/>
      <scheme val="minor"/>
    </font>
  </fonts>
  <fills count="7">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
      <patternFill patternType="solid">
        <fgColor rgb="FFC00000"/>
        <bgColor indexed="64"/>
      </patternFill>
    </fill>
    <fill>
      <patternFill patternType="solid">
        <fgColor rgb="FFC0C0C0"/>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s>
  <cellStyleXfs count="1">
    <xf numFmtId="0" fontId="0" fillId="0" borderId="0"/>
  </cellStyleXfs>
  <cellXfs count="35">
    <xf numFmtId="0" fontId="0" fillId="0" borderId="0" xfId="0"/>
    <xf numFmtId="14" fontId="0" fillId="0" borderId="0" xfId="0" applyNumberFormat="1"/>
    <xf numFmtId="4" fontId="0" fillId="0" borderId="0" xfId="0" applyNumberFormat="1"/>
    <xf numFmtId="0" fontId="0" fillId="0" borderId="0" xfId="0" applyAlignment="1">
      <alignment horizont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2" xfId="0" applyBorder="1" applyAlignment="1">
      <alignment horizontal="center"/>
    </xf>
    <xf numFmtId="0" fontId="1" fillId="0" borderId="0" xfId="0" applyFont="1"/>
    <xf numFmtId="0" fontId="2" fillId="0" borderId="0" xfId="0" applyFont="1"/>
    <xf numFmtId="0" fontId="0" fillId="0" borderId="1" xfId="0" applyBorder="1"/>
    <xf numFmtId="0" fontId="0" fillId="0" borderId="1" xfId="0" applyBorder="1" applyAlignment="1">
      <alignment horizontal="left"/>
    </xf>
    <xf numFmtId="0" fontId="1" fillId="0" borderId="0" xfId="0" applyFont="1" applyAlignment="1">
      <alignment horizontal="center"/>
    </xf>
    <xf numFmtId="14" fontId="0" fillId="0" borderId="1" xfId="0" applyNumberFormat="1" applyBorder="1"/>
    <xf numFmtId="0" fontId="0" fillId="0" borderId="0" xfId="0" applyBorder="1" applyAlignment="1">
      <alignment horizont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0" xfId="0" applyFont="1" applyAlignment="1">
      <alignment horizontal="center"/>
    </xf>
    <xf numFmtId="0" fontId="3" fillId="0" borderId="0" xfId="0" applyFont="1"/>
    <xf numFmtId="0" fontId="2" fillId="0" borderId="0" xfId="0" applyFont="1" applyAlignment="1">
      <alignment horizontal="center" vertical="center"/>
    </xf>
    <xf numFmtId="0" fontId="1" fillId="3" borderId="1" xfId="0" applyFont="1" applyFill="1" applyBorder="1" applyAlignment="1">
      <alignment horizontal="center" vertical="center"/>
    </xf>
    <xf numFmtId="0" fontId="4" fillId="4" borderId="5" xfId="0" applyFont="1" applyFill="1" applyBorder="1" applyAlignment="1">
      <alignment horizontal="center"/>
    </xf>
    <xf numFmtId="0" fontId="5" fillId="4" borderId="5" xfId="0" applyFont="1" applyFill="1" applyBorder="1" applyAlignment="1">
      <alignment horizontal="center"/>
    </xf>
    <xf numFmtId="0" fontId="0" fillId="0" borderId="1" xfId="0" applyBorder="1" applyAlignment="1">
      <alignment horizontal="justify" wrapText="1"/>
    </xf>
    <xf numFmtId="0" fontId="0" fillId="0" borderId="1" xfId="0" applyBorder="1" applyAlignment="1">
      <alignment horizontal="justify"/>
    </xf>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right" vertical="center" wrapText="1"/>
    </xf>
    <xf numFmtId="0" fontId="0" fillId="0" borderId="1" xfId="0" applyBorder="1" applyAlignment="1">
      <alignmen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6"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D15EF-4512-4826-A419-BE3C899CBFE6}">
  <sheetPr codeName="Hoja1"/>
  <dimension ref="A3:H15"/>
  <sheetViews>
    <sheetView showGridLines="0" tabSelected="1" zoomScale="160" zoomScaleNormal="160" workbookViewId="0">
      <selection activeCell="C5" sqref="C5:C7"/>
    </sheetView>
  </sheetViews>
  <sheetFormatPr baseColWidth="10" defaultRowHeight="15" x14ac:dyDescent="0.25"/>
  <cols>
    <col min="1" max="1" width="4.5703125" customWidth="1"/>
    <col min="8" max="8" width="23.42578125" customWidth="1"/>
  </cols>
  <sheetData>
    <row r="3" spans="1:8" x14ac:dyDescent="0.25">
      <c r="A3" s="8" t="s">
        <v>11</v>
      </c>
      <c r="B3" s="7" t="s">
        <v>0</v>
      </c>
    </row>
    <row r="4" spans="1:8" x14ac:dyDescent="0.25">
      <c r="B4" t="s">
        <v>1</v>
      </c>
      <c r="C4" s="1">
        <v>45716</v>
      </c>
    </row>
    <row r="5" spans="1:8" x14ac:dyDescent="0.25">
      <c r="B5" t="s">
        <v>2</v>
      </c>
      <c r="C5" s="2">
        <v>15000</v>
      </c>
    </row>
    <row r="6" spans="1:8" x14ac:dyDescent="0.25">
      <c r="B6" t="s">
        <v>3</v>
      </c>
      <c r="C6" s="2">
        <f>C5*0.16</f>
        <v>2400</v>
      </c>
    </row>
    <row r="7" spans="1:8" x14ac:dyDescent="0.25">
      <c r="B7" t="s">
        <v>4</v>
      </c>
      <c r="C7" s="2">
        <f>C5+C6</f>
        <v>17400</v>
      </c>
    </row>
    <row r="9" spans="1:8" x14ac:dyDescent="0.25">
      <c r="B9" t="s">
        <v>5</v>
      </c>
      <c r="C9" t="s">
        <v>6</v>
      </c>
    </row>
    <row r="11" spans="1:8" ht="71.25" customHeight="1" x14ac:dyDescent="0.25">
      <c r="B11" s="4" t="s">
        <v>7</v>
      </c>
      <c r="C11" s="5"/>
      <c r="D11" s="5"/>
      <c r="E11" s="5"/>
      <c r="F11" s="5"/>
      <c r="G11" s="5"/>
      <c r="H11" s="5"/>
    </row>
    <row r="13" spans="1:8" ht="90" customHeight="1" x14ac:dyDescent="0.25">
      <c r="B13" s="4" t="s">
        <v>8</v>
      </c>
      <c r="C13" s="5"/>
      <c r="D13" s="5"/>
      <c r="E13" s="5"/>
      <c r="F13" s="5"/>
      <c r="G13" s="5"/>
      <c r="H13" s="5"/>
    </row>
    <row r="14" spans="1:8" ht="102.75" customHeight="1" x14ac:dyDescent="0.25">
      <c r="B14" s="4" t="s">
        <v>9</v>
      </c>
      <c r="C14" s="5"/>
      <c r="D14" s="5"/>
      <c r="E14" s="5"/>
      <c r="F14" s="5"/>
      <c r="G14" s="5"/>
      <c r="H14" s="5"/>
    </row>
    <row r="15" spans="1:8" ht="265.5" customHeight="1" x14ac:dyDescent="0.25">
      <c r="B15" s="4" t="s">
        <v>10</v>
      </c>
      <c r="C15" s="5"/>
      <c r="D15" s="5"/>
      <c r="E15" s="5"/>
      <c r="F15" s="5"/>
      <c r="G15" s="5"/>
      <c r="H15" s="5"/>
    </row>
  </sheetData>
  <mergeCells count="4">
    <mergeCell ref="B11:H11"/>
    <mergeCell ref="B13:H13"/>
    <mergeCell ref="B14:H14"/>
    <mergeCell ref="B15:H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159E-9868-4E9C-98F0-7948208A7C7C}">
  <sheetPr codeName="Hoja2"/>
  <dimension ref="A2:M22"/>
  <sheetViews>
    <sheetView showGridLines="0" zoomScale="160" zoomScaleNormal="160" workbookViewId="0">
      <selection activeCell="C13" sqref="C13"/>
    </sheetView>
  </sheetViews>
  <sheetFormatPr baseColWidth="10" defaultRowHeight="15" x14ac:dyDescent="0.25"/>
  <cols>
    <col min="1" max="1" width="6.7109375" customWidth="1"/>
    <col min="2" max="2" width="18.7109375" customWidth="1"/>
    <col min="3" max="3" width="31.85546875" bestFit="1" customWidth="1"/>
    <col min="4" max="4" width="15.7109375" customWidth="1"/>
    <col min="8" max="8" width="6.7109375" customWidth="1"/>
    <col min="13" max="13" width="13.7109375" customWidth="1"/>
  </cols>
  <sheetData>
    <row r="2" spans="1:13" x14ac:dyDescent="0.25">
      <c r="A2" s="8" t="s">
        <v>11</v>
      </c>
      <c r="B2" s="11" t="s">
        <v>19</v>
      </c>
      <c r="C2" s="11"/>
      <c r="D2" s="11"/>
      <c r="E2" s="11"/>
      <c r="F2" s="11"/>
      <c r="G2" s="11"/>
    </row>
    <row r="4" spans="1:13" x14ac:dyDescent="0.25">
      <c r="B4" s="7" t="s">
        <v>12</v>
      </c>
      <c r="C4" s="9" t="s">
        <v>20</v>
      </c>
      <c r="D4" s="17" t="s">
        <v>13</v>
      </c>
      <c r="E4" s="9">
        <v>58</v>
      </c>
      <c r="F4" s="17" t="s">
        <v>1</v>
      </c>
      <c r="G4" s="12">
        <f ca="1">TODAY()</f>
        <v>45742</v>
      </c>
      <c r="H4" s="18" t="s">
        <v>35</v>
      </c>
    </row>
    <row r="6" spans="1:13" x14ac:dyDescent="0.25">
      <c r="B6" s="7" t="s">
        <v>14</v>
      </c>
      <c r="C6" s="10" t="s">
        <v>21</v>
      </c>
      <c r="D6" s="10"/>
      <c r="E6" s="10"/>
      <c r="F6" s="10"/>
      <c r="G6" s="10"/>
      <c r="H6" s="19" t="s">
        <v>53</v>
      </c>
    </row>
    <row r="7" spans="1:13" x14ac:dyDescent="0.25">
      <c r="I7" s="22" t="s">
        <v>54</v>
      </c>
      <c r="J7" s="21"/>
      <c r="K7" s="21"/>
      <c r="L7" s="21"/>
      <c r="M7" s="21"/>
    </row>
    <row r="8" spans="1:13" x14ac:dyDescent="0.25">
      <c r="A8" s="19" t="s">
        <v>51</v>
      </c>
      <c r="B8" s="14" t="s">
        <v>15</v>
      </c>
      <c r="C8" s="14" t="s">
        <v>16</v>
      </c>
      <c r="D8" s="15" t="s">
        <v>14</v>
      </c>
      <c r="E8" s="16"/>
      <c r="F8" s="14" t="s">
        <v>17</v>
      </c>
      <c r="G8" s="14" t="s">
        <v>18</v>
      </c>
      <c r="I8" s="20" t="s">
        <v>42</v>
      </c>
      <c r="J8" s="20" t="s">
        <v>43</v>
      </c>
      <c r="K8" s="20" t="s">
        <v>44</v>
      </c>
      <c r="L8" s="20" t="s">
        <v>45</v>
      </c>
      <c r="M8" s="20" t="s">
        <v>46</v>
      </c>
    </row>
    <row r="9" spans="1:13" x14ac:dyDescent="0.25">
      <c r="B9" t="s">
        <v>23</v>
      </c>
      <c r="C9" t="s">
        <v>22</v>
      </c>
      <c r="D9" s="6"/>
      <c r="E9" s="6"/>
    </row>
    <row r="10" spans="1:13" x14ac:dyDescent="0.25">
      <c r="B10" t="s">
        <v>26</v>
      </c>
      <c r="C10" t="s">
        <v>27</v>
      </c>
      <c r="D10" s="13"/>
      <c r="E10" s="13"/>
    </row>
    <row r="11" spans="1:13" x14ac:dyDescent="0.25">
      <c r="B11" t="s">
        <v>24</v>
      </c>
      <c r="C11" t="s">
        <v>25</v>
      </c>
      <c r="D11" s="3" t="str">
        <f>C6</f>
        <v>Ventas del día 28/02/2025</v>
      </c>
      <c r="E11" s="3"/>
      <c r="F11" s="2">
        <f>MULTA!C7</f>
        <v>17400</v>
      </c>
    </row>
    <row r="12" spans="1:13" x14ac:dyDescent="0.25">
      <c r="B12" t="s">
        <v>28</v>
      </c>
      <c r="C12" t="s">
        <v>3</v>
      </c>
    </row>
    <row r="13" spans="1:13" x14ac:dyDescent="0.25">
      <c r="B13" t="s">
        <v>29</v>
      </c>
      <c r="C13" t="s">
        <v>30</v>
      </c>
      <c r="D13" s="3" t="str">
        <f>C6</f>
        <v>Ventas del día 28/02/2025</v>
      </c>
      <c r="E13" s="3"/>
      <c r="G13" s="2">
        <f>MULTA!C6</f>
        <v>2400</v>
      </c>
    </row>
    <row r="14" spans="1:13" x14ac:dyDescent="0.25">
      <c r="B14" t="s">
        <v>31</v>
      </c>
      <c r="C14" t="s">
        <v>32</v>
      </c>
    </row>
    <row r="15" spans="1:13" x14ac:dyDescent="0.25">
      <c r="B15" t="s">
        <v>33</v>
      </c>
      <c r="C15" t="s">
        <v>34</v>
      </c>
      <c r="G15" s="2">
        <f>MULTA!C5</f>
        <v>15000</v>
      </c>
      <c r="I15" t="s">
        <v>47</v>
      </c>
      <c r="J15" t="s">
        <v>48</v>
      </c>
      <c r="K15" s="2">
        <f>MULTA!C7</f>
        <v>17400</v>
      </c>
    </row>
    <row r="17" spans="1:7" x14ac:dyDescent="0.25">
      <c r="B17" s="7" t="s">
        <v>37</v>
      </c>
    </row>
    <row r="18" spans="1:7" ht="36" customHeight="1" x14ac:dyDescent="0.25">
      <c r="A18" s="19" t="s">
        <v>38</v>
      </c>
      <c r="B18" s="5" t="s">
        <v>36</v>
      </c>
      <c r="C18" s="5"/>
      <c r="D18" s="5"/>
      <c r="E18" s="5"/>
      <c r="F18" s="5"/>
      <c r="G18" s="5"/>
    </row>
    <row r="19" spans="1:7" ht="66.75" customHeight="1" x14ac:dyDescent="0.25">
      <c r="A19" s="19" t="s">
        <v>40</v>
      </c>
      <c r="B19" s="5" t="s">
        <v>39</v>
      </c>
      <c r="C19" s="5"/>
      <c r="D19" s="5"/>
      <c r="E19" s="5"/>
      <c r="F19" s="5"/>
      <c r="G19" s="5"/>
    </row>
    <row r="20" spans="1:7" ht="62.25" customHeight="1" x14ac:dyDescent="0.25">
      <c r="A20" s="19" t="s">
        <v>49</v>
      </c>
      <c r="B20" s="4" t="s">
        <v>41</v>
      </c>
      <c r="C20" s="5"/>
      <c r="D20" s="5"/>
      <c r="E20" s="5"/>
      <c r="F20" s="5"/>
      <c r="G20" s="5"/>
    </row>
    <row r="21" spans="1:7" ht="100.5" customHeight="1" x14ac:dyDescent="0.25">
      <c r="A21" s="19" t="s">
        <v>51</v>
      </c>
      <c r="B21" s="23" t="s">
        <v>50</v>
      </c>
      <c r="C21" s="24"/>
      <c r="D21" s="24"/>
      <c r="E21" s="24"/>
      <c r="F21" s="24"/>
      <c r="G21" s="24"/>
    </row>
    <row r="22" spans="1:7" ht="78" customHeight="1" x14ac:dyDescent="0.25">
      <c r="A22" s="19" t="s">
        <v>55</v>
      </c>
      <c r="B22" s="23" t="s">
        <v>52</v>
      </c>
      <c r="C22" s="24"/>
      <c r="D22" s="24"/>
      <c r="E22" s="24"/>
      <c r="F22" s="24"/>
      <c r="G22" s="24"/>
    </row>
  </sheetData>
  <mergeCells count="12">
    <mergeCell ref="B18:G18"/>
    <mergeCell ref="B19:G19"/>
    <mergeCell ref="B20:G20"/>
    <mergeCell ref="I7:M7"/>
    <mergeCell ref="B21:G21"/>
    <mergeCell ref="B22:G22"/>
    <mergeCell ref="C6:G6"/>
    <mergeCell ref="D8:E8"/>
    <mergeCell ref="B2:G2"/>
    <mergeCell ref="D9:E9"/>
    <mergeCell ref="D11:E11"/>
    <mergeCell ref="D13:E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90263-FF26-4646-81CA-FA281049EE10}">
  <sheetPr codeName="Hoja3"/>
  <dimension ref="B3:D11"/>
  <sheetViews>
    <sheetView zoomScale="140" zoomScaleNormal="140" workbookViewId="0">
      <selection activeCell="B11" sqref="B11"/>
    </sheetView>
  </sheetViews>
  <sheetFormatPr baseColWidth="10" defaultRowHeight="15" x14ac:dyDescent="0.25"/>
  <cols>
    <col min="2" max="2" width="16.7109375" customWidth="1"/>
    <col min="3" max="3" width="14.42578125" customWidth="1"/>
    <col min="4" max="4" width="32.85546875" customWidth="1"/>
  </cols>
  <sheetData>
    <row r="3" spans="2:4" x14ac:dyDescent="0.25">
      <c r="B3" s="7" t="s">
        <v>56</v>
      </c>
    </row>
    <row r="5" spans="2:4" x14ac:dyDescent="0.25">
      <c r="B5" t="s">
        <v>57</v>
      </c>
    </row>
    <row r="6" spans="2:4" x14ac:dyDescent="0.25">
      <c r="B6" t="s">
        <v>58</v>
      </c>
    </row>
    <row r="7" spans="2:4" x14ac:dyDescent="0.25">
      <c r="B7" t="s">
        <v>59</v>
      </c>
    </row>
    <row r="8" spans="2:4" x14ac:dyDescent="0.25">
      <c r="B8" t="s">
        <v>60</v>
      </c>
    </row>
    <row r="10" spans="2:4" ht="30.75" customHeight="1" x14ac:dyDescent="0.25">
      <c r="B10" s="25">
        <v>1</v>
      </c>
      <c r="C10" s="26">
        <v>612</v>
      </c>
      <c r="D10" s="27" t="s">
        <v>61</v>
      </c>
    </row>
    <row r="11" spans="2:4" ht="30" customHeight="1" x14ac:dyDescent="0.25">
      <c r="B11" s="28">
        <v>2</v>
      </c>
      <c r="C11" s="29">
        <v>612.01</v>
      </c>
      <c r="D11" s="30"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16904-4EF1-4DEE-B361-7CB62D767EEE}">
  <sheetPr codeName="Hoja4"/>
  <dimension ref="B3:E19"/>
  <sheetViews>
    <sheetView zoomScale="140" zoomScaleNormal="140" workbookViewId="0">
      <selection activeCell="E20" sqref="E20"/>
    </sheetView>
  </sheetViews>
  <sheetFormatPr baseColWidth="10" defaultRowHeight="15" x14ac:dyDescent="0.25"/>
  <cols>
    <col min="3" max="3" width="15.42578125" customWidth="1"/>
    <col min="4" max="4" width="76.85546875" customWidth="1"/>
    <col min="5" max="5" width="34.28515625" customWidth="1"/>
  </cols>
  <sheetData>
    <row r="3" spans="2:5" ht="15.75" thickBot="1" x14ac:dyDescent="0.3"/>
    <row r="4" spans="2:5" ht="30" x14ac:dyDescent="0.25">
      <c r="B4" s="31" t="s">
        <v>72</v>
      </c>
      <c r="C4" s="32" t="s">
        <v>73</v>
      </c>
      <c r="D4" s="33" t="s">
        <v>74</v>
      </c>
    </row>
    <row r="5" spans="2:5" x14ac:dyDescent="0.25">
      <c r="B5" s="25">
        <v>1</v>
      </c>
      <c r="C5" s="26">
        <v>808</v>
      </c>
      <c r="D5" s="27" t="s">
        <v>62</v>
      </c>
      <c r="E5" t="s">
        <v>75</v>
      </c>
    </row>
    <row r="6" spans="2:5" x14ac:dyDescent="0.25">
      <c r="B6" s="28">
        <v>2</v>
      </c>
      <c r="C6" s="29">
        <v>808.01</v>
      </c>
      <c r="D6" s="30" t="s">
        <v>62</v>
      </c>
    </row>
    <row r="7" spans="2:5" x14ac:dyDescent="0.25">
      <c r="B7" s="28">
        <v>2</v>
      </c>
      <c r="C7" s="29">
        <v>808.02</v>
      </c>
      <c r="D7" s="30" t="s">
        <v>63</v>
      </c>
    </row>
    <row r="8" spans="2:5" x14ac:dyDescent="0.25">
      <c r="B8" s="25">
        <v>1</v>
      </c>
      <c r="C8" s="26">
        <v>809</v>
      </c>
      <c r="D8" s="27" t="s">
        <v>64</v>
      </c>
      <c r="E8" t="s">
        <v>76</v>
      </c>
    </row>
    <row r="9" spans="2:5" x14ac:dyDescent="0.25">
      <c r="B9" s="28">
        <v>2</v>
      </c>
      <c r="C9" s="29">
        <v>809.01</v>
      </c>
      <c r="D9" s="30" t="s">
        <v>64</v>
      </c>
    </row>
    <row r="10" spans="2:5" x14ac:dyDescent="0.25">
      <c r="B10" s="28">
        <v>2</v>
      </c>
      <c r="C10" s="29">
        <v>809.02</v>
      </c>
      <c r="D10" s="30" t="s">
        <v>65</v>
      </c>
    </row>
    <row r="11" spans="2:5" x14ac:dyDescent="0.25">
      <c r="B11" s="25">
        <v>1</v>
      </c>
      <c r="C11" s="26">
        <v>810</v>
      </c>
      <c r="D11" s="27" t="s">
        <v>66</v>
      </c>
      <c r="E11" t="s">
        <v>76</v>
      </c>
    </row>
    <row r="12" spans="2:5" x14ac:dyDescent="0.25">
      <c r="B12" s="28">
        <v>2</v>
      </c>
      <c r="C12" s="29">
        <v>810.01</v>
      </c>
      <c r="D12" s="30" t="s">
        <v>66</v>
      </c>
    </row>
    <row r="13" spans="2:5" x14ac:dyDescent="0.25">
      <c r="B13" s="28">
        <v>2</v>
      </c>
      <c r="C13" s="29">
        <v>810.02</v>
      </c>
      <c r="D13" s="30" t="s">
        <v>67</v>
      </c>
    </row>
    <row r="14" spans="2:5" x14ac:dyDescent="0.25">
      <c r="B14" s="25">
        <v>1</v>
      </c>
      <c r="C14" s="26">
        <v>811</v>
      </c>
      <c r="D14" s="27" t="s">
        <v>68</v>
      </c>
      <c r="E14" t="s">
        <v>76</v>
      </c>
    </row>
    <row r="15" spans="2:5" x14ac:dyDescent="0.25">
      <c r="B15" s="28">
        <v>2</v>
      </c>
      <c r="C15" s="29">
        <v>811.01</v>
      </c>
      <c r="D15" s="30" t="s">
        <v>68</v>
      </c>
    </row>
    <row r="16" spans="2:5" x14ac:dyDescent="0.25">
      <c r="B16" s="28">
        <v>2</v>
      </c>
      <c r="C16" s="29">
        <v>811.02</v>
      </c>
      <c r="D16" s="30" t="s">
        <v>69</v>
      </c>
    </row>
    <row r="17" spans="2:5" x14ac:dyDescent="0.25">
      <c r="B17" s="25">
        <v>1</v>
      </c>
      <c r="C17" s="26">
        <v>812</v>
      </c>
      <c r="D17" s="27" t="s">
        <v>70</v>
      </c>
      <c r="E17" t="s">
        <v>76</v>
      </c>
    </row>
    <row r="18" spans="2:5" x14ac:dyDescent="0.25">
      <c r="B18" s="28">
        <v>2</v>
      </c>
      <c r="C18" s="29">
        <v>812.01</v>
      </c>
      <c r="D18" s="30" t="s">
        <v>70</v>
      </c>
    </row>
    <row r="19" spans="2:5" x14ac:dyDescent="0.25">
      <c r="B19" s="28">
        <v>2</v>
      </c>
      <c r="C19" s="29">
        <v>812.02</v>
      </c>
      <c r="D19" s="30"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5B98F-1858-472C-8B54-E23B8DE76AD2}">
  <sheetPr codeName="Hoja5"/>
  <dimension ref="B3:E9"/>
  <sheetViews>
    <sheetView zoomScale="130" zoomScaleNormal="130" workbookViewId="0">
      <selection activeCell="D13" sqref="D13"/>
    </sheetView>
  </sheetViews>
  <sheetFormatPr baseColWidth="10" defaultRowHeight="15" x14ac:dyDescent="0.25"/>
  <cols>
    <col min="2" max="2" width="17" customWidth="1"/>
    <col min="3" max="3" width="12.5703125" bestFit="1" customWidth="1"/>
    <col min="4" max="4" width="20.140625" customWidth="1"/>
  </cols>
  <sheetData>
    <row r="3" spans="2:5" x14ac:dyDescent="0.25">
      <c r="C3" s="34" t="s">
        <v>77</v>
      </c>
      <c r="D3" s="34" t="s">
        <v>78</v>
      </c>
    </row>
    <row r="4" spans="2:5" x14ac:dyDescent="0.25">
      <c r="B4" t="s">
        <v>22</v>
      </c>
      <c r="C4" s="2">
        <v>2585000</v>
      </c>
      <c r="D4" s="2">
        <v>2625300</v>
      </c>
    </row>
    <row r="6" spans="2:5" x14ac:dyDescent="0.25">
      <c r="B6" t="s">
        <v>79</v>
      </c>
      <c r="C6" s="2">
        <f>D4-C4</f>
        <v>40300</v>
      </c>
    </row>
    <row r="8" spans="2:5" x14ac:dyDescent="0.25">
      <c r="B8" t="s">
        <v>22</v>
      </c>
      <c r="C8" s="2">
        <f>C6</f>
        <v>40300</v>
      </c>
    </row>
    <row r="9" spans="2:5" x14ac:dyDescent="0.25">
      <c r="B9" t="s">
        <v>80</v>
      </c>
      <c r="D9" s="2">
        <f>C6</f>
        <v>40300</v>
      </c>
      <c r="E9"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1947-EE1E-4BAD-A5B0-6C8073682572}">
  <sheetPr codeName="Hoja6"/>
  <dimension ref="B3:D13"/>
  <sheetViews>
    <sheetView zoomScale="160" zoomScaleNormal="160" workbookViewId="0">
      <selection activeCell="B7" sqref="B7"/>
    </sheetView>
  </sheetViews>
  <sheetFormatPr baseColWidth="10" defaultRowHeight="15" x14ac:dyDescent="0.25"/>
  <cols>
    <col min="2" max="2" width="24.85546875" customWidth="1"/>
  </cols>
  <sheetData>
    <row r="3" spans="2:4" x14ac:dyDescent="0.25">
      <c r="B3" t="s">
        <v>82</v>
      </c>
      <c r="C3" s="2">
        <v>158900.32</v>
      </c>
    </row>
    <row r="4" spans="2:4" x14ac:dyDescent="0.25">
      <c r="B4" t="s">
        <v>83</v>
      </c>
      <c r="C4" s="2">
        <v>175420.58</v>
      </c>
    </row>
    <row r="5" spans="2:4" x14ac:dyDescent="0.25">
      <c r="B5" t="s">
        <v>84</v>
      </c>
      <c r="C5" s="2">
        <f>C3-C4</f>
        <v>-16520.25999999998</v>
      </c>
    </row>
    <row r="7" spans="2:4" x14ac:dyDescent="0.25">
      <c r="B7" s="7" t="s">
        <v>85</v>
      </c>
    </row>
    <row r="8" spans="2:4" x14ac:dyDescent="0.25">
      <c r="B8" t="s">
        <v>86</v>
      </c>
      <c r="C8" s="2">
        <f>ROUND(C5*-1,0)</f>
        <v>16520</v>
      </c>
    </row>
    <row r="9" spans="2:4" x14ac:dyDescent="0.25">
      <c r="B9" t="str">
        <f>B3</f>
        <v>IVA trasladado cobrado</v>
      </c>
      <c r="C9" s="2">
        <f>C3</f>
        <v>158900.32</v>
      </c>
    </row>
    <row r="10" spans="2:4" x14ac:dyDescent="0.25">
      <c r="B10" t="str">
        <f>B4</f>
        <v>IVA acreditable pagado</v>
      </c>
      <c r="D10" s="2">
        <f>C4</f>
        <v>175420.58</v>
      </c>
    </row>
    <row r="11" spans="2:4" x14ac:dyDescent="0.25">
      <c r="B11" t="s">
        <v>87</v>
      </c>
    </row>
    <row r="12" spans="2:4" x14ac:dyDescent="0.25">
      <c r="B12" t="s">
        <v>88</v>
      </c>
      <c r="C12">
        <v>0.26</v>
      </c>
    </row>
    <row r="13" spans="2:4" x14ac:dyDescent="0.25">
      <c r="C13" s="2">
        <f>SUM(C8:C12)</f>
        <v>175420.58000000002</v>
      </c>
      <c r="D13" s="2">
        <f>SUM(D8:D12)</f>
        <v>175420.58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MULTA</vt:lpstr>
      <vt:lpstr>REGISTRO</vt:lpstr>
      <vt:lpstr>CUFIN</vt:lpstr>
      <vt:lpstr>CUENTASO</vt:lpstr>
      <vt:lpstr>BALANZA</vt:lpstr>
      <vt:lpstr>IMPUESTOS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2025-03-26T15:06:32Z</dcterms:created>
  <dcterms:modified xsi:type="dcterms:W3CDTF">2025-03-26T17:57:23Z</dcterms:modified>
</cp:coreProperties>
</file>