
<file path=[Content_Types].xml><?xml version="1.0" encoding="utf-8"?>
<Types xmlns="http://schemas.openxmlformats.org/package/2006/content-types">
  <Default Extension="glb" ContentType="model/gltf.binary"/>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Amsy\ams\KINGSTON NEGRA\CURSOS\COFIDE\2026\22-05-2026 CFDI COLUMNA\"/>
    </mc:Choice>
  </mc:AlternateContent>
  <xr:revisionPtr revIDLastSave="0" documentId="13_ncr:1_{CC31D535-6036-4A45-83EE-C26F9FFBFEF3}" xr6:coauthVersionLast="47" xr6:coauthVersionMax="47" xr10:uidLastSave="{00000000-0000-0000-0000-000000000000}"/>
  <bookViews>
    <workbookView xWindow="-120" yWindow="-120" windowWidth="29040" windowHeight="15720" xr2:uid="{0F582490-3A40-44C9-9108-3A589F8E3BA5}"/>
  </bookViews>
  <sheets>
    <sheet name="ISR" sheetId="1" r:id="rId1"/>
    <sheet name="NOTAC" sheetId="2" r:id="rId2"/>
    <sheet name="ANTI" sheetId="9" r:id="rId3"/>
    <sheet name="FPP ISRPM" sheetId="3" r:id="rId4"/>
    <sheet name="FPPR" sheetId="4" r:id="rId5"/>
    <sheet name="PFAEP" sheetId="5" r:id="rId6"/>
    <sheet name="PF PLATAFORMAS" sheetId="6" r:id="rId7"/>
    <sheet name="ARRENDAMIENTO" sheetId="7" r:id="rId8"/>
    <sheet name="CFDI" sheetId="8" r:id="rId9"/>
    <sheet name="REFORN"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30" i="10" l="1"/>
  <c r="J29" i="10"/>
  <c r="I29" i="10"/>
  <c r="H29" i="10"/>
  <c r="G29" i="10"/>
  <c r="F29" i="10"/>
  <c r="E28" i="10"/>
  <c r="E27" i="10"/>
  <c r="E26" i="10"/>
  <c r="C6" i="8" l="1"/>
  <c r="C37" i="7"/>
  <c r="C50" i="6"/>
  <c r="C53" i="6" s="1"/>
  <c r="C55" i="6" s="1"/>
  <c r="C37" i="6"/>
  <c r="C40" i="6" s="1"/>
  <c r="C42" i="6" s="1"/>
  <c r="C26" i="6"/>
  <c r="C29" i="6" s="1"/>
  <c r="C31" i="6" s="1"/>
  <c r="C102" i="4"/>
  <c r="C106" i="4" s="1"/>
  <c r="C108" i="4" s="1"/>
  <c r="C95" i="4"/>
  <c r="C92" i="4"/>
  <c r="C87" i="4"/>
  <c r="C81" i="4"/>
  <c r="C75" i="4"/>
  <c r="C72" i="4"/>
  <c r="C73" i="4" s="1"/>
  <c r="C68" i="4" s="1"/>
  <c r="C60" i="4"/>
  <c r="C59" i="4"/>
  <c r="C56" i="4" s="1"/>
  <c r="C55" i="4"/>
  <c r="C52" i="4" s="1"/>
  <c r="C47" i="4"/>
  <c r="C49" i="4" s="1"/>
  <c r="C51" i="4" s="1"/>
  <c r="C42" i="4" s="1"/>
  <c r="C41" i="4"/>
  <c r="C38" i="4" s="1"/>
  <c r="C64" i="4" s="1"/>
  <c r="C32" i="4"/>
  <c r="C34" i="4" s="1"/>
  <c r="C66" i="4" s="1"/>
  <c r="C93" i="3"/>
  <c r="C95" i="3" s="1"/>
  <c r="C90" i="3"/>
  <c r="C79" i="3"/>
  <c r="C77" i="3"/>
  <c r="C74" i="3"/>
  <c r="C58" i="3"/>
  <c r="C56" i="3"/>
  <c r="C53" i="3"/>
  <c r="C46" i="3"/>
  <c r="C48" i="3" s="1"/>
  <c r="C50" i="3" s="1"/>
  <c r="C52" i="3" s="1"/>
  <c r="C64" i="3" s="1"/>
  <c r="C65" i="3" s="1"/>
  <c r="C83" i="3" s="1"/>
  <c r="C67" i="4" l="1"/>
  <c r="C79" i="4" s="1"/>
  <c r="C80" i="4" s="1"/>
  <c r="C85" i="4" s="1"/>
  <c r="C76" i="4"/>
  <c r="C69" i="4"/>
  <c r="C86" i="3"/>
  <c r="C94" i="3" s="1"/>
  <c r="C96" i="3" s="1"/>
  <c r="C97" i="3" s="1"/>
  <c r="C85" i="3"/>
  <c r="C88" i="4" l="1"/>
  <c r="C96" i="4"/>
  <c r="C98" i="4" s="1"/>
  <c r="C99" i="4" s="1"/>
  <c r="C107" i="4" s="1"/>
  <c r="C109" i="4" s="1"/>
  <c r="C11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37" authorId="0" shapeId="0" xr:uid="{17BB3EF0-710F-4941-8BDF-336FED9BC855}">
      <text>
        <r>
          <rPr>
            <b/>
            <sz val="9"/>
            <color indexed="81"/>
            <rFont val="Tahoma"/>
            <family val="2"/>
          </rPr>
          <t xml:space="preserve">En este nodo se pueden expresar los impuestos trasladados aplicables a cada concepto. </t>
        </r>
      </text>
    </comment>
    <comment ref="B49" authorId="0" shapeId="0" xr:uid="{7AF3EA3F-92E3-4C1D-BC2C-EAFF5A6E61D4}">
      <text>
        <r>
          <rPr>
            <b/>
            <sz val="9"/>
            <color indexed="81"/>
            <rFont val="Tahoma"/>
            <family val="2"/>
          </rPr>
          <t xml:space="preserve">En este nodo se pueden expresar los impuestos trasladados aplicables a cada concepto.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user</author>
  </authors>
  <commentList>
    <comment ref="B10" authorId="0" shapeId="0" xr:uid="{D6E70865-BCE9-4AA0-8D60-631D04B47BA9}">
      <text>
        <r>
          <rPr>
            <b/>
            <sz val="9"/>
            <color indexed="81"/>
            <rFont val="Tahoma"/>
            <family val="2"/>
          </rPr>
          <t>b) FormaPago: En este campo se debe registrar la clave del catálogo c_FormaPago conforme a lo siguiente: 
a. Si es un anticipo, se debe registrar la clave con la que se realizó el pago.
b. Si es un anticipo usando el saldo remanente de un pago previo se debe registrar la clave con la que se realizó el pago.
Fuente: Página 71 guía de llenado del SAT</t>
        </r>
      </text>
    </comment>
    <comment ref="B11" authorId="0" shapeId="0" xr:uid="{70437BF0-DE0B-4B13-A85E-1FA1BBAA390E}">
      <text>
        <r>
          <rPr>
            <b/>
            <sz val="9"/>
            <color indexed="81"/>
            <rFont val="Tahoma"/>
            <family val="2"/>
          </rPr>
          <t>c) MetodoPago: En este campo se debe registrar la clave “PUE” (Pago en una sola exhibición) del catálogo c_MetodoPago 
Fuente: Página 71 guía de llenado del SAT</t>
        </r>
      </text>
    </comment>
    <comment ref="B14" authorId="0" shapeId="0" xr:uid="{5A5C6AF1-ADB9-4826-B025-8BC3BD96E421}">
      <text>
        <r>
          <rPr>
            <b/>
            <sz val="9"/>
            <color indexed="81"/>
            <rFont val="Tahoma"/>
            <family val="2"/>
          </rPr>
          <t>TipoDeComprobante: En este campo se debe registrar la clave “I” (Ingreso) del catálogo c_TipoDeComprobante.
Fuente: Página 71 guía de llenado del SAT
Practicas indebidas
9. No emitir la factura en pagos por anticipos, estos siempre deben facturarse.</t>
        </r>
      </text>
    </comment>
    <comment ref="B23" authorId="0" shapeId="0" xr:uid="{B2C6696B-AFB9-442E-A759-AB05493C3165}">
      <text>
        <r>
          <rPr>
            <b/>
            <sz val="9"/>
            <color indexed="81"/>
            <rFont val="Tahoma"/>
            <family val="2"/>
          </rPr>
          <t>ClaveProdServ: En este campo se ebe registrar la clave “84111506” (Servicios de facturación)
Fuente: Página 71 guía de llenado del SAT</t>
        </r>
      </text>
    </comment>
    <comment ref="H23" authorId="0" shapeId="0" xr:uid="{BDA41624-3CE2-491C-9C82-F9074868A95B}">
      <text>
        <r>
          <rPr>
            <b/>
            <sz val="9"/>
            <color indexed="81"/>
            <rFont val="Tahoma"/>
            <family val="2"/>
          </rPr>
          <t>Cantidad: Se debe registrar el valor “1”
Fuente: Página 71 guía de llenado del SAT</t>
        </r>
      </text>
    </comment>
    <comment ref="B25" authorId="0" shapeId="0" xr:uid="{88910577-82BA-4DFC-9355-26EB86811181}">
      <text>
        <r>
          <rPr>
            <b/>
            <sz val="9"/>
            <color indexed="81"/>
            <rFont val="Tahoma"/>
            <family val="2"/>
          </rPr>
          <t>ClaveUnidad: Se debe registrar la clave “ACT” (Actividad). 
Fuente: Página 71 guía de llenado del SAT</t>
        </r>
      </text>
    </comment>
    <comment ref="H25" authorId="0" shapeId="0" xr:uid="{BE8B7ABB-6F5A-4E95-9497-D0F1382EA306}">
      <text>
        <r>
          <rPr>
            <b/>
            <sz val="9"/>
            <color indexed="81"/>
            <rFont val="Tahoma"/>
            <family val="2"/>
          </rPr>
          <t>Descripcion: En este campo se debe registrar el valor “Anticipo del bien o servicio”. 
Fuente: Página 72 guía de llenado del SAT</t>
        </r>
      </text>
    </comment>
    <comment ref="B27" authorId="0" shapeId="0" xr:uid="{E06DAC9E-EA02-4FB5-B579-89ADA994E32B}">
      <text>
        <r>
          <rPr>
            <b/>
            <sz val="9"/>
            <color indexed="81"/>
            <rFont val="Tahoma"/>
            <family val="2"/>
          </rPr>
          <t>ValorUnitario: En este campo se debe registrar el monto entregado como anticipo antes de impuestos.
Fuente: Página 72 guía de llenado del SAT.</t>
        </r>
      </text>
    </comment>
    <comment ref="B29" authorId="0" shapeId="0" xr:uid="{8035E3BA-BE99-409E-AF92-122DB30E4F34}">
      <text>
        <r>
          <rPr>
            <b/>
            <sz val="9"/>
            <color indexed="81"/>
            <rFont val="Tahoma"/>
            <family val="2"/>
          </rPr>
          <t>Artículo 1o.-B primer párrafo LIVA.- Para los efectos de esta Ley se consideran efectivamente cobradas las contraprestaciones cuando se reciban en efectivo, en bienes o en servicios, aun cuando aquéllas correspondan a anticipos, depósitos o a cualquier otro concepto sin importar el nombre con el que se les designe, o bien, cuando el interés del acreedor queda satisfecho mediante cualquier forma de extinción de las obligaciones que den lugar a las contraprestaciones. 
Artículo 5o.-C LIEPS.- Para los efectos de esta Ley, se considera que se cobran efectivamente las contraprestaciones correspondientes a los actos o actividades gravadas, cuando se realicen los supuestos que para tal efecto se establecen en la Ley del Impuesto al Valor Agregado.</t>
        </r>
      </text>
    </comment>
    <comment ref="B31" authorId="1" shapeId="0" xr:uid="{0ED99925-752D-4AE6-A87C-C88832B766D0}">
      <text>
        <r>
          <rPr>
            <b/>
            <sz val="9"/>
            <color indexed="81"/>
            <rFont val="Tahoma"/>
            <family val="2"/>
          </rPr>
          <t xml:space="preserve">En este nodo se pueden expresar los impuestos trasladados aplicables a cada concepto. </t>
        </r>
      </text>
    </comment>
    <comment ref="B36" authorId="1" shapeId="0" xr:uid="{12E6CE53-1B7F-4962-A6D2-1A924D3D79EC}">
      <text>
        <r>
          <rPr>
            <b/>
            <sz val="9"/>
            <color indexed="81"/>
            <rFont val="Tahoma"/>
            <family val="2"/>
          </rPr>
          <t xml:space="preserve">En este nodo se pueden expresar los impuestos trasladados aplicables a cada concepto. </t>
        </r>
      </text>
    </comment>
    <comment ref="B56" authorId="0" shapeId="0" xr:uid="{702D184F-65AC-4FE7-B8A1-FD09070DE700}">
      <text>
        <r>
          <rPr>
            <b/>
            <sz val="9"/>
            <color indexed="81"/>
            <rFont val="Tahoma"/>
            <family val="2"/>
          </rPr>
          <t>b) FormaPago: En este campo se debe registrar la clave del catálogo c_FormaPago conforme a lo siguiente: 
a. Si es un anticipo, se debe registrar la clave con la que se realizó el pago.
b. Si es un anticipo usando el saldo remanente de un pago previo se debe registrar la clave con la que se realizó el pago.
Fuente: Página 71 guía de llenado del SAT</t>
        </r>
      </text>
    </comment>
    <comment ref="B57" authorId="0" shapeId="0" xr:uid="{D444144D-923F-4BD1-AAA3-6C5BB8BC180D}">
      <text>
        <r>
          <rPr>
            <b/>
            <sz val="9"/>
            <color indexed="81"/>
            <rFont val="Tahoma"/>
            <family val="2"/>
          </rPr>
          <t>c) MetodoPago: En este campo se debe registrar la clave “PUE” (Pago en una sola exhibición) del catálogo c_MetodoPago 
Fuente: Página 71 guía de llenado del SAT</t>
        </r>
      </text>
    </comment>
    <comment ref="B60" authorId="0" shapeId="0" xr:uid="{423536AA-07EE-40C8-A877-C23ED471A0E6}">
      <text>
        <r>
          <rPr>
            <b/>
            <sz val="9"/>
            <color indexed="81"/>
            <rFont val="Tahoma"/>
            <family val="2"/>
          </rPr>
          <t>TipoDeComprobante: En este campo se debe registrar la clave “I” (Ingreso) del catálogo c_TipoDeComprobante.
Fuente: Página 71 guía de llenado del SAT
Practicas indebidas
9. No emitir la factura en pagos por anticipos, estos siempre deben facturarse.</t>
        </r>
      </text>
    </comment>
    <comment ref="B81" authorId="1" shapeId="0" xr:uid="{42954FB1-292B-4768-809F-C079E78877B1}">
      <text>
        <r>
          <rPr>
            <b/>
            <sz val="9"/>
            <color indexed="81"/>
            <rFont val="Tahoma"/>
            <family val="2"/>
          </rPr>
          <t xml:space="preserve">En este nodo se pueden expresar los impuestos trasladados aplicables a cada concepto. </t>
        </r>
      </text>
    </comment>
    <comment ref="B86" authorId="1" shapeId="0" xr:uid="{9CB8432A-A252-4AC6-A199-2B332EA207FC}">
      <text>
        <r>
          <rPr>
            <b/>
            <sz val="9"/>
            <color indexed="81"/>
            <rFont val="Tahoma"/>
            <family val="2"/>
          </rPr>
          <t xml:space="preserve">En este nodo se pueden expresar los impuestos trasladados aplicables a cada concepto. </t>
        </r>
      </text>
    </comment>
    <comment ref="B106" authorId="0" shapeId="0" xr:uid="{E87DFF8A-0EEF-4918-9233-DF46FB8026ED}">
      <text>
        <r>
          <rPr>
            <b/>
            <sz val="9"/>
            <color indexed="81"/>
            <rFont val="Tahoma"/>
            <family val="2"/>
          </rPr>
          <t>b) FormaPago: En este campo se debe registrar la clave del catálogo c_FormaPago conforme a lo siguiente: 
a. Si es un anticipo, se debe registrar la clave con la que se realizó el pago.
b. Si es un anticipo usando el saldo remanente de un pago previo se debe registrar la clave con la que se realizó el pago.
Fuente: Página 71 guía de llenado del SAT</t>
        </r>
      </text>
    </comment>
    <comment ref="B107" authorId="0" shapeId="0" xr:uid="{DAD0BDA9-D7AC-498C-9395-7C791B3BA9C5}">
      <text>
        <r>
          <rPr>
            <b/>
            <sz val="9"/>
            <color indexed="81"/>
            <rFont val="Tahoma"/>
            <family val="2"/>
          </rPr>
          <t>c) MetodoPago: En este campo se debe registrar la clave “PUE” (Pago en una sola exhibición) del catálogo c_MetodoPago 
Fuente: Página 71 guía de llenado del SAT</t>
        </r>
      </text>
    </comment>
    <comment ref="B110" authorId="0" shapeId="0" xr:uid="{2ECCAED0-20B4-40D2-9518-B3142A1187C4}">
      <text>
        <r>
          <rPr>
            <b/>
            <sz val="9"/>
            <color indexed="81"/>
            <rFont val="Tahoma"/>
            <family val="2"/>
          </rPr>
          <t>TipoDeComprobante: En este campo se debe registrar la clave “I” (Ingreso) del catálogo c_TipoDeComprobante.
Fuente: Página 71 guía de llenado del SAT
Practicas indebidas
9. No emitir la factura en pagos por anticipos, estos siempre deben facturarse.</t>
        </r>
      </text>
    </comment>
    <comment ref="B131" authorId="1" shapeId="0" xr:uid="{7D2A04BA-C1DF-4FE0-866E-707503A986A2}">
      <text>
        <r>
          <rPr>
            <b/>
            <sz val="9"/>
            <color indexed="81"/>
            <rFont val="Tahoma"/>
            <family val="2"/>
          </rPr>
          <t xml:space="preserve">En este nodo se pueden expresar los impuestos trasladados aplicables a cada concepto. </t>
        </r>
      </text>
    </comment>
    <comment ref="B136" authorId="1" shapeId="0" xr:uid="{605031D0-50FD-40C8-82EF-02EF7AEFBFD5}">
      <text>
        <r>
          <rPr>
            <b/>
            <sz val="9"/>
            <color indexed="81"/>
            <rFont val="Tahoma"/>
            <family val="2"/>
          </rPr>
          <t xml:space="preserve">En este nodo se pueden expresar los impuestos trasladados aplicables a cada concepto. </t>
        </r>
      </text>
    </comment>
    <comment ref="B155" authorId="0" shapeId="0" xr:uid="{9A177620-F564-498F-85E2-C0AFCB756D09}">
      <text>
        <r>
          <rPr>
            <b/>
            <sz val="9"/>
            <color indexed="81"/>
            <rFont val="Tahoma"/>
            <family val="2"/>
          </rPr>
          <t>b) FormaPago: En este campo se debe registrar la clave del catálogo c_FormaPago conforme a lo siguiente: 
a. Si es un anticipo, se debe registrar la clave con la que se realizó el pago.
b. Si es un anticipo usando el saldo remanente de un pago previo se debe registrar la clave con la que se realizó el pago.
Fuente: Página 71 guía de llenado del SAT</t>
        </r>
      </text>
    </comment>
    <comment ref="B156" authorId="0" shapeId="0" xr:uid="{A628D86B-6B3D-4DE6-8BE1-301F9CD03636}">
      <text>
        <r>
          <rPr>
            <b/>
            <sz val="9"/>
            <color indexed="81"/>
            <rFont val="Tahoma"/>
            <family val="2"/>
          </rPr>
          <t>c) MetodoPago: En este campo se debe registrar la clave “PUE” (Pago en una sola exhibición) del catálogo c_MetodoPago 
Fuente: Página 71 guía de llenado del SAT</t>
        </r>
      </text>
    </comment>
    <comment ref="B159" authorId="0" shapeId="0" xr:uid="{C37E866C-5401-44B9-AE10-6E3CE1675184}">
      <text>
        <r>
          <rPr>
            <b/>
            <sz val="9"/>
            <color indexed="81"/>
            <rFont val="Tahoma"/>
            <family val="2"/>
          </rPr>
          <t>TipoDeComprobante: En este campo se debe registrar la clave “I” (Ingreso) del catálogo c_TipoDeComprobante.
Fuente: Página 71 guía de llenado del SAT
Practicas indebidas
9. No emitir la factura en pagos por anticipos, estos siempre deben facturarse.</t>
        </r>
      </text>
    </comment>
    <comment ref="B180" authorId="1" shapeId="0" xr:uid="{E1E51CFF-EE4D-492A-94DD-AC89CA11F89F}">
      <text>
        <r>
          <rPr>
            <b/>
            <sz val="9"/>
            <color indexed="81"/>
            <rFont val="Tahoma"/>
            <family val="2"/>
          </rPr>
          <t xml:space="preserve">En este nodo se pueden expresar los impuestos trasladados aplicables a cada concepto. </t>
        </r>
      </text>
    </comment>
    <comment ref="B185" authorId="1" shapeId="0" xr:uid="{C834A61F-E88A-421B-B96A-CB1355453373}">
      <text>
        <r>
          <rPr>
            <b/>
            <sz val="9"/>
            <color indexed="81"/>
            <rFont val="Tahoma"/>
            <family val="2"/>
          </rPr>
          <t xml:space="preserve">En este nodo se pueden expresar los impuestos trasladados aplicables a cada concepto.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43" authorId="0" shapeId="0" xr:uid="{27297ED2-50AE-4192-A3C8-4E7E596233E2}">
      <text>
        <r>
          <rPr>
            <b/>
            <sz val="9"/>
            <color indexed="81"/>
            <rFont val="Tahoma"/>
            <family val="2"/>
          </rPr>
          <t>Se precarga con los CFDI emitidos con método de pago PUE y los complementos de pago, en ambos casos bancarizados y clave de uso G01 y g03</t>
        </r>
      </text>
    </comment>
    <comment ref="B44" authorId="0" shapeId="0" xr:uid="{9E7AAF1A-A786-46A2-8E18-100FCCB277ED}">
      <text>
        <r>
          <rPr>
            <b/>
            <sz val="9"/>
            <color indexed="81"/>
            <rFont val="Tahoma"/>
            <family val="2"/>
          </rPr>
          <t>Esta precargado con la información de los CFDI emitidos de tipo egreso con método de pago PUE</t>
        </r>
      </text>
    </comment>
    <comment ref="B45" authorId="0" shapeId="0" xr:uid="{B8AAA3E5-3A46-49A0-9A64-3F5C0CB9DC5A}">
      <text/>
    </comment>
    <comment ref="B89" authorId="0" shapeId="0" xr:uid="{58E52DD1-7FC8-4985-BBD3-993A712F1594}">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8">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futureMetadata>
  <valueMetadata count="8">
    <bk>
      <rc t="1" v="0"/>
    </bk>
    <bk>
      <rc t="1" v="1"/>
    </bk>
    <bk>
      <rc t="1" v="2"/>
    </bk>
    <bk>
      <rc t="1" v="3"/>
    </bk>
    <bk>
      <rc t="1" v="4"/>
    </bk>
    <bk>
      <rc t="1" v="5"/>
    </bk>
    <bk>
      <rc t="1" v="6"/>
    </bk>
    <bk>
      <rc t="1" v="7"/>
    </bk>
  </valueMetadata>
</metadata>
</file>

<file path=xl/sharedStrings.xml><?xml version="1.0" encoding="utf-8"?>
<sst xmlns="http://schemas.openxmlformats.org/spreadsheetml/2006/main" count="898" uniqueCount="499">
  <si>
    <t>Campo</t>
  </si>
  <si>
    <t>Valor Seleccionado</t>
  </si>
  <si>
    <t>Ejercicio</t>
  </si>
  <si>
    <t>Periodicidad</t>
  </si>
  <si>
    <t>1-Mensual</t>
  </si>
  <si>
    <t>Periodo</t>
  </si>
  <si>
    <t>Mayo</t>
  </si>
  <si>
    <t>Tipo de declaración</t>
  </si>
  <si>
    <t>Normal</t>
  </si>
  <si>
    <t>Fecha de expedición o fecha de pago de los CFDI</t>
  </si>
  <si>
    <t>Mes</t>
  </si>
  <si>
    <t>Número de facturas Canceladas</t>
  </si>
  <si>
    <t>Número de facturas Vigentes</t>
  </si>
  <si>
    <t>Subtotal</t>
  </si>
  <si>
    <t>PP ISR</t>
  </si>
  <si>
    <t>INGRESOS</t>
  </si>
  <si>
    <t>Nodo comprobante</t>
  </si>
  <si>
    <t>Fecha</t>
  </si>
  <si>
    <t>CFDI emitido de tipo ingreso</t>
  </si>
  <si>
    <t>Solamente para contribuyentes que acumulan por flujo de efectivo</t>
  </si>
  <si>
    <t>Método de pago</t>
  </si>
  <si>
    <t>Tipo de comprobante</t>
  </si>
  <si>
    <t>Exportación</t>
  </si>
  <si>
    <t>Persona física actividad emprearial y profesional</t>
  </si>
  <si>
    <r>
      <rPr>
        <b/>
        <sz val="11"/>
        <color theme="1"/>
        <rFont val="Aptos Narrow"/>
        <family val="2"/>
        <scheme val="minor"/>
      </rPr>
      <t>Artículo 102 último párrafo LISR</t>
    </r>
    <r>
      <rPr>
        <sz val="11"/>
        <color theme="1"/>
        <rFont val="Aptos Narrow"/>
        <family val="2"/>
        <scheme val="minor"/>
      </rPr>
      <t xml:space="preserve">
En el caso de enajenación de bienes que se exporten se deberá acumular el ingreso cuando efectivamente se perciba. En el caso de que no se perciba el ingreso dentro de los doce meses siguientes a aquél en el que se realice la exportación, se deberá acumular el ingreso una vez transcurrido dicho plazo.</t>
    </r>
  </si>
  <si>
    <t>①</t>
  </si>
  <si>
    <t>Persona moral RESICO</t>
  </si>
  <si>
    <r>
      <rPr>
        <b/>
        <sz val="11"/>
        <color theme="1"/>
        <rFont val="Aptos Narrow"/>
        <family val="2"/>
        <scheme val="minor"/>
      </rPr>
      <t>Artículo 207 último párrafo LISR</t>
    </r>
    <r>
      <rPr>
        <sz val="11"/>
        <color theme="1"/>
        <rFont val="Aptos Narrow"/>
        <family val="2"/>
        <scheme val="minor"/>
      </rPr>
      <t xml:space="preserve">
En el caso de enajenación de bienes que se exporten se deberá acumular el ingreso cuando efectivamente se perciba. Si el ingreso no se percibe dentro de los doce meses siguientes a aquél en el que se realice la exportación, se deberá acumular el ingreso transcurrido dicho plazo.</t>
    </r>
  </si>
  <si>
    <t>Emisor</t>
  </si>
  <si>
    <t>Receptor</t>
  </si>
  <si>
    <t>Descuento por pronto pago</t>
  </si>
  <si>
    <t>Emite un CFDI de tipo egreso</t>
  </si>
  <si>
    <r>
      <rPr>
        <sz val="11"/>
        <color theme="1"/>
        <rFont val="Calibri"/>
        <family val="2"/>
      </rPr>
      <t>●</t>
    </r>
    <r>
      <rPr>
        <sz val="15.4"/>
        <color theme="1"/>
        <rFont val="Aptos Narrow"/>
        <family val="2"/>
      </rPr>
      <t xml:space="preserve"> </t>
    </r>
    <r>
      <rPr>
        <sz val="11"/>
        <color theme="1"/>
        <rFont val="Aptos Narrow"/>
        <family val="2"/>
        <scheme val="minor"/>
      </rPr>
      <t>Debe de contar con la justificación y soporte documental de dicho descuento (artículo 29 fracción VI tercer párrafo CFF)</t>
    </r>
  </si>
  <si>
    <r>
      <rPr>
        <b/>
        <sz val="11"/>
        <color theme="1"/>
        <rFont val="Aptos Narrow"/>
        <family val="2"/>
        <scheme val="minor"/>
      </rPr>
      <t>Nota de crédito</t>
    </r>
    <r>
      <rPr>
        <sz val="11"/>
        <color theme="1"/>
        <rFont val="Aptos Narrow"/>
        <family val="2"/>
        <scheme val="minor"/>
      </rPr>
      <t xml:space="preserve"> = Deducción autorizada siempre que hubiese restituido el dinero</t>
    </r>
  </si>
  <si>
    <r>
      <rPr>
        <b/>
        <sz val="11"/>
        <color theme="1"/>
        <rFont val="Aptos Narrow"/>
        <family val="2"/>
        <scheme val="minor"/>
      </rPr>
      <t>Método de pago</t>
    </r>
    <r>
      <rPr>
        <sz val="11"/>
        <color theme="1"/>
        <rFont val="Aptos Narrow"/>
        <family val="2"/>
        <scheme val="minor"/>
      </rPr>
      <t xml:space="preserve"> = PUE</t>
    </r>
  </si>
  <si>
    <r>
      <rPr>
        <b/>
        <sz val="11"/>
        <color theme="1"/>
        <rFont val="Aptos Narrow"/>
        <family val="2"/>
        <scheme val="minor"/>
      </rPr>
      <t>Forma de pago</t>
    </r>
    <r>
      <rPr>
        <sz val="11"/>
        <color theme="1"/>
        <rFont val="Aptos Narrow"/>
        <family val="2"/>
        <scheme val="minor"/>
      </rPr>
      <t xml:space="preserve"> = 03</t>
    </r>
  </si>
  <si>
    <t>Recibe el dinero del descuento por pronto pago</t>
  </si>
  <si>
    <t>CFDI recibido de tipo ingreso</t>
  </si>
  <si>
    <t>Fecha del CFDI = 04/04/2026</t>
  </si>
  <si>
    <t>Importe = 100,000.00</t>
  </si>
  <si>
    <t>IVA = 16,000.00</t>
  </si>
  <si>
    <t>Total = 116,000.00</t>
  </si>
  <si>
    <t>Pago = 112,520.00</t>
  </si>
  <si>
    <r>
      <rPr>
        <sz val="11"/>
        <color theme="1"/>
        <rFont val="Calibri"/>
        <family val="2"/>
      </rPr>
      <t>●</t>
    </r>
    <r>
      <rPr>
        <sz val="11"/>
        <color theme="1"/>
        <rFont val="Aptos Narrow"/>
        <family val="2"/>
      </rPr>
      <t xml:space="preserve"> Ingreso acumulable para ISR</t>
    </r>
    <r>
      <rPr>
        <sz val="11"/>
        <color theme="1"/>
        <rFont val="Aptos Narrow"/>
        <family val="2"/>
        <scheme val="minor"/>
      </rPr>
      <t xml:space="preserve"> (208, 210 LISR)</t>
    </r>
  </si>
  <si>
    <r>
      <rPr>
        <sz val="11"/>
        <color theme="1"/>
        <rFont val="Calibri"/>
        <family val="2"/>
      </rPr>
      <t>●</t>
    </r>
    <r>
      <rPr>
        <sz val="11"/>
        <color theme="1"/>
        <rFont val="Aptos Narrow"/>
        <family val="2"/>
      </rPr>
      <t xml:space="preserve"> Disminución del IVA acreditable en el mes de la emisión del CFDI de tipo egreso</t>
    </r>
    <r>
      <rPr>
        <sz val="11"/>
        <color theme="1"/>
        <rFont val="Aptos Narrow"/>
        <family val="2"/>
        <scheme val="minor"/>
      </rPr>
      <t xml:space="preserve"> (artículo 7 LIVA)</t>
    </r>
  </si>
  <si>
    <t>Persona moral régimen general de Ley  con régimen fiscal</t>
  </si>
  <si>
    <r>
      <t xml:space="preserve">Los ingresos nominales a que se refiere este artículo serán los ingresos acumulables, excepto el ajuste anual por inflación acumulable. Tratándose de créditos o de operaciones denominados en unidades de inversión, se considerarán ingresos nominales para los efectos de este artículo, los intereses conforme se devenguen, incluyendo el ajuste que corresponda al principal por estar los créditos u operaciones denominados en dichas unidades.
</t>
    </r>
    <r>
      <rPr>
        <b/>
        <sz val="11"/>
        <color theme="1"/>
        <rFont val="Aptos Narrow"/>
        <family val="2"/>
        <scheme val="minor"/>
      </rPr>
      <t>Fundamento</t>
    </r>
    <r>
      <rPr>
        <sz val="11"/>
        <color theme="1"/>
        <rFont val="Aptos Narrow"/>
        <family val="2"/>
        <scheme val="minor"/>
      </rPr>
      <t>: Artículo 14 tercer párrafo LISR</t>
    </r>
  </si>
  <si>
    <r>
      <rPr>
        <b/>
        <sz val="11"/>
        <color theme="1"/>
        <rFont val="Aptos Narrow"/>
        <family val="2"/>
        <scheme val="minor"/>
      </rPr>
      <t>Artículo 16 RLISR</t>
    </r>
    <r>
      <rPr>
        <sz val="11"/>
        <color theme="1"/>
        <rFont val="Aptos Narrow"/>
        <family val="2"/>
        <scheme val="minor"/>
      </rPr>
      <t>. Para efectos del artículo 16 de la Ley, no se considerarán ingresos acumulables los depósitos recibidos por el arrendador, cuando éstos tengan como finalidad exclusiva garantizar el cumplimiento de las obligaciones pactadas en el contrato de arrendamiento y sean devueltos al finalizar el contrato.
Cuando los depósitos se apliquen al cumplimiento de cualquier obligación derivada del contrato de arrendamiento, el monto aplicado será considerado como ingreso acumulable para el arrendador en el mes en que se apliquen.</t>
    </r>
  </si>
  <si>
    <r>
      <rPr>
        <b/>
        <sz val="11"/>
        <color theme="1"/>
        <rFont val="Aptos Narrow"/>
        <family val="2"/>
        <scheme val="minor"/>
      </rPr>
      <t>Artículo 76 LISR</t>
    </r>
    <r>
      <rPr>
        <sz val="11"/>
        <color theme="1"/>
        <rFont val="Aptos Narrow"/>
        <family val="2"/>
        <scheme val="minor"/>
      </rPr>
      <t>. Los contribuyentes que obtengan ingresos de los señalados en este Título, además de las obligaciones establecidas en otros artículos de esta Ley, tendrán las siguientes:
II.	Expedir los comprobantes fiscales por las actividades que realicen.</t>
    </r>
  </si>
  <si>
    <t>Ingresos nominales facturados</t>
  </si>
  <si>
    <t>(-) INGRESOS POR DISMINUIR</t>
  </si>
  <si>
    <r>
      <rPr>
        <b/>
        <sz val="11"/>
        <color theme="1"/>
        <rFont val="Aptos Narrow"/>
        <family val="2"/>
        <scheme val="minor"/>
      </rPr>
      <t>Artículo 19 LIEPS</t>
    </r>
    <r>
      <rPr>
        <sz val="11"/>
        <color theme="1"/>
        <rFont val="Aptos Narrow"/>
        <family val="2"/>
        <scheme val="minor"/>
      </rPr>
      <t xml:space="preserve">.- Los contribuyentes a que se refiere esta Ley tienen, además de las obligaciones señaladas en otros artículos de la misma y en las demás disposiciones fiscales, las siguientes:
II. Expedir comprobantes fiscales, sin el traslado en forma expresa y por separado del impuesto establecido en esta Ley, salvo tratándose de la enajenación de los bienes a que se refieren los incisos A), D), F), G), I) y J) de la fracción I del artículo 2o. de esta Ley, siempre que el adquirente sea a su vez contribuyente de este impuesto por dichos bienes y así lo solicite.
Los comerciantes que en el ejercicio inmediato anterior a aquél al que corresponda, hubieran efectuado el 90% del importe de sus enajenaciones con el público en general, en el comprobante fiscal que expidan no trasladarán expresamente y por separado el impuesto
establecido en esta Ley, salvo que el adquirente sea contribuyente de este impuesto por el bien o servicio de que se trate y solicite la expedición del comprobante fiscal con el impuesto trasladado expresamente y por separado. </t>
    </r>
    <r>
      <rPr>
        <b/>
        <sz val="11"/>
        <color rgb="FFC00000"/>
        <rFont val="Aptos Narrow"/>
        <family val="2"/>
        <scheme val="minor"/>
      </rPr>
      <t>En todos los casos, se deberán ofrecer los bienes gravados por esta Ley, incluyendo el impuesto en el precio.</t>
    </r>
  </si>
  <si>
    <r>
      <t xml:space="preserve">Los fabricantes, ensambladores, distribuidores autorizados de automóviles o comerciantes en el ramo de vehículos, no harán la separación del monto de este impuesto en el documento que ampare la enajenación. 
</t>
    </r>
    <r>
      <rPr>
        <b/>
        <sz val="11"/>
        <color theme="1"/>
        <rFont val="Aptos Narrow"/>
        <family val="2"/>
        <scheme val="minor"/>
      </rPr>
      <t>Fundamento</t>
    </r>
    <r>
      <rPr>
        <sz val="11"/>
        <color theme="1"/>
        <rFont val="Aptos Narrow"/>
        <family val="2"/>
        <scheme val="minor"/>
      </rPr>
      <t>: Artículo 11 tercer párrafo LISAN</t>
    </r>
  </si>
  <si>
    <t>IEPS/ISAN cobrado no trasladado de manera expresa y por separado</t>
  </si>
  <si>
    <t>Ingresos acumulados en periodos anteriores</t>
  </si>
  <si>
    <r>
      <rPr>
        <b/>
        <sz val="11"/>
        <color theme="1"/>
        <rFont val="Aptos Narrow"/>
        <family val="2"/>
        <scheme val="minor"/>
      </rPr>
      <t>Artículo 14 LISR</t>
    </r>
    <r>
      <rPr>
        <sz val="11"/>
        <color theme="1"/>
        <rFont val="Aptos Narrow"/>
        <family val="2"/>
        <scheme val="minor"/>
      </rPr>
      <t>. Los contribuyentes efectuarán pagos provisionales mensuales a cuenta del impuesto del ejercicio, a más tardar el día 17 del mes inmediato posterior a aquél al que corresponda el pago, conforme a las bases que a continuación se señalan:</t>
    </r>
    <r>
      <rPr>
        <sz val="11"/>
        <color theme="1"/>
        <rFont val="Aptos Narrow"/>
        <family val="2"/>
        <scheme val="minor"/>
      </rPr>
      <t xml:space="preserve">
</t>
    </r>
    <r>
      <rPr>
        <b/>
        <sz val="11"/>
        <color theme="1"/>
        <rFont val="Aptos Narrow"/>
        <family val="2"/>
        <scheme val="minor"/>
      </rPr>
      <t>Séptimo párrafo</t>
    </r>
    <r>
      <rPr>
        <sz val="11"/>
        <color theme="1"/>
        <rFont val="Aptos Narrow"/>
        <family val="2"/>
        <scheme val="minor"/>
      </rPr>
      <t xml:space="preserve">
Los contribuyentes, para determinar los pagos provisionales a que se refiere el presente artículo, estarán a lo siguiente:
</t>
    </r>
    <r>
      <rPr>
        <b/>
        <sz val="11"/>
        <color theme="1"/>
        <rFont val="Aptos Narrow"/>
        <family val="2"/>
        <scheme val="minor"/>
      </rPr>
      <t xml:space="preserve">a) </t>
    </r>
    <r>
      <rPr>
        <sz val="11"/>
        <color theme="1"/>
        <rFont val="Aptos Narrow"/>
        <family val="2"/>
        <scheme val="minor"/>
      </rPr>
      <t>No se considerarán los ingresos de fuente de riqueza ubicada en el extranjero que hayan sido objeto de retención por concepto de impuesto sobre la renta ni los ingresos atribuibles a sus establecimientos ubicados en el extranjero que estén sujetos al pago del impuesto sobre la renta en el país donde se encuentren ubicados estos establecimientos.</t>
    </r>
  </si>
  <si>
    <t>Ingresos del extranjero sujetos a retención o pago de impuesto</t>
  </si>
  <si>
    <r>
      <rPr>
        <b/>
        <sz val="11"/>
        <color theme="1"/>
        <rFont val="Aptos Narrow"/>
        <family val="2"/>
        <scheme val="minor"/>
      </rPr>
      <t xml:space="preserve">Expedición de CFDI por comisionistas y prestadores de servicios de cobranza
2.7.1.3. </t>
    </r>
    <r>
      <rPr>
        <sz val="11"/>
        <color theme="1"/>
        <rFont val="Aptos Narrow"/>
        <family val="2"/>
        <scheme val="minor"/>
      </rPr>
      <t>Para los efectos del artículo 29, primero y penúltimo párrafos y 29-A del CFF, así como 32, fracción III de la Ley del IVA, los contribuyentes que actúen como comisionistas o que presten servicios de cobranza, podrán expedir CFDI a nombre y por cuenta de los comitentes o prestatarios con los que tengan celebrado el contrato de comisión o prestación de servicios de cobranza, respecto de las operaciones que realicen en su calidad de comisionistas o prestadores de servicio de cobranza.
 Para estos efectos, los comprobantes deberán cumplir además de los requisitos a que se refieren los artículos 29 y 29-A del CFF, con la siguiente información:
I. La clave en el RFC del comitente o del prestatario.
II. Monto correspondiente a los actos o actividades realizados por cuenta del comitente o prestatario.
III. Impuesto que se traslada o se retiene por cuenta del comitente o prestatario.
IV. Tasa del impuesto que se traslada o se retiene por cuenta del comitente o prestatario.
En el CFDI que se expida, se deberá incorporar el nodo “ACuentaTerceros”. 
Con independencia de lo señalado en la presente regla, el comisionista o prestador de servicios estará obligado a expedir al comitente o prestatario el CFDI correspondiente a la comisión o prestación del servicio respectivo.
Cuando los contribuyentes que hayan optado por aplicar esta regla, incumplan lo establecido en la misma, perderán el derecho de aplicar la facilidad que en la misma se detalla, siendo el comitente o el prestatario el responsable de la emisión del CFDI.
CFF 29, 29-A, LIVA 32, RLIVA 35, RMF 2.7.1.8.</t>
    </r>
  </si>
  <si>
    <t>Guía de llenado del SAT CFDI 4.0 página 29</t>
  </si>
  <si>
    <t>Ingresos facturados a cuenta de terceros</t>
  </si>
  <si>
    <r>
      <t xml:space="preserve">No se estará obligado a efectuar el pago del impuesto en los términos de este Título, cuando se trate de ingresos por concepto de intereses, ganancias de capital, así como por el otorgamiento del uso o goce temporal de terrenos o construcciones adheridas al suelo ubicados en territorio nacional, que deriven de las inversiones efectuadas por fondos de pensiones y jubilaciones, constituidos en los términos de la legislación del país de que se trate, siempre que dichos fondos sean los beneficiarios efectivos de tales ingresos y que estos últimos se encuentren exentos del impuesto sobre la renta en ese país.
</t>
    </r>
    <r>
      <rPr>
        <b/>
        <sz val="11"/>
        <color theme="1"/>
        <rFont val="Aptos Narrow"/>
        <family val="2"/>
        <scheme val="minor"/>
      </rPr>
      <t>Fundamento</t>
    </r>
    <r>
      <rPr>
        <sz val="11"/>
        <color theme="1"/>
        <rFont val="Aptos Narrow"/>
        <family val="2"/>
        <scheme val="minor"/>
      </rPr>
      <t>: Artículo 153 séptimo párrafo LISR</t>
    </r>
  </si>
  <si>
    <t>Ingresos exentos, derivados de las inversiones efectuadas por fondos de pensiones y jubilaciones constituidas en el extranjero</t>
  </si>
  <si>
    <r>
      <rPr>
        <b/>
        <sz val="11"/>
        <color theme="1"/>
        <rFont val="Aptos Narrow"/>
        <family val="2"/>
        <scheme val="minor"/>
      </rPr>
      <t>Artículo 18 LISR</t>
    </r>
    <r>
      <rPr>
        <sz val="11"/>
        <color theme="1"/>
        <rFont val="Aptos Narrow"/>
        <family val="2"/>
        <scheme val="minor"/>
      </rPr>
      <t>. Para los efectos de este Título, se consideran ingresos acumulables, además de los señalados en otros artículos de esta Ley, los siguientes:
IV.	La ganancia derivada de la enajenación de activos fijos y terrenos, títulos valor, acciones, partes sociales o certificados de aportación patrimonial emitidos por sociedades nacionales de crédito, así como la ganancia realizada que derive de la fusión o escisión de sociedades y la proveniente de reducción de capital o de liquidación de sociedades mercantiles residentes en el extranjero, en las que el contribuyente sea socio o accionista.</t>
    </r>
  </si>
  <si>
    <t>Ingresos facturados en los que se determinó ganancia por enajenación</t>
  </si>
  <si>
    <r>
      <rPr>
        <b/>
        <sz val="11"/>
        <color theme="1"/>
        <rFont val="Aptos Narrow"/>
        <family val="2"/>
        <scheme val="minor"/>
      </rPr>
      <t>Artículo 12 RLISR.</t>
    </r>
    <r>
      <rPr>
        <sz val="11"/>
        <color theme="1"/>
        <rFont val="Aptos Narrow"/>
        <family val="2"/>
        <scheme val="minor"/>
      </rPr>
      <t xml:space="preserve"> Para efectos de los artículos 16 y 90 de la Ley, las personas morales y físicas residentes en México que se dediquen a la compra y venta de divisas, distintas a las casas de cambio, deberán acumular los ingresos determinados de conformidad con los artículos 8, 18, fracción IX, 44, 45, 46, 133 y 134 de la Ley, tomando en consideración sólo la ganancia efectivamente percibida y deberán estar soportados en la contabilidad del contribuyente. Lo anterior, con independencia de los demás ingresos que perciban.</t>
    </r>
  </si>
  <si>
    <t>Ingresos facturados en los que se determinó ganancia por fluctuación cambiaria</t>
  </si>
  <si>
    <r>
      <rPr>
        <b/>
        <sz val="11"/>
        <color theme="1"/>
        <rFont val="Aptos Narrow"/>
        <family val="2"/>
        <scheme val="minor"/>
      </rPr>
      <t xml:space="preserve">Artículo 17 LISR. </t>
    </r>
    <r>
      <rPr>
        <sz val="11"/>
        <color theme="1"/>
        <rFont val="Aptos Narrow"/>
        <family val="2"/>
        <scheme val="minor"/>
      </rPr>
      <t xml:space="preserve">Para los efectos del artículo 16 de esta Ley, se considera que los ingresos se obtienen, en aquellos casos no previstos en otros artículos de la misma, en las fechas que se señalan conforme a lo siguiente tratándose de:
I.	Enajenación de bienes o prestación de servicios, cuando se dé cualquiera de los siguientes supuestos, el que ocurra primero:
</t>
    </r>
    <r>
      <rPr>
        <b/>
        <sz val="11"/>
        <color theme="1"/>
        <rFont val="Aptos Narrow"/>
        <family val="2"/>
        <scheme val="minor"/>
      </rPr>
      <t>Último párrafo</t>
    </r>
    <r>
      <rPr>
        <sz val="11"/>
        <color theme="1"/>
        <rFont val="Aptos Narrow"/>
        <family val="2"/>
        <scheme val="minor"/>
      </rPr>
      <t xml:space="preserve">
Tratándose de los ingresos por la prestación de servicios personales independientes que obtengan las sociedades o asociaciones civiles y de ingresos por el servicio de suministro de agua potable para uso doméstico o de recolección de basura doméstica que obtengan los organismos descentralizados, los concesionarios, permisionarios o empresas autorizadas para proporcionar dichos servicios, se considera que los mismos se obtienen en el momento en que se cobre el precio o la contraprestación pactada.</t>
    </r>
  </si>
  <si>
    <t>Ingresos facturados no cobrados en el periodo (sociedades o asociaciones civiles)</t>
  </si>
  <si>
    <r>
      <rPr>
        <b/>
        <sz val="11"/>
        <color theme="1"/>
        <rFont val="Aptos Narrow"/>
        <family val="2"/>
        <scheme val="minor"/>
      </rPr>
      <t>Artículo 29-A CFF</t>
    </r>
    <r>
      <rPr>
        <sz val="11"/>
        <color theme="1"/>
        <rFont val="Aptos Narrow"/>
        <family val="2"/>
        <scheme val="minor"/>
      </rPr>
      <t xml:space="preserve">. Los comprobantes fiscales digitales a que se refiere el artículo 29 de este Código, deberán contener los siguientes requisitos:
</t>
    </r>
    <r>
      <rPr>
        <b/>
        <sz val="11"/>
        <color theme="1"/>
        <rFont val="Aptos Narrow"/>
        <family val="2"/>
        <scheme val="minor"/>
      </rPr>
      <t xml:space="preserve">Cuarto párrafo
</t>
    </r>
    <r>
      <rPr>
        <sz val="11"/>
        <color theme="1"/>
        <rFont val="Aptos Narrow"/>
        <family val="2"/>
        <scheme val="minor"/>
      </rPr>
      <t xml:space="preserve">Salvo que las disposiciones fiscales prevean un plazo menor, los comprobantes fiscales digitales por Internet sólo podrán cancelarse en el ejercicio en el que se expidan y siempre que la persona a favor de quien se expidan acepte su cancelación.
</t>
    </r>
    <r>
      <rPr>
        <b/>
        <sz val="11"/>
        <color theme="1"/>
        <rFont val="Aptos Narrow"/>
        <family val="2"/>
        <scheme val="minor"/>
      </rPr>
      <t>Sexto párrafo</t>
    </r>
    <r>
      <rPr>
        <sz val="11"/>
        <color theme="1"/>
        <rFont val="Aptos Narrow"/>
        <family val="2"/>
        <scheme val="minor"/>
      </rPr>
      <t xml:space="preserve">
Cuando los contribuyentes cancelen comprobantes fiscales digitales por Internet que amparen ingresos, deberán justificar y soportar documentalmente el motivo de dicha cancelación, misma que podrá ser verificada por las autoridades fiscales en el ejercicio de las facultades establecidas en este Código.</t>
    </r>
  </si>
  <si>
    <t>Ingresos facturados pendientes de cancelación con aceptación del receptor</t>
  </si>
  <si>
    <r>
      <rPr>
        <b/>
        <sz val="11"/>
        <color theme="1"/>
        <rFont val="Aptos Narrow"/>
        <family val="2"/>
        <scheme val="minor"/>
      </rPr>
      <t>Artículo 17 LISR</t>
    </r>
    <r>
      <rPr>
        <sz val="11"/>
        <color theme="1"/>
        <rFont val="Aptos Narrow"/>
        <family val="2"/>
        <scheme val="minor"/>
      </rPr>
      <t>. Para los efectos del artículo 16 de esta Ley, se considera que los ingresos se obtienen, en aquellos casos no previstos en otros artículos de la misma, en las fechas que se señalan conforme a lo siguiente tratándose de:
III. Obtención de ingresos provenientes de contratos de arrendamiento financiero, los contribuyentes podrán optar por considerar como ingreso obtenido en el ejercicio el total del precio pactado o la parte del precio exigible durante el mismo.</t>
    </r>
  </si>
  <si>
    <t>Por acumulación del cobro total o parcial del precio en el ejercicio</t>
  </si>
  <si>
    <t>(+) INGRESOS POR ADICIONAR</t>
  </si>
  <si>
    <r>
      <rPr>
        <b/>
        <sz val="11"/>
        <color theme="1"/>
        <rFont val="Aptos Narrow"/>
        <family val="2"/>
        <scheme val="minor"/>
      </rPr>
      <t>Artículo 17 LISR</t>
    </r>
    <r>
      <rPr>
        <sz val="11"/>
        <color theme="1"/>
        <rFont val="Aptos Narrow"/>
        <family val="2"/>
        <scheme val="minor"/>
      </rPr>
      <t>. Para los efectos del artículo 16 de esta Ley, se considera que los ingresos se obtienen, en aquellos casos no previstos en otros artículos de la misma, en las fechas que se señalan conforme a lo siguiente tratándose de:
I. Enajenación de bienes o prestación de servicios, cuando se dé cualquiera de los siguientes supuestos, el que ocurra primero:
a) Se expida el comprobante fiscal que ampare el precio o la contraprestación pactada.
b) Se envíe o entregue materialmente el bien o cuando se preste el servicio.
c) Se cobre o sea exigible total o parcialmente el precio o la contraprestación pactada, aun cuando provenga de anticipos.
II. Otorgamiento del uso o goce temporal de bienes, cuando se cobren total o parcialmente las contraprestaciones, o cuando éstas sean exigibles a favor de quien efectúe dicho otorgamiento, o se expida el comprobante fiscal que ampare el precio o la contraprestación pactada, lo que suceda primero.</t>
    </r>
  </si>
  <si>
    <t>Envío o entrega del bien o prestación del servicio así como cuando se cobre o sea exigible el precio o la contraprestación pactada.</t>
  </si>
  <si>
    <t>Ganancia efectivamente percibida por fluctuación cambiaria</t>
  </si>
  <si>
    <r>
      <rPr>
        <b/>
        <sz val="11"/>
        <color theme="1"/>
        <rFont val="Aptos Narrow"/>
        <family val="2"/>
        <scheme val="minor"/>
      </rPr>
      <t>Artículo 18 LISR.</t>
    </r>
    <r>
      <rPr>
        <sz val="11"/>
        <color theme="1"/>
        <rFont val="Aptos Narrow"/>
        <family val="2"/>
        <scheme val="minor"/>
      </rPr>
      <t xml:space="preserve"> Para los efectos de este Título, se consideran ingresos acumulables, además de los señalados en otros artículos de esta Ley, los siguientes:
IV. La ganancia derivada de la enajenación de activos fijos y terrenos, títulos valor, acciones, partes sociales o certificados de aportación patrimonial emitidos por sociedades nacionales de crédito, así como la ganancia realizada que derive de la fusión o escisión de sociedades y la proveniente de reducción de capital o de liquidación de sociedades mercantiles residentes en el extranjero, en las que el contribuyente sea socio o accionista.</t>
    </r>
  </si>
  <si>
    <t>Ganancia por enajenación</t>
  </si>
  <si>
    <t>Ingresos del extranjero</t>
  </si>
  <si>
    <r>
      <rPr>
        <b/>
        <sz val="11"/>
        <color theme="1"/>
        <rFont val="Aptos Narrow"/>
        <family val="2"/>
        <scheme val="minor"/>
      </rPr>
      <t>Artículo 17 LISR</t>
    </r>
    <r>
      <rPr>
        <sz val="11"/>
        <color theme="1"/>
        <rFont val="Aptos Narrow"/>
        <family val="2"/>
        <scheme val="minor"/>
      </rPr>
      <t xml:space="preserve">. Para los efectos del artículo 16 de esta Ley, se considera que los ingresos se obtienen, en aquellos casos no previstos en otros artículos de la misma, en las fechas que se señalan conforme a lo siguiente tratándose de:
</t>
    </r>
    <r>
      <rPr>
        <b/>
        <sz val="11"/>
        <color theme="1"/>
        <rFont val="Aptos Narrow"/>
        <family val="2"/>
        <scheme val="minor"/>
      </rPr>
      <t>IV</t>
    </r>
    <r>
      <rPr>
        <sz val="11"/>
        <color theme="1"/>
        <rFont val="Aptos Narrow"/>
        <family val="2"/>
        <scheme val="minor"/>
      </rPr>
      <t>. Ingresos derivados de deudas no cubiertas por el contribuyente, en el mes en el que se consume el plazo de prescripción o en el mes en el que se cumpla el plazo a que se refiere el párrafo segundo de la fracción XV del artículo 27 de esta Ley.</t>
    </r>
  </si>
  <si>
    <t>Ingresos derivados de deudas no cubiertas</t>
  </si>
  <si>
    <t>Ingresos facturados de periodos anteriores cobrados en el periodo (sociedades o asociaciones civiles)</t>
  </si>
  <si>
    <r>
      <rPr>
        <b/>
        <sz val="11"/>
        <color theme="1"/>
        <rFont val="Aptos Narrow"/>
        <family val="2"/>
        <scheme val="minor"/>
      </rPr>
      <t>Artículo 8 LISR</t>
    </r>
    <r>
      <rPr>
        <sz val="11"/>
        <color theme="1"/>
        <rFont val="Aptos Narrow"/>
        <family val="2"/>
        <scheme val="minor"/>
      </rPr>
      <t>. Para los efectos de esta Ley, se consideran intereses, cualquiera que sea el nombre con que se les designe, a los rendimientos de créditos de cualquier clase. Se entiende que, entre otros, son intereses: los rendimientos de la deuda pública, de los bonos u obligaciones, incluyendo descuentos, primas y premios; los premios de reportos o de préstamos de valores; el monto de las comisiones que correspondan con motivo de apertura o garantía de créditos; el monto de las contraprestaciones correspondientes a la aceptación de un aval, del otorgamiento de una garantía o de la responsabilidad de cualquier clase, excepto cuando dichas contraprestaciones deban hacerse a instituciones de seguros o fianzas; la ganancia en la enajenación de bonos, valores y otros títulos de crédito, siempre que sean de los que se colocan entre el gran público inversionista, conforme a las reglas generales que al efecto expida el Servicio de Administración Tributaria.
En las operaciones de factoraje financiero, se considerará interés la ganancia derivada de los derechos de crédito adquiridos por empresas de factoraje financiero y sociedades financieras de objeto múltiple.
En los contratos de arrendamiento financiero, se considera interés la diferencia entre el total de pagos y el monto original de la inversión.
................................................
................................................
...............................................
Se dará el tratamiento que esta Ley establece para los intereses, a las ganancias o pérdidas cambiarias, devengadas por la fluctuación de la moneda extranjera, incluyendo las correspondientes al principal y al interés mismo. La ganancia y la pérdida cambiaria no podrá ser menor ni exceder, respectivamente, de la que resultaría de considerar el tipo de cambio para solventar obligaciones denominadas en moneda extranjera pagaderas en la República Mexicana establecido por el Banco de México, que al efecto se publique en el Diario Oficial de la Federación, correspondiente al día en que se perciba la ganancia o se sufra la pérdida correspondiente.</t>
    </r>
  </si>
  <si>
    <t>Intereses (Artículo 8 LISR)</t>
  </si>
  <si>
    <t>(=) Ingresos nominales del mes</t>
  </si>
  <si>
    <t>(+) Ingresos nominales de meses anteriores</t>
  </si>
  <si>
    <t>(=) Total de ingresos del periodo</t>
  </si>
  <si>
    <t>DETERMINACIÓN</t>
  </si>
  <si>
    <t>Total de ingresos nominales del periodo</t>
  </si>
  <si>
    <t>(x) Coeficiente de utilidad</t>
  </si>
  <si>
    <t>(=) Utilidad fiscal para pago provisional</t>
  </si>
  <si>
    <t>(-) Deducción inmediata de inversiones</t>
  </si>
  <si>
    <t>Deducción inmediata de inversiones de meses anteriores, solo declaraciones pagadas</t>
  </si>
  <si>
    <t>(+) Deducción inmediata de inversiones del mes</t>
  </si>
  <si>
    <t>(=) Deducción inmediata de inversiones del periodo</t>
  </si>
  <si>
    <r>
      <rPr>
        <b/>
        <sz val="11"/>
        <color theme="1"/>
        <rFont val="Aptos Narrow"/>
        <family val="2"/>
        <scheme val="minor"/>
      </rPr>
      <t>Artículo 57 LISR</t>
    </r>
    <r>
      <rPr>
        <sz val="11"/>
        <color theme="1"/>
        <rFont val="Aptos Narrow"/>
        <family val="2"/>
        <scheme val="minor"/>
      </rPr>
      <t>. La pérdida fiscal se obtendrá de la diferencia entre los ingresos acumulables del ejercicio y las deducciones autorizadas por esta Ley, cuando el monto de estas últimas sea mayor que los ingresos. El resultado obtenido se incrementará, en su caso, con la participación de los trabajadores en las utilidades de las empresas pagada en el ejercicio en los términos del artículo 123 de la Constitución Política de los Estados Unidos Mexicanos.
La pérdida fiscal ocurrida en un ejercicio podrá disminuirse de la utilidad fiscal de los diez ejercicios siguientes hasta agotarla.
Cuando el contribuyente no disminuya en un ejercicio la pérdida fiscal de ejercicios anteriores, pudiendo haberlo hecho conforme a este artículo, perderá el derecho a hacerlo en los ejercicios posteriores y hasta por la cantidad en la que pudo haberlo efectuado.
................................................</t>
    </r>
  </si>
  <si>
    <t>(-) Pérdidas fiscales de ejercicios anteriores que se aplican en el periodo</t>
  </si>
  <si>
    <t>Monto límite de pérdidas a aplicar</t>
  </si>
  <si>
    <t>Pérdida de ejercicios anteriores aplicables</t>
  </si>
  <si>
    <t>Pérdida actualizada por aplicar en el periodo</t>
  </si>
  <si>
    <r>
      <rPr>
        <b/>
        <sz val="11"/>
        <color theme="1"/>
        <rFont val="Aptos Narrow"/>
        <family val="2"/>
        <scheme val="minor"/>
      </rPr>
      <t>Artículo 25 LISR</t>
    </r>
    <r>
      <rPr>
        <sz val="11"/>
        <color theme="1"/>
        <rFont val="Aptos Narrow"/>
        <family val="2"/>
        <scheme val="minor"/>
      </rPr>
      <t xml:space="preserve">. Los contribuyentes podrán efectuar las deducciones siguientes:
IX.	Los anticipos y los rendimientos que paguen las sociedades cooperativas de producción, así como los anticipos que entreguen las sociedades y asociaciones civiles a sus miembros, cuando los distribuyan en los términos de la fracción II del artículo 94 de esta Ley.
</t>
    </r>
    <r>
      <rPr>
        <b/>
        <sz val="11"/>
        <color theme="1"/>
        <rFont val="Aptos Narrow"/>
        <family val="2"/>
        <scheme val="minor"/>
      </rPr>
      <t>Artículo 94 LISR</t>
    </r>
    <r>
      <rPr>
        <sz val="11"/>
        <color theme="1"/>
        <rFont val="Aptos Narrow"/>
        <family val="2"/>
        <scheme val="minor"/>
      </rPr>
      <t>. Se consideran ingresos por la prestación de un servicio personal subordinado, los salarios y demás prestaciones que deriven de una relación laboral, incluyendo la participación de los trabajadores en las utilidades de las empresas y las prestaciones percibidas como consecuencia de la terminación de la relación laboral. Para los efectos de este impuesto, se asimilan a estos ingresos los siguientes:
II.	Los rendimientos y anticipos, que obtengan los miembros de las sociedades cooperativas de producción, así como los anticipos que reciban los miembros de sociedades y asociaciones civiles.</t>
    </r>
  </si>
  <si>
    <t>(-) Anticipos y rendimientos distribuidos en el periodo</t>
  </si>
  <si>
    <t>(=) Base gravable del pago provisional</t>
  </si>
  <si>
    <t>Impuesto causado</t>
  </si>
  <si>
    <t>¿Tienes estímulos por aplicar?</t>
  </si>
  <si>
    <t>Estímulos al ISR causado</t>
  </si>
  <si>
    <t>¿Tipo de estímulo?</t>
  </si>
  <si>
    <t>Saldo pendiente de aplicar de ejercicios anteriores</t>
  </si>
  <si>
    <t>Estímulo autorizado en el periodo que se declara</t>
  </si>
  <si>
    <t>Estímulo disponible por aplicar en el periodo</t>
  </si>
  <si>
    <t>Por aplicar en el periodo</t>
  </si>
  <si>
    <r>
      <rPr>
        <b/>
        <sz val="11"/>
        <color theme="1"/>
        <rFont val="Aptos Narrow"/>
        <family val="2"/>
        <scheme val="minor"/>
      </rPr>
      <t>Artículo 10 quinto párrafo LISR</t>
    </r>
    <r>
      <rPr>
        <sz val="11"/>
        <color theme="1"/>
        <rFont val="Aptos Narrow"/>
        <family val="2"/>
        <scheme val="minor"/>
      </rPr>
      <t xml:space="preserve">
Cuando los contribuyentes a que se refiere este artículo distribuyan dividendos o utilidades y como consecuencia de ello paguen el impuesto que establece este artículo, podrán acreditar dicho impuesto de acuerdo a lo siguiente:
I.	El acreditamiento únicamente podrá efectuarse contra el impuesto sobre la renta del ejercicio que resulte a cargo de la persona moral en el ejercicio en el que se pague el impuesto a que se refiere este artículo.
	El monto del impuesto que no se pueda acreditar conforme al párrafo anterior, se podrá acreditar hasta en los dos ejercicios inmediatos siguientes contra el impuesto del ejercicio y contra los pagos provisionales de los mismos. Cuando el impuesto del ejercicio sea menor que el monto que se hubiese acreditado en los pagos provisionales, únicamente se considerará acreditable contra el impuesto del ejercicio un monto igual a este último.
	Cuando el contribuyente no acredite en un ejercicio el impuesto a que se refiere el cuarto párrafo de este artículo, pudiendo haberlo hecho conforme al mismo, perderá el derecho a hacerlo en los ejercicios posteriores hasta por la cantidad en la que pudo haberlo efectuado.
II.	Para los efectos del artículo 77 de esta Ley, en el ejercicio en el que acrediten el impuesto conforme a la fracción anterior, los contribuyentes deberán disminuir de la utilidad fiscal neta calculada en los términos de dicho precepto, la cantidad que resulte de dividir el impuesto acreditado entre el factor 0.4286.
...................................................</t>
    </r>
  </si>
  <si>
    <t>(-) Impuesto acreditable por dividendos o utilidades distribuidas</t>
  </si>
  <si>
    <t>Monto límite de impuesto acreditable por dividendos</t>
  </si>
  <si>
    <t>ISR por dividendos pendiente de acreditar</t>
  </si>
  <si>
    <t>ISR por dividendos a acreditar en el periodo</t>
  </si>
  <si>
    <t>(-) Pagos provisionales efectuados de periodos anteriores</t>
  </si>
  <si>
    <t>(-) Retención de ISR bancario</t>
  </si>
  <si>
    <t>ISR retenido de periodos anteriores de declaraciones, solo periodos pagados</t>
  </si>
  <si>
    <t>(+) ISR retenido</t>
  </si>
  <si>
    <t>(=) Total de ISR retenido del periodo</t>
  </si>
  <si>
    <t>(=) Impuesto a cargo</t>
  </si>
  <si>
    <t>PAGO</t>
  </si>
  <si>
    <t>A cargo</t>
  </si>
  <si>
    <t>Total de contribuciones</t>
  </si>
  <si>
    <t>Subsidio para el empleo</t>
  </si>
  <si>
    <t>Compensación</t>
  </si>
  <si>
    <t>Estímulo al impuesto a cargo</t>
  </si>
  <si>
    <t>Total de aplicaciones</t>
  </si>
  <si>
    <t>(-) Total de aplicaciones</t>
  </si>
  <si>
    <t>(=) Cantidad a cargo</t>
  </si>
  <si>
    <t>Cantidad a pagar</t>
  </si>
  <si>
    <t>Persona moral RESICO  con régimen fiscal</t>
  </si>
  <si>
    <t>Ingresos cobrados del mes</t>
  </si>
  <si>
    <t>(-) Ingresos a disminuir</t>
  </si>
  <si>
    <t>Ingresos factuados en los que se determinó ganancia por enajenación</t>
  </si>
  <si>
    <t>(+) Ingresos a adicionar</t>
  </si>
  <si>
    <t>Ingresos derivados de deuda no cubierta</t>
  </si>
  <si>
    <t>Ingresos facturados no considerados en el prellenado</t>
  </si>
  <si>
    <r>
      <rPr>
        <b/>
        <sz val="11"/>
        <color theme="1"/>
        <rFont val="Aptos Narrow"/>
        <family val="2"/>
        <scheme val="minor"/>
      </rPr>
      <t>Artículo 8 LISR</t>
    </r>
    <r>
      <rPr>
        <sz val="11"/>
        <color theme="1"/>
        <rFont val="Aptos Narrow"/>
        <family val="2"/>
        <scheme val="minor"/>
      </rPr>
      <t>. Para los efectos de esta Ley, se consideran intereses, cualquiera que sea el nombre con que se les designe, a los rendimientos de créditos de cualquier clase. Se entiende que, entre otros, son intereses: los rendimientos de la deuda pública, de los bonos u obligaciones, incluyendo descuentos, primas y premios; los premios de reportos o de préstamos de valores; el monto de las comisiones que correspondan con motivo de apertura o garantía de créditos; el monto de las contraprestaciones correspondientes a la aceptación de un aval, del otorgamiento de una garantía o de la responsabilidad de cualquier clase, excepto cuando dichas contraprestaciones deban hacerse a instituciones de seguros o fianzas; la ganancia en la enajenación de bonos, valores y otros títulos de crédito, siempre que sean de los que se colocan entre el gran público inversionista, conforme a las reglas generales que al efecto expida el Servicio de Administración Tributaria.
En las operaciones de factoraje financiero, se considerará interés la ganancia derivada de los derechos de crédito adquiridos por empresas de factoraje financiero y sociedades financieras de objeto múltiple.
En los contratos de arrendamiento financiero, se considera interés la diferencia entre el total de pagos y el monto original de la inversión.
................................................</t>
    </r>
  </si>
  <si>
    <t>(=) Ingresos del mes</t>
  </si>
  <si>
    <t>(+) Ingresos de meses anteriores</t>
  </si>
  <si>
    <r>
      <rPr>
        <b/>
        <sz val="11"/>
        <color theme="1"/>
        <rFont val="Aptos Narrow"/>
        <family val="2"/>
        <scheme val="minor"/>
      </rPr>
      <t>Artículo 208 LISR</t>
    </r>
    <r>
      <rPr>
        <sz val="11"/>
        <color theme="1"/>
        <rFont val="Aptos Narrow"/>
        <family val="2"/>
        <scheme val="minor"/>
      </rPr>
      <t xml:space="preserve">. Los contribuyentes a que se refiere este Capítulo podrán efectuar las deducciones siguientes:
</t>
    </r>
    <r>
      <rPr>
        <b/>
        <sz val="11"/>
        <color theme="1"/>
        <rFont val="Aptos Narrow"/>
        <family val="2"/>
        <scheme val="minor"/>
      </rPr>
      <t xml:space="preserve">
I.</t>
    </r>
    <r>
      <rPr>
        <sz val="11"/>
        <color theme="1"/>
        <rFont val="Aptos Narrow"/>
        <family val="2"/>
        <scheme val="minor"/>
      </rPr>
      <t xml:space="preserve"> Las devoluciones que se reciban o los descuentos o bonificaciones que se hagan, siempre que se hubiese acumulado el ingreso correspondiente.
</t>
    </r>
    <r>
      <rPr>
        <b/>
        <sz val="11"/>
        <color theme="1"/>
        <rFont val="Aptos Narrow"/>
        <family val="2"/>
        <scheme val="minor"/>
      </rPr>
      <t xml:space="preserve">II. </t>
    </r>
    <r>
      <rPr>
        <sz val="11"/>
        <color theme="1"/>
        <rFont val="Aptos Narrow"/>
        <family val="2"/>
        <scheme val="minor"/>
      </rPr>
      <t xml:space="preserve">Las adquisiciones de mercancías, así como de materias primas.
</t>
    </r>
    <r>
      <rPr>
        <b/>
        <sz val="11"/>
        <color theme="1"/>
        <rFont val="Aptos Narrow"/>
        <family val="2"/>
        <scheme val="minor"/>
      </rPr>
      <t xml:space="preserve">III. </t>
    </r>
    <r>
      <rPr>
        <sz val="11"/>
        <color theme="1"/>
        <rFont val="Aptos Narrow"/>
        <family val="2"/>
        <scheme val="minor"/>
      </rPr>
      <t xml:space="preserve">Los gastos netos de descuentos, bonificaciones o devoluciones.
</t>
    </r>
    <r>
      <rPr>
        <b/>
        <sz val="11"/>
        <color theme="1"/>
        <rFont val="Aptos Narrow"/>
        <family val="2"/>
        <scheme val="minor"/>
      </rPr>
      <t xml:space="preserve">IV. </t>
    </r>
    <r>
      <rPr>
        <sz val="11"/>
        <color theme="1"/>
        <rFont val="Aptos Narrow"/>
        <family val="2"/>
        <scheme val="minor"/>
      </rPr>
      <t xml:space="preserve">Las inversiones.
</t>
    </r>
    <r>
      <rPr>
        <b/>
        <sz val="11"/>
        <color theme="1"/>
        <rFont val="Aptos Narrow"/>
        <family val="2"/>
        <scheme val="minor"/>
      </rPr>
      <t xml:space="preserve">V. </t>
    </r>
    <r>
      <rPr>
        <sz val="11"/>
        <color theme="1"/>
        <rFont val="Aptos Narrow"/>
        <family val="2"/>
        <scheme val="minor"/>
      </rPr>
      <t xml:space="preserve">Los intereses pagados derivados de la actividad, sin ajuste alguno, así como los que se generen por capitales tomados en préstamo siempre y cuando dichos capitales hayan sido invertidos en los fines de las actividades de la persona moral y se obtenga el comprobante fiscal correspondiente.
</t>
    </r>
    <r>
      <rPr>
        <b/>
        <sz val="11"/>
        <color theme="1"/>
        <rFont val="Aptos Narrow"/>
        <family val="2"/>
        <scheme val="minor"/>
      </rPr>
      <t xml:space="preserve">VI. </t>
    </r>
    <r>
      <rPr>
        <sz val="11"/>
        <color theme="1"/>
        <rFont val="Aptos Narrow"/>
        <family val="2"/>
        <scheme val="minor"/>
      </rPr>
      <t xml:space="preserve">Las cuotas a cargo de los patrones pagadas al Instituto Mexicano del Seguro Social.
</t>
    </r>
    <r>
      <rPr>
        <b/>
        <sz val="11"/>
        <color theme="1"/>
        <rFont val="Aptos Narrow"/>
        <family val="2"/>
        <scheme val="minor"/>
      </rPr>
      <t xml:space="preserve">VII. </t>
    </r>
    <r>
      <rPr>
        <sz val="11"/>
        <color theme="1"/>
        <rFont val="Aptos Narrow"/>
        <family val="2"/>
        <scheme val="minor"/>
      </rPr>
      <t>Las aportaciones efectuadas para la creación o incremento de reservas para fondos de pensiones o jubilaciones del personal, complementarias a las que establece la Ley del Seguro Social, y de primas de antigüedad constituidas en los términos de esta Ley. El monto de la deducción a que se refiere esta fracción estará a lo dispuesto en el artículo 25, fracción X de esta Ley.
Los contribuyentes a que se refiere este Capítulo considerarán los gastos e inversiones no deducibles, en los términos del artículo 28 de esta Ley.</t>
    </r>
  </si>
  <si>
    <t>DEDUCCIONES</t>
  </si>
  <si>
    <t>Gastos de nómina del periodo no considerados en el prellenado</t>
  </si>
  <si>
    <t>Gastos de nómina de meses anteriores, solo declaraciones pagadas</t>
  </si>
  <si>
    <t>(+) Gastos de nómina del mes</t>
  </si>
  <si>
    <t>(=) Gastos de nómina del periodo</t>
  </si>
  <si>
    <t>(+) Compras y gastos del periodo</t>
  </si>
  <si>
    <t>Compras y gastos facturados del mes</t>
  </si>
  <si>
    <t>(+) Devoluciones, descuentos y bonificaciones facturadas del mes</t>
  </si>
  <si>
    <t>(-) Compras y gastos no deducibles del mes</t>
  </si>
  <si>
    <t>(+) Compras y gastos del mes no considerados en el pre llenado</t>
  </si>
  <si>
    <t>(=) Compras y gastos del mes</t>
  </si>
  <si>
    <t>(-) Facturas de egresos recibidas por compras y gastos del mes</t>
  </si>
  <si>
    <t>(=) Compras y gastos deducibles del mes</t>
  </si>
  <si>
    <t>(+) Compras y gastos de meses anteriores, solo declaraciones pagadas</t>
  </si>
  <si>
    <t>(=) Compras y gastos del periodo</t>
  </si>
  <si>
    <t>(+) Deducción de inversiones del periodo</t>
  </si>
  <si>
    <t>Deducción de inversiones de meses anteriores, solo declaraciones pagadas</t>
  </si>
  <si>
    <t>(+) Deducción de inversiones del mes</t>
  </si>
  <si>
    <t>(=) Deducción de inversiones del periodo</t>
  </si>
  <si>
    <t>(+) Deducción inmediata de inversiones</t>
  </si>
  <si>
    <t>(+) Estímulos a disminuir</t>
  </si>
  <si>
    <t>Deducción adicional por enajenación de libros, periiódicos y revistas</t>
  </si>
  <si>
    <t>Deducción del 25% del salario efectivamente pagado por la contratación de personas mayores a 65 años</t>
  </si>
  <si>
    <t>Deducción del 25% del salario efectivamente pagado por la contratación de personas que padezcan alguna incapacidad</t>
  </si>
  <si>
    <t>(=) Total de deducciones autorizadas</t>
  </si>
  <si>
    <t>DETERMINACION</t>
  </si>
  <si>
    <t>Total de ingresos del periodo</t>
  </si>
  <si>
    <t>(-) Total de deducciones autorizadas</t>
  </si>
  <si>
    <t>(-) Participación de los trabajadores en las utilidaes</t>
  </si>
  <si>
    <t>Monto límite de PTU a aplicar</t>
  </si>
  <si>
    <t>PTU pagada en meses anteriores, solo declaraciones pagadas</t>
  </si>
  <si>
    <t>(+) PTU pagada en el mes</t>
  </si>
  <si>
    <t>(=) Total de PTU a disminuir en el periodo</t>
  </si>
  <si>
    <t>PTU acumulada a aplicar en el peiodo</t>
  </si>
  <si>
    <t>(-) Pérdidas fiscales</t>
  </si>
  <si>
    <t>Pérdida de ejercicios anetriores aplicables</t>
  </si>
  <si>
    <t>(=) Utilidad fiscal</t>
  </si>
  <si>
    <t>(=) Impuesto causado</t>
  </si>
  <si>
    <t>(-) Estímulos al ISR causado</t>
  </si>
  <si>
    <t>Producción cinematográfica</t>
  </si>
  <si>
    <t>Estíulos a proyectos de inversión en las artes</t>
  </si>
  <si>
    <t>Estímulo por la inversión en proyectos y programas para el deporte de alto rendimiento</t>
  </si>
  <si>
    <t>(=) Impuesto del periodo</t>
  </si>
  <si>
    <t>(-) Total de ISR retenido del periodo</t>
  </si>
  <si>
    <t>ISR retendido de meses anteriores, solo declaraciones pagadas</t>
  </si>
  <si>
    <t>(+) ISR retenido del mes</t>
  </si>
  <si>
    <t>(=) Total de ISR retenido</t>
  </si>
  <si>
    <t>(=) Total de contribuciones</t>
  </si>
  <si>
    <t>Subsidio al empleo</t>
  </si>
  <si>
    <t>(+) Compensaciones</t>
  </si>
  <si>
    <t>(+) Estímulos al impuesto a cargo</t>
  </si>
  <si>
    <t>Estímulo a gasolinas en regiones cercanas a zona fronteriza</t>
  </si>
  <si>
    <t>Estímulo a gasolinas en zona fronteriza</t>
  </si>
  <si>
    <t>Estímulo complementario combustibles</t>
  </si>
  <si>
    <t>(=) Total de aplicaciones</t>
  </si>
  <si>
    <t>ISR</t>
  </si>
  <si>
    <t>Configuración de la declaración (para todos los regímenes)</t>
  </si>
  <si>
    <t>Valor / Selección</t>
  </si>
  <si>
    <t>Actividad empresarial y profesional</t>
  </si>
  <si>
    <t>Artículo 106 LISR</t>
  </si>
  <si>
    <t>Plataformas tecnológicas</t>
  </si>
  <si>
    <t>Artículo 113-A LISR</t>
  </si>
  <si>
    <t>RESICO</t>
  </si>
  <si>
    <t>Artículo 113-E LISR</t>
  </si>
  <si>
    <t>Arrendamiento de inmuebles</t>
  </si>
  <si>
    <t>Artículo 116 LISR, regla 3.14.2</t>
  </si>
  <si>
    <t>Marzo</t>
  </si>
  <si>
    <r>
      <t>Artículo 32 primer párrafo CFF.-</t>
    </r>
    <r>
      <rPr>
        <sz val="11"/>
        <color rgb="FF1F1F1F"/>
        <rFont val="Arial"/>
        <family val="2"/>
      </rPr>
      <t xml:space="preserve"> Las declaraciones que presenten los contribuyentes serán definitivas y sólo se podrán modificar por el propio contribuyente hasta en tres ocasiones, siempre que no se haya iniciado el ejercicio de las facultades de comprobación.</t>
    </r>
  </si>
  <si>
    <t>Concepto (Campo)</t>
  </si>
  <si>
    <r>
      <t>Artículo 108 LISR.</t>
    </r>
    <r>
      <rPr>
        <sz val="11"/>
        <color rgb="FF1F1F1F"/>
        <rFont val="Arial"/>
        <family val="2"/>
      </rPr>
      <t xml:space="preserve"> Cuando se realicen actividades empresariales a través de una copropiedad, el representante común designado determinará, en los términos de esta Sección, la utilidad fiscal o la pérdida fiscal, de dichas actividades y cumplirá por cuenta de la totalidad de los copropietarios las obligaciones señaladas en esta Ley, incluso la de efectuar pagos provisionales. Para los efectos del impuesto del ejercicio, los copropietarios considerarán la utilidad fiscal o la pérdida fiscal que se determine conforme al artículo 109 de esta Ley, en la parte proporcional que de la misma les corresponda y acreditarán, en esa misma proporción, el monto de los pagos provisionales efectuados por dicho representante.</t>
    </r>
  </si>
  <si>
    <t>*¿Tus ingresos fueron obtenidos en copropiedad o sociedad conyugal?</t>
  </si>
  <si>
    <t>Selecciona</t>
  </si>
  <si>
    <t>*Ingresos cobrados del mes</t>
  </si>
  <si>
    <t>*¿Tienes ingresos a disminuir del mes?</t>
  </si>
  <si>
    <r>
      <rPr>
        <b/>
        <sz val="11"/>
        <color theme="1"/>
        <rFont val="Aptos Narrow"/>
        <family val="2"/>
        <scheme val="minor"/>
      </rPr>
      <t>Artículo 19 LIEPS</t>
    </r>
    <r>
      <rPr>
        <sz val="11"/>
        <color theme="1"/>
        <rFont val="Aptos Narrow"/>
        <family val="2"/>
        <scheme val="minor"/>
      </rPr>
      <t>.- Los contribuyentes a que se refiere esta Ley tienen, además de las obligaciones señaladas en otros artículos de la misma y en las demás disposiciones fiscales, las siguientes:
II. Expedir comprobantes fiscales, sin el traslado en forma expresa y por separado del impuesto establecido en esta Ley, salvo tratándose de la enajenación de los bienes a que se refieren los incisos A), D), F), G), I) y J) de la fracción I del artículo 2o. de esta Ley, siempre que el adquirente sea a su vez contribuyente de este impuesto por dichos bienes y así lo solicite.</t>
    </r>
  </si>
  <si>
    <t>IEPS / ISAN cobrado no trasladado de manera expresa y por separado</t>
  </si>
  <si>
    <r>
      <rPr>
        <b/>
        <sz val="11"/>
        <color rgb="FF1F1F1F"/>
        <rFont val="Arial"/>
        <family val="2"/>
      </rPr>
      <t>Artículo 101 LISR.</t>
    </r>
    <r>
      <rPr>
        <sz val="11"/>
        <color rgb="FF1F1F1F"/>
        <rFont val="Arial"/>
        <family val="2"/>
      </rPr>
      <t xml:space="preserve"> Para los efectos de esta Sección, se consideran ingresos acumulables por la realización de actividades empresariales o por la prestación de servicios profesionales, además de los señalados en el artículo anterior y en otros artículos de esta Ley, los siguientes:
XI. La ganancia derivada de la enajenación de activos afectos a la actividad.</t>
    </r>
  </si>
  <si>
    <r>
      <rPr>
        <b/>
        <sz val="11"/>
        <color rgb="FF1F1F1F"/>
        <rFont val="Arial"/>
        <family val="2"/>
      </rPr>
      <t xml:space="preserve">Decreto que otorga facilidades para el pago del ISR y del IVA a las personas dedicadas a las artes plásticas
11.1.2. </t>
    </r>
    <r>
      <rPr>
        <sz val="11"/>
        <color rgb="FF1F1F1F"/>
        <rFont val="Arial"/>
        <family val="2"/>
      </rPr>
      <t>Para los efectos del presente Capítulo, por Decreto se entiende el “Decreto que otorga facilidades para el pago de los impuestos sobre la renta y al valor agregado y condona parcialmente el primero de ellos, que causen las personas dedicadas a las artes plásticas, con obras de su producción, y que facilita el pago de los impuestos por la enajenación de obras artísticas y antigüedades propiedad de particulares”, publicado en el DOF el 31 de octubre de 1994 y modificado a través de los Diversos publicados en el mismo órgano de difusión el 28 de noviembre de 2006 y el 5 de noviembre de 2007.
	Decretos 31/10/94 Cuarto, 28/11/06 Séptimo, 5/11/07 Décimo Primero</t>
    </r>
  </si>
  <si>
    <t>Ingresos de personas físicas dedicadas a las artes plásticas</t>
  </si>
  <si>
    <t>*¿Tienes ingresos adicionales del mes?</t>
  </si>
  <si>
    <r>
      <rPr>
        <b/>
        <sz val="11"/>
        <color theme="1"/>
        <rFont val="Aptos Narrow"/>
        <family val="2"/>
        <scheme val="minor"/>
      </rPr>
      <t>Artículo 101 LISR</t>
    </r>
    <r>
      <rPr>
        <sz val="11"/>
        <color theme="1"/>
        <rFont val="Aptos Narrow"/>
        <family val="2"/>
        <scheme val="minor"/>
      </rPr>
      <t>. Para los efectos de esta Sección, se consideran ingresos acumulables por la realización de actividades empresariales o por la prestación de servicios profesionales, además de los señalados en el artículo anterior y en otros artículos de esta Ley, los siguientes:
I.	Tratándose de condonaciones, quitas o remisiones, de deudas relacionadas con la actividad empresarial o con el servicio profesional, así como de las deudas antes citadas que se dejen de pagar por prescripción de la acción del acreedor, la diferencia que resulte de restar del principal actualizado por inflación, el monto de la quita, condonación o remisión, al momento de su liquidación o reestructuración, siempre y cuando la liquidación total sea menor al principal actualizado y se trate de quitas, condonaciones o remisiones otorgadas por instituciones del sistema financiero.</t>
    </r>
  </si>
  <si>
    <t>Condonaciones, quitas o remisiones</t>
  </si>
  <si>
    <r>
      <rPr>
        <b/>
        <sz val="11"/>
        <color theme="1"/>
        <rFont val="Aptos Narrow"/>
        <family val="2"/>
        <scheme val="minor"/>
      </rPr>
      <t>Artículo 101 LISR.</t>
    </r>
    <r>
      <rPr>
        <sz val="11"/>
        <color theme="1"/>
        <rFont val="Aptos Narrow"/>
        <family val="2"/>
        <scheme val="minor"/>
      </rPr>
      <t xml:space="preserve"> Para los efectos de esta Sección, se consideran ingresos acumulables por la realización de actividades empresariales o por la prestación de servicios profesionales, además de los señalados en el artículo anterior y en otros artículos de esta Ley, los siguientes:
IV. Las cantidades que se perciban para efectuar gastos por cuenta de terceros, salvo que dichos gastos sean respaldados con comprobantes fiscales expedidos a nombre de aquél por cuenta de quien se efectúa el gasto.</t>
    </r>
  </si>
  <si>
    <t>Gastos por cuenta de terceros sin comprobante fiscal</t>
  </si>
  <si>
    <r>
      <rPr>
        <b/>
        <sz val="11"/>
        <color theme="1"/>
        <rFont val="Aptos Narrow"/>
        <family val="2"/>
        <scheme val="minor"/>
      </rPr>
      <t>Artículo 101 LISR.</t>
    </r>
    <r>
      <rPr>
        <sz val="11"/>
        <color theme="1"/>
        <rFont val="Aptos Narrow"/>
        <family val="2"/>
        <scheme val="minor"/>
      </rPr>
      <t xml:space="preserve"> Para los efectos de esta Sección, se consideran ingresos acumulables por la realización de actividades empresariales o por la prestación de servicios profesionales, además de los señalados en el artículo anterior y en otros artículos de esta Ley, los siguientes:
IX. Los intereses cobrados derivados de la actividad empresarial o de la prestación de servicios profesionales, sin ajuste alguno.</t>
    </r>
  </si>
  <si>
    <t>Intereses cobrados derivados de la actividad empresarial o de la prestación de servicios profesionales</t>
  </si>
  <si>
    <t>Ganancia por enajenación de activos</t>
  </si>
  <si>
    <r>
      <rPr>
        <b/>
        <sz val="11"/>
        <color rgb="FF1F1F1F"/>
        <rFont val="Arial"/>
        <family val="2"/>
      </rPr>
      <t>Artículo 73 primer párrafo LISR</t>
    </r>
    <r>
      <rPr>
        <sz val="11"/>
        <color rgb="FF1F1F1F"/>
        <rFont val="Arial"/>
        <family val="2"/>
      </rPr>
      <t>. Tratándose de personas físicas que cumplan sus obligaciones fiscales por conducto de varios coordinados de los cuales son integrantes, cuando sus ingresos provengan exclusivamente del autotransporte terrestre de carga o de pasajeros, deberán solicitar a los coordinados de los que sean integrantes, la información necesaria para calcular y enterar el impuesto sobre la renta que les corresponda. Excepto cuando hayan ejercido la opción a que se refiere el cuarto párrafo de la fracción II del artículo 72 de esta Ley.</t>
    </r>
  </si>
  <si>
    <t>Ingresos derivados de las actividades de autotransporte (integrantes de coordinados)</t>
  </si>
  <si>
    <t>Ingresos del mes</t>
  </si>
  <si>
    <r>
      <rPr>
        <b/>
        <sz val="11"/>
        <color theme="1"/>
        <rFont val="Aptos Narrow"/>
        <family val="2"/>
        <scheme val="minor"/>
      </rPr>
      <t>Artículo 93 LISR.</t>
    </r>
    <r>
      <rPr>
        <sz val="11"/>
        <color theme="1"/>
        <rFont val="Aptos Narrow"/>
        <family val="2"/>
        <scheme val="minor"/>
      </rPr>
      <t xml:space="preserve"> No se pagará el impuesto sobre la renta por la obtención de los siguientes ingresos:
XXIX. Los que se obtengan, hasta el equivalente de veinte salarios mínimos generales del área geográfica que corresponda al contribuyente elevados al año, por permitir a terceros la publicación de obras escritas de su creación en libros, periódicos o revistas, o bien, la reproducción en serie de grabaciones de obras musicales de su creación, siempre que los libros, periódicos o revistas, así como los bienes en los que se contengan las grabaciones, se destinen para su enajenación al público por la persona que efectúa los pagos por estos conceptos y siempre que el creador de la obra expida por dichos ingresos el comprobante fiscal respectivo. Por el excedente se pagará el impuesto en los términos de este Título.</t>
    </r>
  </si>
  <si>
    <t>Situación</t>
  </si>
  <si>
    <t>¿Aplica Exención?</t>
  </si>
  <si>
    <t>Ejemplo Práctico</t>
  </si>
  <si>
    <t>Razón Legal</t>
  </si>
  <si>
    <t>Escritor de Novelas</t>
  </si>
  <si>
    <t>SÍ</t>
  </si>
  <si>
    <t>Un autor publica un libro con una editorial y recibe $150,000 de regalías.</t>
  </si>
  <si>
    <t>Es una obra escrita destinada a la venta al público.</t>
  </si>
  <si>
    <t>Compositor Musical</t>
  </si>
  <si>
    <t>Una banda graba la canción de un autor y este recibe regalías por la reproducción en serie.</t>
  </si>
  <si>
    <t>Es reproducción en serie de obra musical para enajenación.</t>
  </si>
  <si>
    <t>Columnista Externo</t>
  </si>
  <si>
    <t>Un experto escribe artículos mensuales para un periódico nacional sin ser empleado.</t>
  </si>
  <si>
    <t>Publicación de obra escrita en periódicos.</t>
  </si>
  <si>
    <t>Diseñador de Logos</t>
  </si>
  <si>
    <t>NO</t>
  </si>
  <si>
    <t>Un diseñador cobra por crear la identidad visual de una empresa.</t>
  </si>
  <si>
    <r>
      <t>Inciso c:</t>
    </r>
    <r>
      <rPr>
        <sz val="11"/>
        <color rgb="FF1F1F1F"/>
        <rFont val="Arial"/>
        <family val="2"/>
      </rPr>
      <t xml:space="preserve"> Los logotipos y diseños industriales están excluidos.</t>
    </r>
  </si>
  <si>
    <t>Redactor Creativo (Copy)</t>
  </si>
  <si>
    <t>Un escritor crea frases para una campaña de publicidad de una marca de refrescos.</t>
  </si>
  <si>
    <r>
      <t>Inciso c:</t>
    </r>
    <r>
      <rPr>
        <sz val="11"/>
        <color rgb="FF1F1F1F"/>
        <rFont val="Arial"/>
        <family val="2"/>
      </rPr>
      <t xml:space="preserve"> Las ideas o frases publicitarias no gozan del beneficio.</t>
    </r>
  </si>
  <si>
    <t>Autor que es Empleado</t>
  </si>
  <si>
    <t>Un periodista que tiene sueldo (Nómina) en la revista donde también publica sus cuentos.</t>
  </si>
  <si>
    <r>
      <t>Inciso a:</t>
    </r>
    <r>
      <rPr>
        <sz val="11"/>
        <color rgb="FF1F1F1F"/>
        <rFont val="Arial"/>
        <family val="2"/>
      </rPr>
      <t xml:space="preserve"> No aplica si recibes sueldos (Cap. I) de quien te paga la regalía.</t>
    </r>
  </si>
  <si>
    <t>Autor que es Dueño</t>
  </si>
  <si>
    <t>Un escritor que es dueño del 20% de las acciones de la editorial que publica sus libros.</t>
  </si>
  <si>
    <r>
      <t>Inciso b:</t>
    </r>
    <r>
      <rPr>
        <sz val="11"/>
        <color rgb="FF1F1F1F"/>
        <rFont val="Arial"/>
        <family val="2"/>
      </rPr>
      <t xml:space="preserve"> El autor no puede ser socio de más del 10% de la empresa pagadora.</t>
    </r>
  </si>
  <si>
    <t>Manuales Técnicos</t>
  </si>
  <si>
    <t>Un ingeniero escribe un manual operativo interno para una fábrica de autos.</t>
  </si>
  <si>
    <r>
      <t>Inciso c:</t>
    </r>
    <r>
      <rPr>
        <sz val="11"/>
        <color rgb="FF1F1F1F"/>
        <rFont val="Arial"/>
        <family val="2"/>
      </rPr>
      <t xml:space="preserve"> Los manuales operativos y obras de arte aplicado están excluidos.</t>
    </r>
  </si>
  <si>
    <t>*Ingresos exentos</t>
  </si>
  <si>
    <t>*Ingresos de meses anteriores</t>
  </si>
  <si>
    <t>Deducciones autorizadas</t>
  </si>
  <si>
    <t>Gastos de nómina del mes</t>
  </si>
  <si>
    <t>Gastos de nómina del periodo</t>
  </si>
  <si>
    <t>*Gastos de nómina del periodo no considerados en el prellenado</t>
  </si>
  <si>
    <t>Devoluciones, descuentos y bonificaciones facturadas del mes</t>
  </si>
  <si>
    <t>Compras y gastos no deducibles del mes</t>
  </si>
  <si>
    <t>Compras y gastos del mes no considerados en el pre llenado</t>
  </si>
  <si>
    <t>Compras y gastos del mes</t>
  </si>
  <si>
    <t>Facturas de egresos recibidas por compras y gastos del mes</t>
  </si>
  <si>
    <t>Compras y gastos deducibles del mes</t>
  </si>
  <si>
    <t>*Compras y gastos de meses anteriores, solo declaraciones pagadas</t>
  </si>
  <si>
    <t>Compras y gastos del periodo</t>
  </si>
  <si>
    <t>*Compras y gastos del periodo</t>
  </si>
  <si>
    <t>Deducción de inversiones del mes</t>
  </si>
  <si>
    <t>Deducción de inversiones del periodo</t>
  </si>
  <si>
    <t>*Deducción de inversiones del periodo</t>
  </si>
  <si>
    <t>Deducción inmediata de inversiones del mes</t>
  </si>
  <si>
    <t>Deducción inmediata de inversiones del periodo</t>
  </si>
  <si>
    <t>Total deducción inmediata de inversiones del periodo</t>
  </si>
  <si>
    <t>*Deducción inmediata de inversiones</t>
  </si>
  <si>
    <t>Estímulo por contratar adultos mayores (25% del salario pagado)</t>
  </si>
  <si>
    <t>Deducción del 25% del salario pagado por la contratación de personas que padezcan discapacidad</t>
  </si>
  <si>
    <t>Deducción adicional por enajenación de libros, periódicos y revistas</t>
  </si>
  <si>
    <t>Deducción equivalente hasta 8% de ingresos propios sin documentación que reúna requisitos fiscales para contribuyentes dedicados exclusivamente al autotransporte</t>
  </si>
  <si>
    <t>Deducción del costo de adquisición de terrenos por contribuyentes dedicados a la construcción y desarrollos inmobiliarios</t>
  </si>
  <si>
    <t>Deducción de donativos realizados a organismos públicos descentralizados del Gobierno Federal.</t>
  </si>
  <si>
    <t>*¿Tienes facilidades administrativas y estímulos por aplicar?</t>
  </si>
  <si>
    <t>Total de deducciones autorizadas</t>
  </si>
  <si>
    <t>*Total de ingresos del periodo</t>
  </si>
  <si>
    <t>*Total de deducciones autorizadas</t>
  </si>
  <si>
    <t>PTU pagada en el mes</t>
  </si>
  <si>
    <t>Total de PTU a disminuir en el periodo</t>
  </si>
  <si>
    <r>
      <t>*</t>
    </r>
    <r>
      <rPr>
        <b/>
        <sz val="11"/>
        <color rgb="FF1F1F1F"/>
        <rFont val="Arial"/>
        <family val="2"/>
      </rPr>
      <t>PTU acumulada a aplicar en el periodo</t>
    </r>
  </si>
  <si>
    <t>*Participación de los trabajadores en las utilidades</t>
  </si>
  <si>
    <t>*Pérdidas fiscales de ejercicios anteriores que se aplican en el periodo</t>
  </si>
  <si>
    <t>Base gravable</t>
  </si>
  <si>
    <t>Estímulo a proyectos de inversión en las artes</t>
  </si>
  <si>
    <t>Crédito IEPS diésel automotriz para transporte público de personas</t>
  </si>
  <si>
    <t>Crédito IEPS diésel automotriz para transporte público de carga</t>
  </si>
  <si>
    <t>Crédito IEPS diésel automotriz para transporte público turístico</t>
  </si>
  <si>
    <t>Crédito 50% en el pago de peaje para transporte público de personas</t>
  </si>
  <si>
    <t>Crédito 50% en el pago de peaje para transporte público de carga</t>
  </si>
  <si>
    <t>Crédito 50% en el pago de peaje para transporte público turístico</t>
  </si>
  <si>
    <t>*¿Tienes estímulos por aplicar?</t>
  </si>
  <si>
    <t>*Impuesto del periodo</t>
  </si>
  <si>
    <t>*Pagos provisionales efectuados con anterioridad</t>
  </si>
  <si>
    <t>ISR retenido de meses anteriores, solo declaraciones pagadas</t>
  </si>
  <si>
    <t>ISR retenido del mes</t>
  </si>
  <si>
    <t>Total de ISR retenido</t>
  </si>
  <si>
    <t>*Total de ISR retenido</t>
  </si>
  <si>
    <t>Impuesto a cargo</t>
  </si>
  <si>
    <t>TIPO DE INGRESO</t>
  </si>
  <si>
    <r>
      <rPr>
        <sz val="11"/>
        <color theme="1"/>
        <rFont val="Aptos Narrow"/>
        <family val="2"/>
      </rPr>
      <t>□</t>
    </r>
    <r>
      <rPr>
        <sz val="14.3"/>
        <color theme="1"/>
        <rFont val="Aptos Narrow"/>
        <family val="2"/>
      </rPr>
      <t xml:space="preserve"> </t>
    </r>
    <r>
      <rPr>
        <sz val="11"/>
        <color theme="1"/>
        <rFont val="Aptos Narrow"/>
        <family val="2"/>
        <scheme val="minor"/>
      </rPr>
      <t> Ingresos por servicios terrestres de pasajeros y entrega de bienes</t>
    </r>
  </si>
  <si>
    <r>
      <rPr>
        <sz val="11"/>
        <color theme="1"/>
        <rFont val="Aptos Narrow"/>
        <family val="2"/>
      </rPr>
      <t>□</t>
    </r>
    <r>
      <rPr>
        <sz val="14.3"/>
        <color theme="1"/>
        <rFont val="Aptos Narrow"/>
        <family val="2"/>
      </rPr>
      <t xml:space="preserve"> </t>
    </r>
    <r>
      <rPr>
        <sz val="11"/>
        <color theme="1"/>
        <rFont val="Aptos Narrow"/>
        <family val="2"/>
        <scheme val="minor"/>
      </rPr>
      <t xml:space="preserve"> Ingresos por prestación de servicios de hospedaje</t>
    </r>
  </si>
  <si>
    <r>
      <rPr>
        <sz val="11"/>
        <color theme="1"/>
        <rFont val="Aptos Narrow"/>
        <family val="2"/>
      </rPr>
      <t>□</t>
    </r>
    <r>
      <rPr>
        <sz val="14.3"/>
        <color theme="1"/>
        <rFont val="Aptos Narrow"/>
        <family val="2"/>
      </rPr>
      <t xml:space="preserve"> </t>
    </r>
    <r>
      <rPr>
        <sz val="11"/>
        <color theme="1"/>
        <rFont val="Aptos Narrow"/>
        <family val="2"/>
        <scheme val="minor"/>
      </rPr>
      <t>Ingresos por enajenación de bienes y prestación de servicios</t>
    </r>
  </si>
  <si>
    <t>Servicios terrestres de pasajeros y entrega de bienes</t>
  </si>
  <si>
    <t>Valor</t>
  </si>
  <si>
    <t>Ingresos obtenidos mediante intermediarios por servicios terrestres de pasajeros</t>
  </si>
  <si>
    <t>Ingresos obtenidos mediante intermediarios por entrega de bienes</t>
  </si>
  <si>
    <t>Ingresos obtenidos directamente del usuario por servicios terrestres de pasajeros</t>
  </si>
  <si>
    <t>Ingresos obtenidos directamente del usuario por entrega de bienes</t>
  </si>
  <si>
    <t>Ingresos totales del mes</t>
  </si>
  <si>
    <r>
      <t xml:space="preserve">Artículo 113-A segundo párrafo LISR
</t>
    </r>
    <r>
      <rPr>
        <sz val="11"/>
        <color rgb="FF1F1F1F"/>
        <rFont val="Arial"/>
        <family val="2"/>
      </rPr>
      <t>La retención se deberá efectuar sobre el total de los ingresos que efectivamente perciban las personas físicas por conducto de los citados medios a que se refiere el primer párrafo de este artículo, sin incluir el impuesto al valor agregado. Esta retención tendrá el carácter de pago provisional. Al monto total de los ingresos mencionados se le aplicarán las siguientes tasas de retención:
I. Tratándose de prestación de servicios de transporte terrestre de pasajeros y de entrega de bienes la retención se hará por el 2.1%.</t>
    </r>
  </si>
  <si>
    <t>Tasa %</t>
  </si>
  <si>
    <t>ISR causado</t>
  </si>
  <si>
    <t>Retenciones por plataformas tecnológicas</t>
  </si>
  <si>
    <t>ISR a cargo</t>
  </si>
  <si>
    <t>Prestación de servicios de hospedaje</t>
  </si>
  <si>
    <t>*Ingresos obtenidos mediante intermediarios</t>
  </si>
  <si>
    <t>*Ingresos obtenidos directamente del usuario</t>
  </si>
  <si>
    <r>
      <t xml:space="preserve">Artículo 113-A segundo párrafo LISR
</t>
    </r>
    <r>
      <rPr>
        <sz val="11"/>
        <color rgb="FF1F1F1F"/>
        <rFont val="Arial"/>
        <family val="2"/>
      </rPr>
      <t>La retención se deberá efectuar sobre el total de los ingresos que efectivamente perciban las personas físicas por conducto de los citados medios a que se refiere el primer párrafo de este artículo, sin incluir el impuesto al valor agregado. Esta retención tendrá el carácter de pago provisional. Al monto total de los ingresos mencionados se le aplicarán las siguientes tasas de retención:
II.  Tratándose de prestación de servicios de hospedaje la retención se hará por el 4%.</t>
    </r>
  </si>
  <si>
    <t>*Retenciones por plataformas tecnológicas</t>
  </si>
  <si>
    <t>Enajenación de bienes y prestación de servicios</t>
  </si>
  <si>
    <t>*Ingresos mediante intermediarios por enajenación de bienes</t>
  </si>
  <si>
    <t>*Ingresos mediante intermediarios por prestación de servicios</t>
  </si>
  <si>
    <t>*Ingresos directamente del usuario por enajenación de bienes</t>
  </si>
  <si>
    <t>*Ingresos directamente del usuario por prestación de servicios</t>
  </si>
  <si>
    <r>
      <t xml:space="preserve">Artículo 113-A segundo párrafo LISR
</t>
    </r>
    <r>
      <rPr>
        <sz val="11"/>
        <color rgb="FF1F1F1F"/>
        <rFont val="Arial"/>
        <family val="2"/>
      </rPr>
      <t>La retención se deberá efectuar sobre el total de los ingresos que efectivamente perciban las personas físicas por conducto de los citados medios a que se refiere el primer párrafo de este artículo, sin incluir el impuesto al valor agregado. Esta retención tendrá el carácter de pago provisional. Al monto total de los ingresos mencionados se le aplicarán las siguientes tasas de retención:
III. Tratándose de enajenación de bienes y prestación de servicios la retención se hará por el 1%.</t>
    </r>
  </si>
  <si>
    <t>Concepto</t>
  </si>
  <si>
    <t>Descripción / Uso</t>
  </si>
  <si>
    <r>
      <t>Artículo 114 LISR.</t>
    </r>
    <r>
      <rPr>
        <sz val="11"/>
        <color theme="1"/>
        <rFont val="Arial"/>
        <family val="2"/>
      </rPr>
      <t xml:space="preserve"> Se consideran ingresos por otorgar el uso o goce temporal de bienes inmuebles, los siguientes:
I.	Los provenientes del arrendamiento o subarrendamiento y en general por otorgar a título oneroso el uso o goce temporal de bienes inmuebles, en cualquier otra forma.
II.	Los rendimientos de certificados de participación inmobiliaria no amortizables.
Para los efectos de este Capítulo, los ingresos en crédito se declararán y se calculará el impuesto que les corresponda hasta el año de calendario en el que sean cobrados.</t>
    </r>
  </si>
  <si>
    <t>Ingresos en crédito</t>
  </si>
  <si>
    <r>
      <t xml:space="preserve">Artículo 16 RLISR. </t>
    </r>
    <r>
      <rPr>
        <sz val="11"/>
        <color theme="1"/>
        <rFont val="Arial"/>
        <family val="2"/>
      </rPr>
      <t>Para efectos del artículo 16 de la Ley, no se considerarán ingresos acumulables los depósitos recibidos por el arrendador, cuando éstos tengan como finalidad exclusiva garantizar el cumplimiento de las obligaciones pactadas en el contrato de arrendamiento y sean devueltos al finalizar el contrato.
Cuando los depósitos se apliquen al cumplimiento de cualquier obligación derivada del contrato de arrendamiento, el monto aplicado será considerado como ingreso acumulable para el arrendador en el mes en que se apliquen.</t>
    </r>
  </si>
  <si>
    <t>Depósitos en garantía</t>
  </si>
  <si>
    <r>
      <rPr>
        <b/>
        <sz val="11"/>
        <color rgb="FF1F1F1F"/>
        <rFont val="Arial"/>
        <family val="2"/>
      </rPr>
      <t>Artículo 145 RLISR.</t>
    </r>
    <r>
      <rPr>
        <sz val="11"/>
        <color rgb="FF1F1F1F"/>
        <rFont val="Arial"/>
        <family val="2"/>
      </rPr>
      <t xml:space="preserve"> Para efectos del artículo 92 de la Ley, tratándose de ingresos que deriven de otorgar el uso o goce temporal o de la enajenación de bienes, cuando dichos bienes estén en copropiedad o pertenezcan a los integrantes de una sociedad conyugal, deberán presentar sus declaraciones de pagos provisionales y del ejercicio, tanto el representante común como los representados y los integrantes de la sociedad conyugal, por la parte proporcional de ingresos que les correspondan a cada uno, excepto cuando opten por aplicar lo dispuesto en el artículo 142 de este Reglamento.</t>
    </r>
  </si>
  <si>
    <t>Ingresos en copropiedad o sociedad conyugal</t>
  </si>
  <si>
    <t>Ingresos por depósitos en garantía</t>
  </si>
  <si>
    <r>
      <rPr>
        <b/>
        <sz val="11"/>
        <color rgb="FF1F1F1F"/>
        <rFont val="Arial"/>
        <family val="2"/>
      </rPr>
      <t>¿Por qué se "Adicionan"?</t>
    </r>
    <r>
      <rPr>
        <sz val="11"/>
        <color rgb="FF1F1F1F"/>
        <rFont val="Arial"/>
        <family val="2"/>
      </rPr>
      <t xml:space="preserve">
A diferencia de un salario o una factura común, este dinero te llega como una distribución de utilidades.
Transparencia Fiscal: El fideicomiso que administra los bienes ya cobró las rentas y pagó gastos, pero la ley dice que el impuesto lo debe pagar el dueño del certificado (tú).
Ingreso "Bruto": Se adicionan aquí para que se sumen a tus demás ingresos (actividad empresarial, honorarios, etc.) y así determinar tu tasa de impuesto real sobre la totalidad de tu riqueza generada en el mes o año.</t>
    </r>
  </si>
  <si>
    <t>Ingresos de certificados de participación inmobiliaria no amortizables</t>
  </si>
  <si>
    <t>Descripción</t>
  </si>
  <si>
    <t>Nodo concepto</t>
  </si>
  <si>
    <t>Objeto de impuesto</t>
  </si>
  <si>
    <t>Chocolate carlos V</t>
  </si>
  <si>
    <t>02</t>
  </si>
  <si>
    <t>Sí objeto de impuesto.</t>
  </si>
  <si>
    <t>Nodo de impuestos trasladados</t>
  </si>
  <si>
    <t>Base *</t>
  </si>
  <si>
    <t>Impuesto *</t>
  </si>
  <si>
    <t>Tipo factor *</t>
  </si>
  <si>
    <t>Tasa o cuota **</t>
  </si>
  <si>
    <t>Importe **</t>
  </si>
  <si>
    <r>
      <rPr>
        <b/>
        <sz val="11"/>
        <color theme="1"/>
        <rFont val="Aptos Narrow"/>
        <family val="2"/>
        <scheme val="minor"/>
      </rPr>
      <t>Artículo 2o.-A LIVA</t>
    </r>
    <r>
      <rPr>
        <sz val="11"/>
        <color theme="1"/>
        <rFont val="Aptos Narrow"/>
        <family val="2"/>
        <scheme val="minor"/>
      </rPr>
      <t>.- El impuesto se calculará aplicando la tasa del 0% a los valores a que se refiere esta Ley, cuando se realicen los actos o actividades siguientes:
I.- 	La enajenación de:
b) Medicinas de patente y productos destinados a la alimentación humana y animal, a excepción de:</t>
    </r>
  </si>
  <si>
    <t>10/IVA/N	Productos destinados a la alimentación humana y animal.</t>
  </si>
  <si>
    <t>002</t>
  </si>
  <si>
    <t>Tasa</t>
  </si>
  <si>
    <t>Chocolate abuelita</t>
  </si>
  <si>
    <t>Fecha de la operación</t>
  </si>
  <si>
    <t>Pago de contado</t>
  </si>
  <si>
    <t>Fecha de emisión del CFDI</t>
  </si>
  <si>
    <r>
      <rPr>
        <b/>
        <sz val="11"/>
        <color theme="1"/>
        <rFont val="Aptos Narrow"/>
        <family val="2"/>
        <scheme val="minor"/>
      </rPr>
      <t>Artículo 29-A tercer párrafo CFF</t>
    </r>
    <r>
      <rPr>
        <sz val="11"/>
        <color theme="1"/>
        <rFont val="Aptos Narrow"/>
        <family val="2"/>
        <scheme val="minor"/>
      </rPr>
      <t xml:space="preserve">
Las cantidades que estén amparadas en los comprobantes fiscales que no reúnan algún requisito de los establecidos en esta disposición o en el artículo 29 de este Código, según sea el caso, o cuando los datos contenidos en los mismos se plasmen en forma distinta a lo señalado por las disposiciones fiscales, no podrán deducirse o acreditarse fiscalmente.</t>
    </r>
  </si>
  <si>
    <t>Régimenl fiscal del cliente</t>
  </si>
  <si>
    <t xml:space="preserve"> Persona moral régimen general de Ley</t>
  </si>
  <si>
    <r>
      <rPr>
        <b/>
        <sz val="11"/>
        <color theme="1"/>
        <rFont val="Aptos Narrow"/>
        <family val="2"/>
        <scheme val="minor"/>
      </rPr>
      <t>Artículo 27 LISR</t>
    </r>
    <r>
      <rPr>
        <sz val="11"/>
        <color theme="1"/>
        <rFont val="Aptos Narrow"/>
        <family val="2"/>
        <scheme val="minor"/>
      </rPr>
      <t xml:space="preserve">. Las deducciones autorizadas en este Título deberán reunir los siguientes requisitos:
</t>
    </r>
    <r>
      <rPr>
        <b/>
        <sz val="11"/>
        <color theme="1"/>
        <rFont val="Aptos Narrow"/>
        <family val="2"/>
        <scheme val="minor"/>
      </rPr>
      <t xml:space="preserve">III. </t>
    </r>
    <r>
      <rPr>
        <sz val="11"/>
        <color theme="1"/>
        <rFont val="Aptos Narrow"/>
        <family val="2"/>
        <scheme val="minor"/>
      </rPr>
      <t>Estar amparadas con un comprobante fiscal y que los pagos cuyo monto exceda de $2,000.00 se efectúen mediante transferencia electrónica de fondos desde cuentas abiertas a nombre del contribuyente en instituciones que componen el sistema financiero y las entidades que para tal efecto autorice el Banco de México; cheque nominativo de la cuenta del contribuyente, tarjeta de crédito, de débito, de servicios, o los denominados monederos electrónicos autorizados por el Servicio de Administración Tributaria.</t>
    </r>
  </si>
  <si>
    <r>
      <rPr>
        <b/>
        <sz val="11"/>
        <color theme="1"/>
        <rFont val="Aptos Narrow"/>
        <family val="2"/>
        <scheme val="minor"/>
      </rPr>
      <t>XVIII.</t>
    </r>
    <r>
      <rPr>
        <sz val="11"/>
        <color theme="1"/>
        <rFont val="Aptos Narrow"/>
        <family val="2"/>
        <scheme val="minor"/>
      </rPr>
      <t xml:space="preserve"> Que al realizar las operaciones correspondientes o a más tardar el último día del ejercicio se reúnan los requisitos que para cada deducción en particular establece esta Ley. Tratándose del comprobante fiscal a que se refiere el primer párrafo de la fracción III de este artículo, éste se obtenga a más tardar el día en que el contribuyente deba presentar su declaración. Respecto de la documentación comprobatoria de las retenciones y de los pagos a que se refieren las fracciones V y VI de este artículo, respectivamente, los mismos se realicen en los plazos que al efecto establecen las disposiciones fiscales, y la documentación comprobatoria se obtenga en dicha fecha. Tratándose de las declaraciones informativas a que se refieren los artículos 76 de esta Ley, y 32, fracciones V y VIII de la Ley del Impuesto al Valor Agregado, éstas se deberán presentar en los plazos que al efecto establece el citado artículo 76 y contar a partir de esa fecha con los comprobantes fiscales correspondientes. Además, la fecha de expedición de los comprobantes fiscales de un gasto deducible deberá corresponder al ejercicio por el que se efectúa la deducción.</t>
    </r>
  </si>
  <si>
    <t>Persona física arrendamiento de inmuebles</t>
  </si>
  <si>
    <r>
      <rPr>
        <b/>
        <sz val="11"/>
        <color theme="1"/>
        <rFont val="Aptos Narrow"/>
        <family val="2"/>
        <scheme val="minor"/>
      </rPr>
      <t>Artículo 147 LISR</t>
    </r>
    <r>
      <rPr>
        <sz val="11"/>
        <color theme="1"/>
        <rFont val="Aptos Narrow"/>
        <family val="2"/>
        <scheme val="minor"/>
      </rPr>
      <t>. Las deducciones autorizadas en este Título para las personas físicas que obtengan ingresos de los Capítulos III, IV y V de este Título, deberán reunir los siguientes requisitos:</t>
    </r>
  </si>
  <si>
    <t>IV. Estar amparada con el comprobante fiscal y que los pagos cuya contraprestación exceda de $2,000.00, se efectúen mediante transferencia electrónicas de fondos desde cuentas abiertas a nombre del contribuyente en instituciones que componen el sistema financiero y las entidades que para tal efecto autorice el Banco de México; cheque nominativo de la cuenta del contribuyente, tarjeta de crédito, débito, de servicios, o a través de los denominados monederos electrónicos autorizados por el Servicio de Administración Tributaria.</t>
  </si>
  <si>
    <t>VIII. Que al realizar las operaciones correspondientes o a más tardar el último día del ejercicio, se reúnan los requisitos que para cada deducción en lo particular establece esta Ley. Tratándose únicamente del comprobante fiscal a que se refiere el primer párrafo de la fracción IV de este artículo, éste se obtenga a más tardar el día en que el contribuyente deba presentar su declaración del ejercicio y la fecha de expedición del comprobante fiscal deberá corresponder al ejercicio en el que se efectúa la deducción. Tratándose de las declaraciones informativas a que se refieren los artículos 76 de esta Ley y 32, fracciones V y VIII de la Ley del Impuesto al Valor Agregado, éstas se deberán presentar en los plazos que al efecto establece el citado artículo 76 y contar a partir de esa fecha con los comprobantes fiscales correspondientes.</t>
  </si>
  <si>
    <t>Persona física actividad empresarial y profesional</t>
  </si>
  <si>
    <r>
      <rPr>
        <b/>
        <sz val="11"/>
        <color theme="1"/>
        <rFont val="Aptos Narrow"/>
        <family val="2"/>
        <scheme val="minor"/>
      </rPr>
      <t>Artículo 105 LISR.</t>
    </r>
    <r>
      <rPr>
        <sz val="11"/>
        <color theme="1"/>
        <rFont val="Aptos Narrow"/>
        <family val="2"/>
        <scheme val="minor"/>
      </rPr>
      <t xml:space="preserve"> Las deducciones autorizadas en esta Sección, además de cumplir con los requisitos establecidos en otras disposiciones fiscales, deberán reunir los siguientes:</t>
    </r>
  </si>
  <si>
    <t>VIII. Que al realizar las operaciones correspondientes o a más tardar el último día del ejercicio, se reúnan los requisitos que para cada deducción en particular establece esta Ley. Tratándose únicamente de los comprobantes fiscales a que se refiere el primer párrafo de la fracción III del artículo 27 de esta Ley, estos se obtengan a más tardar el día en que el contribuyente deba presentar su declaración del ejercicio y la fecha de expedición de dicho comprobante fiscal deberá corresponder al ejercicio en el que se efectúa la deducción.</t>
  </si>
  <si>
    <t>Último párrafo
Para los efectos de esta sección, se estará a lo dispuesto en el artículo 27, fracciones III, IV, V, VI, X, XI, XIII, XIV, XVII, XVIII, XIX y XXI de esta Ley.</t>
  </si>
  <si>
    <t>Persona moral Resico</t>
  </si>
  <si>
    <r>
      <rPr>
        <b/>
        <sz val="11"/>
        <color theme="1"/>
        <rFont val="Aptos Narrow"/>
        <family val="2"/>
        <scheme val="minor"/>
      </rPr>
      <t>Artículo 210 LISR</t>
    </r>
    <r>
      <rPr>
        <sz val="11"/>
        <color theme="1"/>
        <rFont val="Aptos Narrow"/>
        <family val="2"/>
        <scheme val="minor"/>
      </rPr>
      <t>. Las deducciones autorizadas en este Capítulo, además de cumplir con los requisitos establecidos en otras disposiciones fiscales, deberán reunir los siguientes:</t>
    </r>
  </si>
  <si>
    <r>
      <rPr>
        <b/>
        <sz val="11"/>
        <color theme="1"/>
        <rFont val="Aptos Narrow"/>
        <family val="2"/>
        <scheme val="minor"/>
      </rPr>
      <t>VIII.</t>
    </r>
    <r>
      <rPr>
        <sz val="11"/>
        <color theme="1"/>
        <rFont val="Aptos Narrow"/>
        <family val="2"/>
        <scheme val="minor"/>
      </rPr>
      <t xml:space="preserve"> Que al realizar las operaciones correspondientes o a más tardar el último día del ejercicio, se reúnan los requisitos que para cada deducción en particular establece esta Ley. Tratándose únicamente de los comprobantes fiscales a que se refiere el primer párrafo de la fracción III del artículo 27 de esta Ley, éstos se obtengan a más tardar el día en que el contribuyente deba presentar su declaración de pago provisional y la fecha de expedición de dicho comprobante fiscal deberá corresponder a dicho periodo de pago.</t>
    </r>
  </si>
  <si>
    <r>
      <rPr>
        <b/>
        <sz val="11"/>
        <color theme="1"/>
        <rFont val="Aptos Narrow"/>
        <family val="2"/>
        <scheme val="minor"/>
      </rPr>
      <t>Artículo 29-A CFF</t>
    </r>
    <r>
      <rPr>
        <sz val="11"/>
        <color theme="1"/>
        <rFont val="Aptos Narrow"/>
        <family val="2"/>
        <scheme val="minor"/>
      </rPr>
      <t>. Los comprobantes fiscales digitales a que se refiere el artículo 29 de este Código, deberán contener los siguientes requisitos:</t>
    </r>
  </si>
  <si>
    <t>VII.</t>
  </si>
  <si>
    <t>El importe total consignado en número o letra, conforme a lo siguiente:</t>
  </si>
  <si>
    <t xml:space="preserve">a) </t>
  </si>
  <si>
    <r>
      <t xml:space="preserve">Cuando la contraprestación se pague en una sola exhibición, </t>
    </r>
    <r>
      <rPr>
        <b/>
        <sz val="10"/>
        <color theme="1"/>
        <rFont val="Arial"/>
        <family val="2"/>
      </rPr>
      <t>en el momento en que se expida el comprobante fiscal digital por Internet correspondiente a la operación de que se trate</t>
    </r>
    <r>
      <rPr>
        <sz val="10"/>
        <color theme="1"/>
        <rFont val="Arial"/>
        <family val="2"/>
      </rPr>
      <t>, se señalará expresamente dicha situación, además se indicará el importe total de la operación y, cuando así proceda, el monto de los impuestos trasladados desglosados con cada una de las tasas del impuesto correspondiente y, en su caso, el monto de los impuestos retenidos.</t>
    </r>
  </si>
  <si>
    <t xml:space="preserve">b) </t>
  </si>
  <si>
    <r>
      <t xml:space="preserve">Cuando la contraprestación no se pague en una sola exhibición, o pagándose en una sola exhibición, ésta se realice de manera diferida </t>
    </r>
    <r>
      <rPr>
        <b/>
        <sz val="10"/>
        <color theme="1"/>
        <rFont val="Arial"/>
        <family val="2"/>
      </rPr>
      <t>del momento en que se emite el comprobante fiscal digital por Internet que ampara el valor total de la operación</t>
    </r>
    <r>
      <rPr>
        <sz val="10"/>
        <color theme="1"/>
        <rFont val="Arial"/>
        <family val="2"/>
      </rPr>
      <t>, se emitirá un comprobante fiscal digital por Internet por el valor total de la operación en el momento en que ésta se realice y se expedirá un comprobante fiscal digital por Internet por cada uno del resto de los pagos que se reciban, en los términos que establezca el Servicio de Administración Tributaria mediante reglas de carácter general, los cuales deberán señalar el folio del comprobante fiscal digital por Internet emitido por el total de la operación.</t>
    </r>
  </si>
  <si>
    <r>
      <rPr>
        <b/>
        <sz val="11"/>
        <color theme="1"/>
        <rFont val="Aptos Narrow"/>
        <family val="2"/>
        <scheme val="minor"/>
      </rPr>
      <t>Artículo 29 segundo párrafo CFF</t>
    </r>
    <r>
      <rPr>
        <sz val="11"/>
        <color theme="1"/>
        <rFont val="Aptos Narrow"/>
        <family val="2"/>
        <scheme val="minor"/>
      </rPr>
      <t xml:space="preserve">
IV.  Remitir al Servicio de Administración Tributaria, antes de su expedición, el comprobante fiscal digital por Internet respectivo a través de los mecanismos digitales que para tal efecto determine dicho órgano desconcentrado mediante reglas de carácter general, con el objeto de que éste proceda a:</t>
    </r>
  </si>
  <si>
    <r>
      <rPr>
        <b/>
        <sz val="11"/>
        <color theme="1"/>
        <rFont val="Aptos Narrow"/>
        <family val="2"/>
        <scheme val="minor"/>
      </rPr>
      <t>Obligaciones de los proveedores en el proceso de certificación de CFDI
2.7.2.9.</t>
    </r>
    <r>
      <rPr>
        <sz val="11"/>
        <color theme="1"/>
        <rFont val="Aptos Narrow"/>
        <family val="2"/>
        <scheme val="minor"/>
      </rPr>
      <t xml:space="preserve">	Para los efectos de los artículos 29, segundo párrafo, fracción IV y 29 Bis del CFF, los proveedores de certificación de CFDI recibirán los comprobantes que envíen los contribuyentes, en los términos y mediante los procedimientos tecnológicos establecidos en el Anexo 20 que se publiquen en el Portal del SAT en la sección de “Factura Electrónica”.
Para que un comprobante sea certificado y se le asigne un folio, adicionalmente a lo que establece el artículo 29, segundo párrafo, fracción IV, inciso a) del CFF, los proveedores de certificación de CFDI validarán que el documento cumpla con lo siguiente:
I.	Que el periodo entre la </t>
    </r>
    <r>
      <rPr>
        <b/>
        <sz val="11"/>
        <color theme="1"/>
        <rFont val="Aptos Narrow"/>
        <family val="2"/>
        <scheme val="minor"/>
      </rPr>
      <t>fecha de generación del documento</t>
    </r>
    <r>
      <rPr>
        <sz val="11"/>
        <color theme="1"/>
        <rFont val="Aptos Narrow"/>
        <family val="2"/>
        <scheme val="minor"/>
      </rPr>
      <t xml:space="preserve"> y la fecha en la que se pretende certificar no exceda de 72 horas, o que dicho periodo sea menor a cero horas, esto lo validarán haciendo uso del huso horario correspondiente al Código Postal registrado en el campo LugarExpedicion, conforme al catálogo “CodigoPostal” del Anexo 20.</t>
    </r>
  </si>
  <si>
    <r>
      <rPr>
        <b/>
        <sz val="11"/>
        <color theme="1"/>
        <rFont val="Aptos Narrow"/>
        <family val="2"/>
        <scheme val="minor"/>
      </rPr>
      <t>Sexto párrafo</t>
    </r>
    <r>
      <rPr>
        <sz val="11"/>
        <color theme="1"/>
        <rFont val="Aptos Narrow"/>
        <family val="2"/>
        <scheme val="minor"/>
      </rPr>
      <t xml:space="preserve">
El CFDI se considera expedido una vez generado y sellado con el CSD del contribuyente, siempre que se obtenga el Timbre Fiscal Digital del SAT al que hace referencia el rubro III.B de la versión vigente del Anexo 20 dentro del plazo a que se refiere la fracción I del segundo párrafo de esta regla.</t>
    </r>
  </si>
  <si>
    <t>PPD</t>
  </si>
  <si>
    <t>CFDI por el anticipo recibido</t>
  </si>
  <si>
    <t>Nodo emisor</t>
  </si>
  <si>
    <t>RFC</t>
  </si>
  <si>
    <t>Serie</t>
  </si>
  <si>
    <t>ANT</t>
  </si>
  <si>
    <t>Nombre</t>
  </si>
  <si>
    <t>Folio</t>
  </si>
  <si>
    <t>Régimen fiscal</t>
  </si>
  <si>
    <t>Forma de pago</t>
  </si>
  <si>
    <t>03</t>
  </si>
  <si>
    <t>FacAtrAdquirente</t>
  </si>
  <si>
    <t>PUE</t>
  </si>
  <si>
    <t>Moneda</t>
  </si>
  <si>
    <t>MXN</t>
  </si>
  <si>
    <t>Nodo receptor</t>
  </si>
  <si>
    <t>Tipo de cambio</t>
  </si>
  <si>
    <t>I</t>
  </si>
  <si>
    <t>01</t>
  </si>
  <si>
    <t>Domicilio fiscal</t>
  </si>
  <si>
    <t>Lugar de expedición</t>
  </si>
  <si>
    <t>Residencia fiscal</t>
  </si>
  <si>
    <t>Confirmación</t>
  </si>
  <si>
    <t>No. de registro tributario</t>
  </si>
  <si>
    <t>Uso del CFDI</t>
  </si>
  <si>
    <t>G01</t>
  </si>
  <si>
    <t>Nodo conceptos</t>
  </si>
  <si>
    <t>Clave producto/ servicio</t>
  </si>
  <si>
    <t>No. de identificación</t>
  </si>
  <si>
    <t>No debe de existir</t>
  </si>
  <si>
    <t>Cantidad</t>
  </si>
  <si>
    <t>Clave de unidad</t>
  </si>
  <si>
    <t>ACT</t>
  </si>
  <si>
    <t>Unidad</t>
  </si>
  <si>
    <t>Anticipo del bien o servicio</t>
  </si>
  <si>
    <t>Valor unitario</t>
  </si>
  <si>
    <t>Importe</t>
  </si>
  <si>
    <t>Descuento</t>
  </si>
  <si>
    <t>Nodo de impuestos trasladados (IEPS)</t>
  </si>
  <si>
    <t>Nodo de impuestos trasladados (IVA)</t>
  </si>
  <si>
    <t>IEPS trasladado</t>
  </si>
  <si>
    <t>IVA trasladado</t>
  </si>
  <si>
    <t>Total</t>
  </si>
  <si>
    <r>
      <rPr>
        <b/>
        <sz val="11"/>
        <color theme="1"/>
        <rFont val="Aptos Narrow"/>
        <family val="2"/>
        <scheme val="minor"/>
      </rPr>
      <t>Apéndice seis guía de llenado del SAT</t>
    </r>
    <r>
      <rPr>
        <sz val="11"/>
        <color theme="1"/>
        <rFont val="Aptos Narrow"/>
        <family val="2"/>
        <scheme val="minor"/>
      </rPr>
      <t xml:space="preserve">
</t>
    </r>
    <r>
      <rPr>
        <b/>
        <sz val="11"/>
        <color theme="1"/>
        <rFont val="Aptos Narrow"/>
        <family val="2"/>
        <scheme val="minor"/>
      </rPr>
      <t>II</t>
    </r>
    <r>
      <rPr>
        <sz val="11"/>
        <color theme="1"/>
        <rFont val="Aptos Narrow"/>
        <family val="2"/>
        <scheme val="minor"/>
      </rPr>
      <t>. Emisión de un CFDI por el valor total de la operación. 
El contribuyente al momento de concretar la operación y recibir el pago de la  contraprestación, debe emitir un CFDI de tipo “I” (Ingreso) y registrar en los siguientes 
campos la información que a continuación se describe: 
a) FormaPago: En este campo se debe registrar la clave de forma de pago que corresponda de acuerdo al catálogo c_FormaPago. 
b) MetodoPago: En este campo se debe registrar la clave del método de pago que corresponda al catálogo c_MetodoPago. 
c) Nodo: CfdiRelacionados: Este nodo debe existir. 
• TipoRelacion: En este campo se debe registrar la clave “07”  (CFDI por aplicación de anticipo) del catálogo c_TipoRelacion, a efecto de relacionar este comprobante con el del anticipo emitido anteriormente. 
• Nodo: CfdiRelacionado: Este nodo debe existir. 
o UUID: En este campo se debe registrar el o los folios fiscales del comprobante (anticipo) a 36 posiciones que se relacionan a esta factura.
Es importante mencionar que si en el momento de emitir el CFDI por el valor total de la operación, no se realiza el pago de la diferencia que resulte entre el CFDI por el valor total de la operación y el CFDI de “Egreso”, se debe emitir un CFDI con “Complemento para recepción de pagos” por cada pago recibido.</t>
    </r>
  </si>
  <si>
    <t>CFDI por la venta o prestación de servicios</t>
  </si>
  <si>
    <t>CFDI relacionados</t>
  </si>
  <si>
    <t>Tipo de relación</t>
  </si>
  <si>
    <t>UUID</t>
  </si>
  <si>
    <t>ANTICIPO</t>
  </si>
  <si>
    <t>XBX</t>
  </si>
  <si>
    <t>Vino tinto 750ml</t>
  </si>
  <si>
    <t>Pedimento</t>
  </si>
  <si>
    <t>Número</t>
  </si>
  <si>
    <t>003</t>
  </si>
  <si>
    <t>Impuestos trasladados</t>
  </si>
  <si>
    <t>Impuestos retenidos</t>
  </si>
  <si>
    <r>
      <rPr>
        <b/>
        <sz val="11"/>
        <color theme="1"/>
        <rFont val="Aptos Narrow"/>
        <family val="2"/>
        <scheme val="minor"/>
      </rPr>
      <t>Apéndice seis de la guía de llenado del SAT</t>
    </r>
    <r>
      <rPr>
        <sz val="11"/>
        <color theme="1"/>
        <rFont val="Aptos Narrow"/>
        <family val="2"/>
        <scheme val="minor"/>
      </rPr>
      <t xml:space="preserve">
</t>
    </r>
    <r>
      <rPr>
        <b/>
        <sz val="11"/>
        <color theme="1"/>
        <rFont val="Aptos Narrow"/>
        <family val="2"/>
        <scheme val="minor"/>
      </rPr>
      <t xml:space="preserve">III. </t>
    </r>
    <r>
      <rPr>
        <sz val="11"/>
        <color theme="1"/>
        <rFont val="Aptos Narrow"/>
        <family val="2"/>
        <scheme val="minor"/>
      </rPr>
      <t xml:space="preserve">Emisión de un CFDI de tipo “Egreso”. 
Posteriormente a la emisión del CFDI por el valor total de la operación, el contribuyente debe emitir un CFDI de tipo “Egreso” por el valor del anticipo aplicado y registrar en los siguientes campos la información que a continuación se describe:
</t>
    </r>
    <r>
      <rPr>
        <b/>
        <sz val="11"/>
        <color rgb="FFCC3300"/>
        <rFont val="Aptos Narrow"/>
        <family val="2"/>
        <scheme val="minor"/>
      </rPr>
      <t>a)</t>
    </r>
    <r>
      <rPr>
        <sz val="11"/>
        <color theme="1"/>
        <rFont val="Aptos Narrow"/>
        <family val="2"/>
        <scheme val="minor"/>
      </rPr>
      <t xml:space="preserve"> TipoDeComprobante: En este campo se debe registrar la clave “E” (Egreso) del catálogo c_TipoDeComprobante. 
</t>
    </r>
    <r>
      <rPr>
        <b/>
        <sz val="11"/>
        <color rgb="FFCC3300"/>
        <rFont val="Aptos Narrow"/>
        <family val="2"/>
        <scheme val="minor"/>
      </rPr>
      <t>b)</t>
    </r>
    <r>
      <rPr>
        <sz val="11"/>
        <color theme="1"/>
        <rFont val="Aptos Narrow"/>
        <family val="2"/>
        <scheme val="minor"/>
      </rPr>
      <t xml:space="preserve"> FormaPago: En este campo se debe registrar la clave “30” (Aplicación de anticipo) del catálogo c_FormaPago.  
</t>
    </r>
    <r>
      <rPr>
        <b/>
        <sz val="11"/>
        <color rgb="FFCC3300"/>
        <rFont val="Aptos Narrow"/>
        <family val="2"/>
        <scheme val="minor"/>
      </rPr>
      <t>c)</t>
    </r>
    <r>
      <rPr>
        <sz val="11"/>
        <color theme="1"/>
        <rFont val="Aptos Narrow"/>
        <family val="2"/>
        <scheme val="minor"/>
      </rPr>
      <t xml:space="preserve"> MetodoPago: En este campo se debe registrar la clave “PUE” (Pago en una sola exhibición) del catálogo c_MetodoPago. 
</t>
    </r>
    <r>
      <rPr>
        <b/>
        <sz val="11"/>
        <color rgb="FFCC3300"/>
        <rFont val="Aptos Narrow"/>
        <family val="2"/>
        <scheme val="minor"/>
      </rPr>
      <t>d)</t>
    </r>
    <r>
      <rPr>
        <sz val="11"/>
        <color theme="1"/>
        <rFont val="Aptos Narrow"/>
        <family val="2"/>
        <scheme val="minor"/>
      </rPr>
      <t xml:space="preserve"> Nodo: CfdiRelacionados: Este nodo debe existir. 
• TipoRelacion: En este campo se debe registrar la clave “07” (CFDI por aplicación de anticipo) del catálogo c_TipoRelacion, a efecto de relacionar este comprobante con el CFDI por el valor total de la operación emitido anteriormente. 
• Nodo CfdiRelacionado: Este nodo debe existir. 
o UUID: Se debe registrar el folio fiscal del comprobante emitido por el valor total de la operación a 36 posiciones que se relaciona a esta factura. 
</t>
    </r>
    <r>
      <rPr>
        <b/>
        <sz val="11"/>
        <color rgb="FFCC3300"/>
        <rFont val="Aptos Narrow"/>
        <family val="2"/>
        <scheme val="minor"/>
      </rPr>
      <t>e)</t>
    </r>
    <r>
      <rPr>
        <sz val="11"/>
        <color theme="1"/>
        <rFont val="Aptos Narrow"/>
        <family val="2"/>
        <scheme val="minor"/>
      </rPr>
      <t xml:space="preserve"> Nodo: Concepto: Solo debe existir un concepto en este comprobante. 
▪ ClaveProdServ: En este campo se debe registrar la clave “84111506” (Servicios de facturación). 
▪ Cantidad: Se debe registrar el valor “1”. 
▪ ClaveUnidad: Se debe registrar la clave “ACT” (Actividad). 
▪ Descripcion: En este campo se debe registrar el valor “Aplicación de anticipo”. 
▪ ValorUnitario: En este campo se debe registrar el monto descontado como anticipo antes de impuestos.</t>
    </r>
  </si>
  <si>
    <t>CFDI de tipo egreso por aplicación de anticipo</t>
  </si>
  <si>
    <t>E</t>
  </si>
  <si>
    <t>Venta</t>
  </si>
  <si>
    <t>Aplicación de anticipo</t>
  </si>
  <si>
    <t>Nodo de impuestos retenidos</t>
  </si>
  <si>
    <r>
      <rPr>
        <b/>
        <sz val="11"/>
        <color theme="1"/>
        <rFont val="Aptos Narrow"/>
        <family val="2"/>
        <scheme val="minor"/>
      </rPr>
      <t xml:space="preserve">Apéndice seis de la guía de llenado del SAT
II. Emisión de un CFDI por el remanente de la contraprestación, relacionando el anticipo recibido. 
</t>
    </r>
    <r>
      <rPr>
        <sz val="11"/>
        <color theme="1"/>
        <rFont val="Aptos Narrow"/>
        <family val="2"/>
        <scheme val="minor"/>
      </rPr>
      <t xml:space="preserve">El contribuyente al recibir el pago del remanente de la contraprestación, debe emitir un CFDI por el monto del remanente y registrar en los siguientes campos la información que a continuación se describe: 
</t>
    </r>
    <r>
      <rPr>
        <b/>
        <sz val="11"/>
        <color theme="1"/>
        <rFont val="Aptos Narrow"/>
        <family val="2"/>
        <scheme val="minor"/>
      </rPr>
      <t>TipoDeComprobante</t>
    </r>
    <r>
      <rPr>
        <sz val="11"/>
        <color theme="1"/>
        <rFont val="Aptos Narrow"/>
        <family val="2"/>
        <scheme val="minor"/>
      </rPr>
      <t xml:space="preserve">: Se debe registrar la clave “I” (Ingreso) del catálogo c_TipoDeComprobante. 
</t>
    </r>
    <r>
      <rPr>
        <b/>
        <sz val="11"/>
        <color theme="1"/>
        <rFont val="Aptos Narrow"/>
        <family val="2"/>
        <scheme val="minor"/>
      </rPr>
      <t>FormaPago</t>
    </r>
    <r>
      <rPr>
        <sz val="11"/>
        <color theme="1"/>
        <rFont val="Aptos Narrow"/>
        <family val="2"/>
        <scheme val="minor"/>
      </rPr>
      <t xml:space="preserve">: Se debe ingresar la clave del catálogo c_FormaPago con la que se realizó el pago. 
</t>
    </r>
    <r>
      <rPr>
        <b/>
        <sz val="11"/>
        <color theme="1"/>
        <rFont val="Aptos Narrow"/>
        <family val="2"/>
        <scheme val="minor"/>
      </rPr>
      <t>MetodoPago</t>
    </r>
    <r>
      <rPr>
        <sz val="11"/>
        <color theme="1"/>
        <rFont val="Aptos Narrow"/>
        <family val="2"/>
        <scheme val="minor"/>
      </rPr>
      <t xml:space="preserve">: Se debe registrar la clave del catálogo c_MetodoPago que le corresponda. 
</t>
    </r>
    <r>
      <rPr>
        <b/>
        <sz val="11"/>
        <color theme="1"/>
        <rFont val="Aptos Narrow"/>
        <family val="2"/>
        <scheme val="minor"/>
      </rPr>
      <t>Nodo:</t>
    </r>
    <r>
      <rPr>
        <sz val="11"/>
        <color theme="1"/>
        <rFont val="Aptos Narrow"/>
        <family val="2"/>
        <scheme val="minor"/>
      </rPr>
      <t xml:space="preserve"> CfdiRelacionados: Debe de existir. 
</t>
    </r>
    <r>
      <rPr>
        <b/>
        <sz val="11"/>
        <color theme="1"/>
        <rFont val="Aptos Narrow"/>
        <family val="2"/>
        <scheme val="minor"/>
      </rPr>
      <t>TipoRelacion:</t>
    </r>
    <r>
      <rPr>
        <sz val="11"/>
        <color theme="1"/>
        <rFont val="Aptos Narrow"/>
        <family val="2"/>
        <scheme val="minor"/>
      </rPr>
      <t xml:space="preserve"> Se debe registrar la clave “07” (CFDI por aplicación de anticipo) del catálogo c_TipoRelacion, a efecto de relacionar este comprobante con el del anticipo emitido anteriormente. 
</t>
    </r>
    <r>
      <rPr>
        <b/>
        <sz val="11"/>
        <color theme="1"/>
        <rFont val="Aptos Narrow"/>
        <family val="2"/>
        <scheme val="minor"/>
      </rPr>
      <t>UUID del nodo CfdiRelacionado:</t>
    </r>
    <r>
      <rPr>
        <sz val="11"/>
        <color theme="1"/>
        <rFont val="Aptos Narrow"/>
        <family val="2"/>
        <scheme val="minor"/>
      </rPr>
      <t xml:space="preserve"> Se debe registrar las 36 posiciones del folio fiscal del comprobante que ampara el anticipo. 
</t>
    </r>
    <r>
      <rPr>
        <b/>
        <sz val="11"/>
        <color theme="1"/>
        <rFont val="Aptos Narrow"/>
        <family val="2"/>
        <scheme val="minor"/>
      </rPr>
      <t>Descripcion del nodo Concepto:</t>
    </r>
    <r>
      <rPr>
        <sz val="11"/>
        <color theme="1"/>
        <rFont val="Aptos Narrow"/>
        <family val="2"/>
        <scheme val="minor"/>
      </rPr>
      <t xml:space="preserve"> En este campo se debe registrar la descripción del bien o servicio propia de la empresa por cada concepto, seguido de la leyenda; </t>
    </r>
    <r>
      <rPr>
        <b/>
        <sz val="11"/>
        <color rgb="FFCC3300"/>
        <rFont val="Aptos Narrow"/>
        <family val="2"/>
        <scheme val="minor"/>
      </rPr>
      <t>CFDI por remanente de un anticipo.</t>
    </r>
    <r>
      <rPr>
        <sz val="11"/>
        <color theme="1"/>
        <rFont val="Aptos Narrow"/>
        <family val="2"/>
        <scheme val="minor"/>
      </rPr>
      <t xml:space="preserve">  
</t>
    </r>
    <r>
      <rPr>
        <b/>
        <sz val="11"/>
        <color theme="1"/>
        <rFont val="Aptos Narrow"/>
        <family val="2"/>
        <scheme val="minor"/>
      </rPr>
      <t>ValorUnitario</t>
    </r>
    <r>
      <rPr>
        <sz val="11"/>
        <color theme="1"/>
        <rFont val="Aptos Narrow"/>
        <family val="2"/>
        <scheme val="minor"/>
      </rPr>
      <t xml:space="preserve">: Se deberá registrar por cada concepto el valor del bien o del servicio. 
</t>
    </r>
    <r>
      <rPr>
        <b/>
        <sz val="11"/>
        <color theme="1"/>
        <rFont val="Aptos Narrow"/>
        <family val="2"/>
        <scheme val="minor"/>
      </rPr>
      <t>Descuento</t>
    </r>
    <r>
      <rPr>
        <sz val="11"/>
        <color theme="1"/>
        <rFont val="Aptos Narrow"/>
        <family val="2"/>
        <scheme val="minor"/>
      </rPr>
      <t xml:space="preserve">: Se debe registrar por cada concepto el monto del anticipo. </t>
    </r>
  </si>
  <si>
    <t>CFDI por la venta o servicio aplicando el anticipo en el mismo CFDI</t>
  </si>
  <si>
    <t>Anticipo</t>
  </si>
  <si>
    <t>Vino tinto 750ml, CFDI por remanente de un anticipo</t>
  </si>
  <si>
    <t>CFDI por aplicación de anticipo</t>
  </si>
  <si>
    <t>Vigente hasta el 30/04/2026</t>
  </si>
  <si>
    <t>Apartir del 01/05/2026</t>
  </si>
  <si>
    <r>
      <rPr>
        <b/>
        <sz val="11"/>
        <color theme="1"/>
        <rFont val="Aptos Narrow"/>
        <family val="2"/>
        <scheme val="minor"/>
      </rPr>
      <t>Artículo 58 LFT-</t>
    </r>
    <r>
      <rPr>
        <sz val="11"/>
        <color theme="1"/>
        <rFont val="Aptos Narrow"/>
        <family val="2"/>
        <scheme val="minor"/>
      </rPr>
      <t xml:space="preserve"> Jornada de trabajo es el tiempo durante el cual el trabajador está a disposición del patrón para prestar su trabajo.</t>
    </r>
  </si>
  <si>
    <r>
      <rPr>
        <b/>
        <sz val="11"/>
        <color theme="1"/>
        <rFont val="Aptos Narrow"/>
        <family val="2"/>
        <scheme val="minor"/>
      </rPr>
      <t>Artículo 58 LFT</t>
    </r>
    <r>
      <rPr>
        <sz val="11"/>
        <color theme="1"/>
        <rFont val="Aptos Narrow"/>
        <family val="2"/>
        <scheme val="minor"/>
      </rPr>
      <t>.- ...
Esta podrá ser distribuida de común acuerdo por las personas empleadoras y trabajadoras.</t>
    </r>
  </si>
  <si>
    <r>
      <rPr>
        <b/>
        <sz val="11"/>
        <color theme="1"/>
        <rFont val="Aptos Narrow"/>
        <family val="2"/>
        <scheme val="minor"/>
      </rPr>
      <t>Artículo 59 LFT.</t>
    </r>
    <r>
      <rPr>
        <sz val="11"/>
        <color theme="1"/>
        <rFont val="Aptos Narrow"/>
        <family val="2"/>
        <scheme val="minor"/>
      </rPr>
      <t>- El trabajador y el patrón fijarán la duración de la jornada de trabajo, sin que pueda exceder los máximos legales.
Los trabajadores y el patrón podrán repartir las horas de trabajo, a fin de permitir a los primeros el reposo del sábado en la tarde o cualquier modalidad equivalente.</t>
    </r>
  </si>
  <si>
    <r>
      <rPr>
        <b/>
        <sz val="11"/>
        <color theme="1"/>
        <rFont val="Aptos Narrow"/>
        <family val="2"/>
        <scheme val="minor"/>
      </rPr>
      <t>Artículo 59 LFT</t>
    </r>
    <r>
      <rPr>
        <sz val="11"/>
        <color theme="1"/>
        <rFont val="Aptos Narrow"/>
        <family val="2"/>
        <scheme val="minor"/>
      </rPr>
      <t xml:space="preserve">.- La duración máxima de la jornada ordinaria de trabajo será de cuarenta horas semanales.
</t>
    </r>
    <r>
      <rPr>
        <b/>
        <sz val="11"/>
        <color theme="1"/>
        <rFont val="Aptos Narrow"/>
        <family val="2"/>
        <scheme val="minor"/>
      </rPr>
      <t>Transitorios</t>
    </r>
    <r>
      <rPr>
        <sz val="11"/>
        <color theme="1"/>
        <rFont val="Aptos Narrow"/>
        <family val="2"/>
        <scheme val="minor"/>
      </rPr>
      <t xml:space="preserve">
</t>
    </r>
    <r>
      <rPr>
        <b/>
        <sz val="11"/>
        <color theme="1"/>
        <rFont val="Aptos Narrow"/>
        <family val="2"/>
        <scheme val="minor"/>
      </rPr>
      <t>Segundo</t>
    </r>
    <r>
      <rPr>
        <sz val="11"/>
        <color theme="1"/>
        <rFont val="Aptos Narrow"/>
        <family val="2"/>
        <scheme val="minor"/>
      </rPr>
      <t>. La duración de la jornada laboral a que se refiere el artículo 59 de la Ley Federal del Trabajo se alcanzará de manera gradual, a partir del 1 de enero del año que corresponda, conforme a lo siguiente:</t>
    </r>
  </si>
  <si>
    <t>Año</t>
  </si>
  <si>
    <t>Jornada Laboral</t>
  </si>
  <si>
    <r>
      <rPr>
        <b/>
        <sz val="11"/>
        <color theme="1"/>
        <rFont val="Aptos Narrow"/>
        <family val="2"/>
        <scheme val="minor"/>
      </rPr>
      <t>Artículo 61 LFT</t>
    </r>
    <r>
      <rPr>
        <sz val="11"/>
        <color theme="1"/>
        <rFont val="Aptos Narrow"/>
        <family val="2"/>
        <scheme val="minor"/>
      </rPr>
      <t>.- La duración máxima de la jornada será: ocho horas la diurna, siete la nocturna y siete horas y media la mixta.</t>
    </r>
  </si>
  <si>
    <r>
      <rPr>
        <b/>
        <sz val="11"/>
        <color theme="1"/>
        <rFont val="Aptos Narrow"/>
        <family val="2"/>
        <scheme val="minor"/>
      </rPr>
      <t>Artículo 61 LFT</t>
    </r>
    <r>
      <rPr>
        <sz val="11"/>
        <color theme="1"/>
        <rFont val="Aptos Narrow"/>
        <family val="2"/>
        <scheme val="minor"/>
      </rPr>
      <t>.- La duración de la jornada diaria será de ocho horas la diurna, siete la nocturna y siete horas y media la mixta.</t>
    </r>
  </si>
  <si>
    <r>
      <rPr>
        <b/>
        <sz val="11"/>
        <color theme="1"/>
        <rFont val="Aptos Narrow"/>
        <family val="2"/>
        <scheme val="minor"/>
      </rPr>
      <t>Artículo 66 LFT</t>
    </r>
    <r>
      <rPr>
        <sz val="11"/>
        <color theme="1"/>
        <rFont val="Aptos Narrow"/>
        <family val="2"/>
        <scheme val="minor"/>
      </rPr>
      <t>.- Podrá también prolongarse la jornada de trabajo por circunstancias extraordinarias, sin exceder nunca de tres horas diarias ni de tres veces en una semana.</t>
    </r>
  </si>
  <si>
    <r>
      <rPr>
        <b/>
        <sz val="11"/>
        <color theme="1"/>
        <rFont val="Aptos Narrow"/>
        <family val="2"/>
        <scheme val="minor"/>
      </rPr>
      <t>Artículo 66 LFT</t>
    </r>
    <r>
      <rPr>
        <sz val="11"/>
        <color theme="1"/>
        <rFont val="Aptos Narrow"/>
        <family val="2"/>
        <scheme val="minor"/>
      </rPr>
      <t>.- La jornada de trabajo podrá prolongarse por circunstancias extraordinarias.
En estos casos, se abonará como salario por este tiempo un cien por ciento más de lo fijado para las horas ordinarias. El trabajo extraordinario no excederá de doce horas en una semana, las cuales podrán distribuirse en hasta cuatro horas diarias, en un máximo de cuatro días en ese periodo.</t>
    </r>
  </si>
  <si>
    <r>
      <rPr>
        <b/>
        <sz val="11"/>
        <color theme="1"/>
        <rFont val="Aptos Narrow"/>
        <family val="2"/>
        <scheme val="minor"/>
      </rPr>
      <t>Transitorio</t>
    </r>
    <r>
      <rPr>
        <sz val="11"/>
        <color theme="1"/>
        <rFont val="Aptos Narrow"/>
        <family val="2"/>
        <scheme val="minor"/>
      </rPr>
      <t xml:space="preserve">
</t>
    </r>
    <r>
      <rPr>
        <b/>
        <sz val="11"/>
        <color theme="1"/>
        <rFont val="Aptos Narrow"/>
        <family val="2"/>
        <scheme val="minor"/>
      </rPr>
      <t>Cuarto.</t>
    </r>
    <r>
      <rPr>
        <sz val="11"/>
        <color theme="1"/>
        <rFont val="Aptos Narrow"/>
        <family val="2"/>
        <scheme val="minor"/>
      </rPr>
      <t xml:space="preserve"> La duración de la jornada extraordinaria a que se refiere el artículo 66 de la Ley Federal del Trabajo se alcanzará de manera gradual, a partir del 1 de enero del año correspondiente, conforme a lo siguiente:</t>
    </r>
  </si>
  <si>
    <t>Horas Extras</t>
  </si>
  <si>
    <r>
      <rPr>
        <b/>
        <sz val="11"/>
        <color theme="1"/>
        <rFont val="Aptos Narrow"/>
        <family val="2"/>
        <scheme val="minor"/>
      </rPr>
      <t>Artículo 68 LFT.</t>
    </r>
    <r>
      <rPr>
        <sz val="11"/>
        <color theme="1"/>
        <rFont val="Aptos Narrow"/>
        <family val="2"/>
        <scheme val="minor"/>
      </rPr>
      <t>- Los trabajadores no están obligados a prestar sus servicios por un tiempo mayor del permitido de este capítulo.
La prolongación del tiempo extraordinario que exceda de nueve horas a la semana, obliga al patrón a pagar al trabajador el tiempo excedente con un doscientos por ciento más del salario que corresponda a las horas de la jornada, sin perjuicio de las sanciones establecidas en esta Ley.</t>
    </r>
  </si>
  <si>
    <r>
      <rPr>
        <b/>
        <sz val="11"/>
        <color theme="1"/>
        <rFont val="Aptos Narrow"/>
        <family val="2"/>
        <scheme val="minor"/>
      </rPr>
      <t>Artículo 68 LFT</t>
    </r>
    <r>
      <rPr>
        <sz val="11"/>
        <color theme="1"/>
        <rFont val="Aptos Narrow"/>
        <family val="2"/>
        <scheme val="minor"/>
      </rPr>
      <t>.- Las personas trabajadoras no están obligadas a prestar sus servicios por un tiempo mayor del permitido en este capítulo.
La prolongación del tiempo extraordinario que supere lo establecido en el artículo 66 de esta Ley, no podrá ser mayor de cuatro horas a la semana y obliga a la persona empleadora a pagar un doscientos por ciento más del salario que corresponda a las horas de la jornada ordinaria.
La suma de las jornadas ordinaria y extraordinaria, en ningún caso podrá ser mayor a doce horas diarias.</t>
    </r>
  </si>
  <si>
    <t>Jornada ordinaria</t>
  </si>
  <si>
    <t>Tiempo</t>
  </si>
  <si>
    <t>Máximo H.E.</t>
  </si>
  <si>
    <t>Lunes</t>
  </si>
  <si>
    <t>Martes</t>
  </si>
  <si>
    <t>Miércoles</t>
  </si>
  <si>
    <t>Jueves</t>
  </si>
  <si>
    <t>Viernes</t>
  </si>
  <si>
    <t>Sábado</t>
  </si>
  <si>
    <t>Domingo</t>
  </si>
  <si>
    <t>Diurna</t>
  </si>
  <si>
    <t>Nocturna</t>
  </si>
  <si>
    <t>Mixta</t>
  </si>
  <si>
    <t>Total horas</t>
  </si>
  <si>
    <t>H.E. x día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</si>
</sst>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8" formatCode="0.0%"/>
    <numFmt numFmtId="169" formatCode="00"/>
    <numFmt numFmtId="170" formatCode="0.000000"/>
  </numFmts>
  <fonts count="38"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rgb="FF1F1F1F"/>
      <name val="Arial"/>
      <family val="2"/>
    </font>
    <font>
      <b/>
      <sz val="11"/>
      <color rgb="FF1F1F1F"/>
      <name val="Arial"/>
      <family val="2"/>
    </font>
    <font>
      <b/>
      <sz val="11"/>
      <color rgb="FFFFFF00"/>
      <name val="Arial"/>
      <family val="2"/>
    </font>
    <font>
      <u/>
      <sz val="11"/>
      <color theme="10"/>
      <name val="Aptos Narrow"/>
      <family val="2"/>
      <scheme val="minor"/>
    </font>
    <font>
      <b/>
      <sz val="11"/>
      <color rgb="FFFFFF00"/>
      <name val="Aptos Narrow"/>
      <family val="2"/>
      <scheme val="minor"/>
    </font>
    <font>
      <b/>
      <u/>
      <sz val="11"/>
      <color rgb="FF0033CC"/>
      <name val="Aptos Narrow"/>
      <family val="2"/>
      <scheme val="minor"/>
    </font>
    <font>
      <sz val="11"/>
      <color theme="1"/>
      <name val="Calibri"/>
      <family val="2"/>
    </font>
    <font>
      <sz val="11"/>
      <color theme="1"/>
      <name val="Aptos Narrow"/>
      <family val="2"/>
    </font>
    <font>
      <sz val="15.4"/>
      <color theme="1"/>
      <name val="Aptos Narrow"/>
      <family val="2"/>
    </font>
    <font>
      <b/>
      <sz val="14"/>
      <color theme="1"/>
      <name val="Aptos Narrow"/>
      <family val="2"/>
      <scheme val="minor"/>
    </font>
    <font>
      <b/>
      <sz val="11"/>
      <color rgb="FFC00000"/>
      <name val="Aptos Narrow"/>
      <family val="2"/>
      <scheme val="minor"/>
    </font>
    <font>
      <b/>
      <u/>
      <sz val="11"/>
      <color rgb="FFFF0000"/>
      <name val="Aptos Narrow"/>
      <family val="2"/>
      <scheme val="minor"/>
    </font>
    <font>
      <b/>
      <sz val="11"/>
      <color theme="8" tint="-0.499984740745262"/>
      <name val="Aptos Narrow"/>
      <family val="2"/>
      <scheme val="minor"/>
    </font>
    <font>
      <b/>
      <sz val="11"/>
      <color theme="7" tint="-0.499984740745262"/>
      <name val="Aptos Narrow"/>
      <family val="2"/>
      <scheme val="minor"/>
    </font>
    <font>
      <b/>
      <sz val="11"/>
      <color theme="4" tint="-0.499984740745262"/>
      <name val="Aptos Narrow"/>
      <family val="2"/>
      <scheme val="minor"/>
    </font>
    <font>
      <b/>
      <sz val="11"/>
      <color rgb="FF545454"/>
      <name val="Aptos Narrow"/>
      <family val="2"/>
      <scheme val="minor"/>
    </font>
    <font>
      <sz val="11"/>
      <color rgb="FF545454"/>
      <name val="Arial"/>
      <family val="2"/>
    </font>
    <font>
      <b/>
      <sz val="11"/>
      <color rgb="FFFF0000"/>
      <name val="Aptos Narrow"/>
      <family val="2"/>
      <scheme val="minor"/>
    </font>
    <font>
      <b/>
      <sz val="11"/>
      <color rgb="FF0033CC"/>
      <name val="Aptos Narrow"/>
      <family val="2"/>
      <scheme val="minor"/>
    </font>
    <font>
      <b/>
      <sz val="9"/>
      <color indexed="81"/>
      <name val="Tahoma"/>
      <family val="2"/>
    </font>
    <font>
      <b/>
      <sz val="14"/>
      <color theme="0"/>
      <name val="Aptos Narrow"/>
      <family val="2"/>
      <scheme val="minor"/>
    </font>
    <font>
      <b/>
      <sz val="11"/>
      <color rgb="FFFF0000"/>
      <name val="Arial"/>
      <family val="2"/>
    </font>
    <font>
      <b/>
      <sz val="11"/>
      <color theme="6" tint="-0.499984740745262"/>
      <name val="Arial"/>
      <family val="2"/>
    </font>
    <font>
      <sz val="14.3"/>
      <color theme="1"/>
      <name val="Aptos Narrow"/>
      <family val="2"/>
    </font>
    <font>
      <b/>
      <sz val="11"/>
      <color theme="1"/>
      <name val="Arial"/>
      <family val="2"/>
    </font>
    <font>
      <sz val="11"/>
      <color theme="1"/>
      <name val="Arial"/>
      <family val="2"/>
    </font>
    <font>
      <sz val="9"/>
      <color theme="1"/>
      <name val="Arial"/>
      <family val="2"/>
    </font>
    <font>
      <b/>
      <sz val="10"/>
      <color theme="1"/>
      <name val="Arial"/>
      <family val="2"/>
    </font>
    <font>
      <sz val="10"/>
      <color theme="1"/>
      <name val="Arial"/>
      <family val="2"/>
    </font>
    <font>
      <b/>
      <sz val="11"/>
      <color theme="9" tint="-0.499984740745262"/>
      <name val="Aptos Narrow"/>
      <family val="2"/>
      <scheme val="minor"/>
    </font>
    <font>
      <b/>
      <sz val="11"/>
      <color rgb="FFCC3300"/>
      <name val="Aptos Narrow"/>
      <family val="2"/>
      <scheme val="minor"/>
    </font>
    <font>
      <u/>
      <sz val="11"/>
      <color theme="1"/>
      <name val="Aptos Narrow"/>
      <family val="2"/>
      <scheme val="minor"/>
    </font>
    <font>
      <b/>
      <u/>
      <sz val="11"/>
      <color theme="1"/>
      <name val="Aptos Narrow"/>
      <family val="2"/>
      <scheme val="minor"/>
    </font>
    <font>
      <sz val="9"/>
      <color rgb="FF000000"/>
      <name val="Arial"/>
      <family val="2"/>
    </font>
  </fonts>
  <fills count="25">
    <fill>
      <patternFill patternType="none"/>
    </fill>
    <fill>
      <patternFill patternType="gray125"/>
    </fill>
    <fill>
      <patternFill patternType="solid">
        <fgColor rgb="FFC00000"/>
        <bgColor indexed="64"/>
      </patternFill>
    </fill>
    <fill>
      <patternFill patternType="solid">
        <fgColor theme="3" tint="0.89999084444715716"/>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rgb="FFFFFF00"/>
        <bgColor indexed="64"/>
      </patternFill>
    </fill>
    <fill>
      <patternFill patternType="solid">
        <fgColor rgb="FFCCFFCC"/>
        <bgColor indexed="64"/>
      </patternFill>
    </fill>
    <fill>
      <patternFill patternType="solid">
        <fgColor rgb="FFFFC000"/>
        <bgColor indexed="64"/>
      </patternFill>
    </fill>
    <fill>
      <patternFill patternType="solid">
        <fgColor theme="5" tint="0.59999389629810485"/>
        <bgColor indexed="64"/>
      </patternFill>
    </fill>
    <fill>
      <patternFill patternType="solid">
        <fgColor rgb="FF99FF99"/>
        <bgColor indexed="64"/>
      </patternFill>
    </fill>
    <fill>
      <patternFill patternType="solid">
        <fgColor theme="7" tint="0.79998168889431442"/>
        <bgColor indexed="64"/>
      </patternFill>
    </fill>
    <fill>
      <patternFill patternType="solid">
        <fgColor theme="3" tint="9.9978637043366805E-2"/>
        <bgColor indexed="64"/>
      </patternFill>
    </fill>
    <fill>
      <patternFill patternType="solid">
        <fgColor theme="6" tint="0.59999389629810485"/>
        <bgColor indexed="64"/>
      </patternFill>
    </fill>
    <fill>
      <patternFill patternType="solid">
        <fgColor theme="4" tint="-0.499984740745262"/>
        <bgColor indexed="64"/>
      </patternFill>
    </fill>
    <fill>
      <patternFill patternType="solid">
        <fgColor theme="6" tint="0.39997558519241921"/>
        <bgColor indexed="64"/>
      </patternFill>
    </fill>
    <fill>
      <patternFill patternType="solid">
        <fgColor theme="9" tint="-0.499984740745262"/>
        <bgColor indexed="64"/>
      </patternFill>
    </fill>
    <fill>
      <patternFill patternType="solid">
        <fgColor theme="0" tint="-0.34998626667073579"/>
        <bgColor indexed="64"/>
      </patternFill>
    </fill>
    <fill>
      <patternFill patternType="solid">
        <fgColor rgb="FFC0C0C0"/>
        <bgColor indexed="64"/>
      </patternFill>
    </fill>
  </fills>
  <borders count="56">
    <border>
      <left/>
      <right/>
      <top/>
      <bottom/>
      <diagonal/>
    </border>
    <border>
      <left style="medium">
        <color rgb="FFC4C7C5"/>
      </left>
      <right style="medium">
        <color rgb="FFC4C7C5"/>
      </right>
      <top style="medium">
        <color rgb="FFC4C7C5"/>
      </top>
      <bottom style="medium">
        <color rgb="FFC4C7C5"/>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rgb="FFC00000"/>
      </right>
      <top style="thick">
        <color rgb="FFC00000"/>
      </top>
      <bottom style="thick">
        <color rgb="FFC00000"/>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dotted">
        <color theme="6" tint="-0.499984740745262"/>
      </bottom>
      <diagonal/>
    </border>
    <border>
      <left/>
      <right style="medium">
        <color indexed="64"/>
      </right>
      <top/>
      <bottom/>
      <diagonal/>
    </border>
    <border>
      <left style="medium">
        <color indexed="64"/>
      </left>
      <right style="dashed">
        <color indexed="64"/>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style="medium">
        <color indexed="64"/>
      </left>
      <right style="dotted">
        <color theme="6" tint="-0.499984740745262"/>
      </right>
      <top style="dashed">
        <color indexed="64"/>
      </top>
      <bottom style="dashed">
        <color indexed="64"/>
      </bottom>
      <diagonal/>
    </border>
    <border>
      <left/>
      <right style="medium">
        <color indexed="64"/>
      </right>
      <top style="dashed">
        <color indexed="64"/>
      </top>
      <bottom style="dashed">
        <color indexed="64"/>
      </bottom>
      <diagonal/>
    </border>
    <border>
      <left/>
      <right/>
      <top style="thin">
        <color indexed="64"/>
      </top>
      <bottom style="thin">
        <color indexed="64"/>
      </bottom>
      <diagonal/>
    </border>
    <border>
      <left style="medium">
        <color indexed="64"/>
      </left>
      <right style="dotted">
        <color theme="6" tint="-0.499984740745262"/>
      </right>
      <top/>
      <bottom style="dotted">
        <color theme="6" tint="-0.499984740745262"/>
      </bottom>
      <diagonal/>
    </border>
    <border>
      <left/>
      <right style="medium">
        <color indexed="64"/>
      </right>
      <top/>
      <bottom style="thin">
        <color indexed="64"/>
      </bottom>
      <diagonal/>
    </border>
    <border>
      <left style="medium">
        <color indexed="64"/>
      </left>
      <right/>
      <top/>
      <bottom/>
      <diagonal/>
    </border>
    <border>
      <left style="medium">
        <color indexed="64"/>
      </left>
      <right style="dotted">
        <color theme="6" tint="-0.499984740745262"/>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diagonal/>
    </border>
    <border>
      <left/>
      <right/>
      <top/>
      <bottom style="thick">
        <color theme="0" tint="-0.24994659260841701"/>
      </bottom>
      <diagonal/>
    </border>
    <border>
      <left style="thin">
        <color indexed="64"/>
      </left>
      <right style="thin">
        <color indexed="64"/>
      </right>
      <top style="thick">
        <color theme="0" tint="-0.24994659260841701"/>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FF000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top/>
      <bottom style="medium">
        <color rgb="FF000000"/>
      </bottom>
      <diagonal/>
    </border>
    <border>
      <left style="thick">
        <color rgb="FFFF0000"/>
      </left>
      <right style="thick">
        <color rgb="FFFF0000"/>
      </right>
      <top style="thick">
        <color rgb="FFFF0000"/>
      </top>
      <bottom style="thick">
        <color rgb="FFFF0000"/>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321">
    <xf numFmtId="0" fontId="0" fillId="0" borderId="0" xfId="0"/>
    <xf numFmtId="0" fontId="5" fillId="0" borderId="1" xfId="0" applyFont="1" applyBorder="1" applyAlignment="1">
      <alignment horizontal="left" vertical="center" wrapText="1" indent="1" readingOrder="1"/>
    </xf>
    <xf numFmtId="0" fontId="4" fillId="0" borderId="1" xfId="0" applyFont="1" applyBorder="1" applyAlignment="1">
      <alignment horizontal="left" vertical="center" wrapText="1" indent="1" readingOrder="1"/>
    </xf>
    <xf numFmtId="0" fontId="3" fillId="0" borderId="0" xfId="0" applyFont="1"/>
    <xf numFmtId="3" fontId="4" fillId="0" borderId="1" xfId="0" applyNumberFormat="1" applyFont="1" applyBorder="1" applyAlignment="1">
      <alignment horizontal="left" vertical="center" wrapText="1" indent="1" readingOrder="1"/>
    </xf>
    <xf numFmtId="0" fontId="5" fillId="0" borderId="0" xfId="0" applyFont="1" applyFill="1" applyBorder="1" applyAlignment="1">
      <alignment horizontal="left" vertical="center" wrapText="1" readingOrder="1"/>
    </xf>
    <xf numFmtId="0" fontId="6" fillId="2" borderId="0" xfId="0" applyFont="1" applyFill="1" applyBorder="1" applyAlignment="1">
      <alignment horizontal="left" vertical="center" wrapText="1" readingOrder="1"/>
    </xf>
    <xf numFmtId="0" fontId="5" fillId="3" borderId="1" xfId="0" applyFont="1" applyFill="1" applyBorder="1" applyAlignment="1">
      <alignment horizontal="center" vertical="center" wrapText="1" readingOrder="1"/>
    </xf>
    <xf numFmtId="0" fontId="8" fillId="4" borderId="0" xfId="0" applyFont="1" applyFill="1" applyAlignment="1">
      <alignment horizontal="center"/>
    </xf>
    <xf numFmtId="0" fontId="9" fillId="5" borderId="2" xfId="2" applyFont="1" applyFill="1" applyBorder="1"/>
    <xf numFmtId="0" fontId="0" fillId="0" borderId="3" xfId="0" applyBorder="1"/>
    <xf numFmtId="0" fontId="9" fillId="5" borderId="0" xfId="2" applyFont="1" applyFill="1" applyBorder="1"/>
    <xf numFmtId="0" fontId="0" fillId="0" borderId="0" xfId="0" applyBorder="1"/>
    <xf numFmtId="0" fontId="0" fillId="0" borderId="4" xfId="0" applyBorder="1"/>
    <xf numFmtId="0" fontId="0" fillId="0" borderId="0" xfId="0" applyAlignment="1">
      <alignment horizontal="center"/>
    </xf>
    <xf numFmtId="0" fontId="0" fillId="6" borderId="2" xfId="0" applyFill="1" applyBorder="1" applyAlignment="1">
      <alignment horizontal="justify" vertical="center" wrapText="1"/>
    </xf>
    <xf numFmtId="0" fontId="0" fillId="6" borderId="2" xfId="0" applyFill="1" applyBorder="1" applyAlignment="1">
      <alignment horizontal="justify" vertical="center"/>
    </xf>
    <xf numFmtId="0" fontId="10" fillId="0" borderId="0" xfId="0" applyFont="1" applyAlignment="1">
      <alignment horizontal="center" vertical="center"/>
    </xf>
    <xf numFmtId="0" fontId="3" fillId="3" borderId="2" xfId="0" applyFont="1" applyFill="1" applyBorder="1" applyAlignment="1">
      <alignment horizontal="center"/>
    </xf>
    <xf numFmtId="0" fontId="0" fillId="0" borderId="0" xfId="0" applyAlignment="1">
      <alignment horizontal="left" indent="1"/>
    </xf>
    <xf numFmtId="0" fontId="3" fillId="7" borderId="2" xfId="0" applyFont="1" applyFill="1" applyBorder="1" applyAlignment="1">
      <alignment horizontal="center"/>
    </xf>
    <xf numFmtId="0" fontId="3" fillId="0" borderId="2" xfId="0" applyFont="1" applyBorder="1"/>
    <xf numFmtId="0" fontId="0" fillId="0" borderId="2" xfId="0" applyBorder="1"/>
    <xf numFmtId="0" fontId="0" fillId="0" borderId="2" xfId="0" applyBorder="1" applyAlignment="1">
      <alignment horizontal="left" wrapText="1" indent="1"/>
    </xf>
    <xf numFmtId="0" fontId="0" fillId="0" borderId="2" xfId="0" applyBorder="1" applyAlignment="1">
      <alignment horizontal="justify"/>
    </xf>
    <xf numFmtId="0" fontId="0" fillId="0" borderId="2" xfId="0" applyFont="1" applyBorder="1" applyAlignment="1">
      <alignment horizontal="left" wrapText="1" indent="1"/>
    </xf>
    <xf numFmtId="0" fontId="0" fillId="0" borderId="2" xfId="0" applyFont="1" applyBorder="1" applyAlignment="1">
      <alignment horizontal="left" vertical="center" wrapText="1" indent="1"/>
    </xf>
    <xf numFmtId="0" fontId="0" fillId="0" borderId="5" xfId="0" applyBorder="1"/>
    <xf numFmtId="0" fontId="0" fillId="0" borderId="0" xfId="0" quotePrefix="1"/>
    <xf numFmtId="0" fontId="3" fillId="8" borderId="6" xfId="0" applyFont="1" applyFill="1" applyBorder="1"/>
    <xf numFmtId="0" fontId="3" fillId="8" borderId="7" xfId="0" applyFont="1" applyFill="1" applyBorder="1" applyAlignment="1">
      <alignment horizontal="center"/>
    </xf>
    <xf numFmtId="0" fontId="2" fillId="2" borderId="0" xfId="0" applyFont="1" applyFill="1" applyAlignment="1">
      <alignment horizontal="center"/>
    </xf>
    <xf numFmtId="4" fontId="0" fillId="0" borderId="0" xfId="0" quotePrefix="1" applyNumberFormat="1"/>
    <xf numFmtId="0" fontId="0" fillId="6" borderId="8" xfId="0" applyFill="1" applyBorder="1" applyAlignment="1">
      <alignment horizontal="justify" vertical="center"/>
    </xf>
    <xf numFmtId="0" fontId="0" fillId="6" borderId="9" xfId="0" applyFill="1" applyBorder="1" applyAlignment="1">
      <alignment horizontal="justify" vertical="center" wrapText="1"/>
    </xf>
    <xf numFmtId="0" fontId="13" fillId="0" borderId="0" xfId="0" applyFont="1" applyAlignment="1">
      <alignment vertical="center"/>
    </xf>
    <xf numFmtId="4" fontId="0" fillId="5" borderId="6" xfId="0" applyNumberFormat="1" applyFill="1" applyBorder="1" applyAlignment="1">
      <alignment vertical="center"/>
    </xf>
    <xf numFmtId="0" fontId="0" fillId="0" borderId="0" xfId="0" applyAlignment="1">
      <alignment horizontal="justify" vertical="center" wrapText="1"/>
    </xf>
    <xf numFmtId="0" fontId="14" fillId="0" borderId="10" xfId="0" applyFont="1" applyBorder="1"/>
    <xf numFmtId="0" fontId="0" fillId="0" borderId="11" xfId="0" applyBorder="1"/>
    <xf numFmtId="0" fontId="0" fillId="6" borderId="2" xfId="2" applyFont="1" applyFill="1" applyBorder="1" applyAlignment="1">
      <alignment horizontal="justify" vertical="center" wrapText="1"/>
    </xf>
    <xf numFmtId="0" fontId="1" fillId="6" borderId="2" xfId="2" applyFont="1" applyFill="1" applyBorder="1" applyAlignment="1">
      <alignment horizontal="justify" vertical="center" wrapText="1"/>
    </xf>
    <xf numFmtId="0" fontId="15" fillId="0" borderId="12" xfId="2" applyFont="1" applyBorder="1" applyAlignment="1">
      <alignment horizontal="left" vertical="center" wrapText="1" indent="1"/>
    </xf>
    <xf numFmtId="4" fontId="0" fillId="9" borderId="13" xfId="0" applyNumberFormat="1" applyFill="1" applyBorder="1" applyAlignment="1">
      <alignment vertical="center"/>
    </xf>
    <xf numFmtId="0" fontId="1" fillId="0" borderId="0" xfId="2" applyFont="1" applyBorder="1" applyAlignment="1">
      <alignment horizontal="justify" vertical="center" wrapText="1"/>
    </xf>
    <xf numFmtId="0" fontId="15" fillId="0" borderId="14" xfId="2" applyFont="1" applyBorder="1" applyAlignment="1">
      <alignment horizontal="left" vertical="center" wrapText="1" indent="1"/>
    </xf>
    <xf numFmtId="4" fontId="0" fillId="9" borderId="15" xfId="0" applyNumberFormat="1" applyFill="1" applyBorder="1" applyAlignment="1">
      <alignment vertical="center"/>
    </xf>
    <xf numFmtId="0" fontId="0" fillId="0" borderId="0" xfId="0" applyAlignment="1">
      <alignment vertical="center"/>
    </xf>
    <xf numFmtId="0" fontId="0" fillId="6" borderId="8" xfId="2" applyFont="1" applyFill="1" applyBorder="1" applyAlignment="1">
      <alignment horizontal="justify" vertical="center" wrapText="1"/>
    </xf>
    <xf numFmtId="0" fontId="1" fillId="6" borderId="8" xfId="2" applyFont="1" applyFill="1" applyBorder="1" applyAlignment="1">
      <alignment horizontal="justify" vertical="center" wrapText="1"/>
    </xf>
    <xf numFmtId="0" fontId="0" fillId="0" borderId="2" xfId="2" applyFont="1" applyBorder="1" applyAlignment="1">
      <alignment horizontal="justify" vertical="center" wrapText="1"/>
    </xf>
    <xf numFmtId="0" fontId="1" fillId="0" borderId="2" xfId="2" applyFont="1" applyBorder="1" applyAlignment="1">
      <alignment horizontal="justify" vertical="center" wrapText="1"/>
    </xf>
    <xf numFmtId="0" fontId="3" fillId="0" borderId="5"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3" xfId="2" applyFont="1" applyBorder="1" applyAlignment="1">
      <alignment horizontal="center" vertical="center" wrapText="1"/>
    </xf>
    <xf numFmtId="0" fontId="0" fillId="0" borderId="2" xfId="2" applyFont="1" applyBorder="1" applyAlignment="1">
      <alignment horizontal="center" vertical="center" wrapText="1"/>
    </xf>
    <xf numFmtId="0" fontId="15" fillId="0" borderId="17" xfId="2" applyFont="1" applyBorder="1" applyAlignment="1">
      <alignment horizontal="left" vertical="center" wrapText="1" indent="1"/>
    </xf>
    <xf numFmtId="4" fontId="0" fillId="9" borderId="18" xfId="0" applyNumberFormat="1" applyFill="1" applyBorder="1" applyAlignment="1">
      <alignment vertical="center"/>
    </xf>
    <xf numFmtId="0" fontId="0" fillId="6" borderId="19" xfId="2" applyFont="1" applyFill="1" applyBorder="1" applyAlignment="1">
      <alignment horizontal="justify" vertical="center" wrapText="1"/>
    </xf>
    <xf numFmtId="0" fontId="1" fillId="6" borderId="0" xfId="2" applyFont="1" applyFill="1" applyBorder="1" applyAlignment="1">
      <alignment horizontal="justify" vertical="center" wrapText="1"/>
    </xf>
    <xf numFmtId="0" fontId="1" fillId="0" borderId="2" xfId="2" applyFont="1" applyBorder="1" applyAlignment="1">
      <alignment vertical="center" wrapText="1"/>
    </xf>
    <xf numFmtId="0" fontId="0" fillId="6" borderId="0" xfId="2" applyFont="1" applyFill="1" applyBorder="1" applyAlignment="1">
      <alignment horizontal="justify" vertical="center" wrapText="1"/>
    </xf>
    <xf numFmtId="0" fontId="15" fillId="0" borderId="20" xfId="2" applyFont="1" applyBorder="1" applyAlignment="1">
      <alignment horizontal="left" vertical="center" wrapText="1" indent="1"/>
    </xf>
    <xf numFmtId="4" fontId="0" fillId="9" borderId="21" xfId="0" applyNumberFormat="1" applyFill="1" applyBorder="1" applyAlignment="1">
      <alignment vertical="center"/>
    </xf>
    <xf numFmtId="0" fontId="16" fillId="0" borderId="22" xfId="0" applyFont="1" applyBorder="1" applyAlignment="1">
      <alignment horizontal="left" wrapText="1"/>
    </xf>
    <xf numFmtId="0" fontId="0" fillId="0" borderId="23" xfId="0" applyBorder="1"/>
    <xf numFmtId="0" fontId="17" fillId="0" borderId="2" xfId="2" applyFont="1" applyBorder="1" applyAlignment="1">
      <alignment horizontal="left" wrapText="1" indent="1"/>
    </xf>
    <xf numFmtId="4" fontId="0" fillId="9" borderId="24" xfId="0" applyNumberFormat="1" applyFill="1" applyBorder="1" applyAlignment="1">
      <alignment vertical="center"/>
    </xf>
    <xf numFmtId="0" fontId="0" fillId="6" borderId="5" xfId="0" applyFill="1" applyBorder="1" applyAlignment="1">
      <alignment horizontal="justify" vertical="center" wrapText="1"/>
    </xf>
    <xf numFmtId="0" fontId="0" fillId="6" borderId="16" xfId="0" applyFill="1" applyBorder="1" applyAlignment="1">
      <alignment horizontal="justify" vertical="center"/>
    </xf>
    <xf numFmtId="0" fontId="0" fillId="6" borderId="3" xfId="0" applyFill="1" applyBorder="1" applyAlignment="1">
      <alignment horizontal="justify" vertical="center"/>
    </xf>
    <xf numFmtId="0" fontId="9" fillId="0" borderId="2" xfId="2" applyFont="1" applyBorder="1" applyAlignment="1">
      <alignment horizontal="left" wrapText="1" indent="1"/>
    </xf>
    <xf numFmtId="0" fontId="0" fillId="6" borderId="2" xfId="2" applyFont="1" applyFill="1" applyBorder="1" applyAlignment="1">
      <alignment horizontal="justify" wrapText="1"/>
    </xf>
    <xf numFmtId="0" fontId="1" fillId="6" borderId="2" xfId="2" applyFont="1" applyFill="1" applyBorder="1" applyAlignment="1">
      <alignment horizontal="justify" wrapText="1"/>
    </xf>
    <xf numFmtId="0" fontId="3" fillId="0" borderId="8" xfId="0" applyFont="1" applyBorder="1" applyAlignment="1">
      <alignment horizontal="left" wrapText="1"/>
    </xf>
    <xf numFmtId="4" fontId="0" fillId="0" borderId="8" xfId="0" quotePrefix="1" applyNumberFormat="1" applyBorder="1"/>
    <xf numFmtId="0" fontId="1" fillId="0" borderId="2" xfId="2" applyFont="1" applyFill="1" applyBorder="1" applyAlignment="1">
      <alignment horizontal="left" wrapText="1"/>
    </xf>
    <xf numFmtId="4" fontId="0" fillId="5" borderId="2" xfId="0" quotePrefix="1" applyNumberFormat="1" applyFill="1" applyBorder="1"/>
    <xf numFmtId="0" fontId="18" fillId="0" borderId="2" xfId="2" applyFont="1" applyFill="1" applyBorder="1" applyAlignment="1">
      <alignment horizontal="left" wrapText="1"/>
    </xf>
    <xf numFmtId="4" fontId="3" fillId="5" borderId="2" xfId="0" quotePrefix="1" applyNumberFormat="1" applyFont="1" applyFill="1" applyBorder="1"/>
    <xf numFmtId="0" fontId="2" fillId="2" borderId="19" xfId="0" applyFont="1" applyFill="1" applyBorder="1" applyAlignment="1">
      <alignment horizontal="left"/>
    </xf>
    <xf numFmtId="0" fontId="3" fillId="0" borderId="2" xfId="0" applyFont="1" applyBorder="1" applyAlignment="1">
      <alignment vertical="center"/>
    </xf>
    <xf numFmtId="4" fontId="0" fillId="5" borderId="2" xfId="0" quotePrefix="1" applyNumberFormat="1" applyFill="1" applyBorder="1" applyAlignment="1">
      <alignment vertical="center"/>
    </xf>
    <xf numFmtId="0" fontId="0" fillId="9" borderId="2" xfId="0" applyFill="1" applyBorder="1"/>
    <xf numFmtId="4" fontId="0" fillId="0" borderId="2" xfId="0" quotePrefix="1" applyNumberFormat="1" applyBorder="1"/>
    <xf numFmtId="0" fontId="3" fillId="0" borderId="9" xfId="0" applyFont="1" applyBorder="1" applyAlignment="1">
      <alignment vertical="center"/>
    </xf>
    <xf numFmtId="0" fontId="0" fillId="6" borderId="25" xfId="0" applyFill="1" applyBorder="1" applyAlignment="1">
      <alignment horizontal="left" wrapText="1" indent="1"/>
    </xf>
    <xf numFmtId="0" fontId="0" fillId="5" borderId="3" xfId="0" applyFill="1" applyBorder="1"/>
    <xf numFmtId="0" fontId="0" fillId="6" borderId="25" xfId="0" applyFill="1" applyBorder="1" applyAlignment="1">
      <alignment horizontal="left" indent="1"/>
    </xf>
    <xf numFmtId="0" fontId="0" fillId="9" borderId="3" xfId="0" applyFill="1" applyBorder="1"/>
    <xf numFmtId="0" fontId="0" fillId="6" borderId="26" xfId="0" applyFill="1" applyBorder="1" applyAlignment="1">
      <alignment horizontal="left" indent="1"/>
    </xf>
    <xf numFmtId="0" fontId="9" fillId="0" borderId="8" xfId="2" applyFont="1" applyBorder="1"/>
    <xf numFmtId="4" fontId="0" fillId="9" borderId="8" xfId="0" applyNumberFormat="1" applyFill="1" applyBorder="1"/>
    <xf numFmtId="4" fontId="0" fillId="9" borderId="2" xfId="0" applyNumberFormat="1" applyFill="1" applyBorder="1"/>
    <xf numFmtId="0" fontId="3" fillId="0" borderId="8" xfId="0" applyFont="1" applyBorder="1"/>
    <xf numFmtId="4" fontId="0" fillId="9" borderId="2" xfId="0" quotePrefix="1" applyNumberFormat="1" applyFill="1" applyBorder="1"/>
    <xf numFmtId="4" fontId="3" fillId="9" borderId="2" xfId="0" quotePrefix="1" applyNumberFormat="1" applyFont="1" applyFill="1" applyBorder="1"/>
    <xf numFmtId="0" fontId="19" fillId="0" borderId="2" xfId="0" applyFont="1" applyBorder="1" applyAlignment="1">
      <alignment horizontal="left" indent="1"/>
    </xf>
    <xf numFmtId="0" fontId="19" fillId="0" borderId="9" xfId="0" applyFont="1" applyBorder="1" applyAlignment="1">
      <alignment horizontal="left" indent="1"/>
    </xf>
    <xf numFmtId="4" fontId="0" fillId="5" borderId="8" xfId="0" quotePrefix="1" applyNumberFormat="1" applyFill="1" applyBorder="1"/>
    <xf numFmtId="4" fontId="0" fillId="9" borderId="2" xfId="0" applyNumberFormat="1" applyFill="1" applyBorder="1" applyAlignment="1">
      <alignment vertical="center"/>
    </xf>
    <xf numFmtId="4" fontId="3" fillId="0" borderId="0" xfId="0" quotePrefix="1" applyNumberFormat="1" applyFont="1"/>
    <xf numFmtId="4" fontId="0" fillId="5" borderId="3" xfId="0" quotePrefix="1" applyNumberFormat="1" applyFill="1" applyBorder="1"/>
    <xf numFmtId="0" fontId="9" fillId="0" borderId="2" xfId="2" applyFont="1" applyBorder="1"/>
    <xf numFmtId="4" fontId="0" fillId="9" borderId="3" xfId="0" quotePrefix="1" applyNumberFormat="1" applyFill="1" applyBorder="1"/>
    <xf numFmtId="4" fontId="0" fillId="9" borderId="3" xfId="0" applyNumberFormat="1" applyFill="1" applyBorder="1"/>
    <xf numFmtId="4" fontId="3" fillId="0" borderId="2" xfId="0" quotePrefix="1" applyNumberFormat="1" applyFont="1" applyBorder="1"/>
    <xf numFmtId="0" fontId="2" fillId="2" borderId="0" xfId="0" applyFont="1" applyFill="1"/>
    <xf numFmtId="0" fontId="20" fillId="0" borderId="0" xfId="0" applyFont="1"/>
    <xf numFmtId="0" fontId="0" fillId="5" borderId="2" xfId="0" applyFill="1" applyBorder="1"/>
    <xf numFmtId="0" fontId="14" fillId="0" borderId="0" xfId="0" applyFont="1"/>
    <xf numFmtId="0" fontId="21" fillId="0" borderId="0" xfId="0" applyFont="1" applyAlignment="1">
      <alignment horizontal="left" wrapText="1" indent="1"/>
    </xf>
    <xf numFmtId="0" fontId="0" fillId="9" borderId="9" xfId="0" applyFill="1" applyBorder="1"/>
    <xf numFmtId="0" fontId="0" fillId="6" borderId="5" xfId="2" applyFont="1" applyFill="1" applyBorder="1" applyAlignment="1">
      <alignment horizontal="justify" vertical="center" wrapText="1"/>
    </xf>
    <xf numFmtId="0" fontId="0" fillId="6" borderId="16" xfId="2" applyFont="1" applyFill="1" applyBorder="1" applyAlignment="1">
      <alignment horizontal="justify" vertical="center" wrapText="1"/>
    </xf>
    <xf numFmtId="0" fontId="0" fillId="6" borderId="3" xfId="2" applyFont="1" applyFill="1" applyBorder="1" applyAlignment="1">
      <alignment horizontal="justify" vertical="center" wrapText="1"/>
    </xf>
    <xf numFmtId="0" fontId="22" fillId="0" borderId="0" xfId="0" applyFont="1" applyAlignment="1">
      <alignment horizontal="left" wrapText="1"/>
    </xf>
    <xf numFmtId="0" fontId="16" fillId="0" borderId="0" xfId="0" applyFont="1" applyAlignment="1">
      <alignment horizontal="left" wrapText="1" indent="1"/>
    </xf>
    <xf numFmtId="0" fontId="9" fillId="0" borderId="0" xfId="2" applyFont="1" applyAlignment="1">
      <alignment horizontal="left" wrapText="1" indent="1"/>
    </xf>
    <xf numFmtId="0" fontId="3" fillId="0" borderId="0" xfId="0" applyFont="1" applyAlignment="1">
      <alignment horizontal="left" wrapText="1"/>
    </xf>
    <xf numFmtId="4" fontId="3" fillId="5" borderId="2" xfId="0" applyNumberFormat="1" applyFont="1" applyFill="1" applyBorder="1"/>
    <xf numFmtId="0" fontId="0" fillId="0" borderId="0" xfId="0" applyAlignment="1">
      <alignment horizontal="left" wrapText="1"/>
    </xf>
    <xf numFmtId="0" fontId="3" fillId="5" borderId="2" xfId="0" applyFont="1" applyFill="1" applyBorder="1"/>
    <xf numFmtId="0" fontId="0" fillId="6" borderId="5" xfId="0" applyFill="1" applyBorder="1" applyAlignment="1">
      <alignment horizontal="justify" wrapText="1"/>
    </xf>
    <xf numFmtId="0" fontId="0" fillId="6" borderId="16" xfId="0" applyFill="1" applyBorder="1" applyAlignment="1">
      <alignment horizontal="justify"/>
    </xf>
    <xf numFmtId="0" fontId="0" fillId="6" borderId="3" xfId="0" applyFill="1" applyBorder="1" applyAlignment="1">
      <alignment horizontal="justify"/>
    </xf>
    <xf numFmtId="0" fontId="3" fillId="0" borderId="0" xfId="0" applyFont="1" applyAlignment="1">
      <alignment horizontal="justify" wrapText="1"/>
    </xf>
    <xf numFmtId="4" fontId="0" fillId="5" borderId="2" xfId="0" applyNumberFormat="1" applyFill="1" applyBorder="1" applyAlignment="1">
      <alignment vertical="center"/>
    </xf>
    <xf numFmtId="0" fontId="0" fillId="6" borderId="2" xfId="0" applyFill="1" applyBorder="1" applyAlignment="1">
      <alignment horizontal="left" wrapText="1" indent="1"/>
    </xf>
    <xf numFmtId="0" fontId="0" fillId="6" borderId="2" xfId="0" applyFill="1" applyBorder="1" applyAlignment="1">
      <alignment horizontal="left" indent="1"/>
    </xf>
    <xf numFmtId="4" fontId="0" fillId="5" borderId="2" xfId="0" applyNumberFormat="1" applyFill="1" applyBorder="1"/>
    <xf numFmtId="0" fontId="3" fillId="6" borderId="2" xfId="0" applyFont="1" applyFill="1" applyBorder="1" applyAlignment="1">
      <alignment horizontal="left" wrapText="1" indent="1"/>
    </xf>
    <xf numFmtId="0" fontId="9" fillId="0" borderId="0" xfId="2" applyFont="1" applyAlignment="1">
      <alignment horizontal="justify" wrapText="1"/>
    </xf>
    <xf numFmtId="0" fontId="3" fillId="6" borderId="2" xfId="0" applyFont="1" applyFill="1" applyBorder="1" applyAlignment="1">
      <alignment horizontal="left" indent="1"/>
    </xf>
    <xf numFmtId="4" fontId="0" fillId="5" borderId="9" xfId="0" applyNumberFormat="1" applyFill="1" applyBorder="1"/>
    <xf numFmtId="0" fontId="0" fillId="6" borderId="2" xfId="0" applyFill="1" applyBorder="1" applyAlignment="1">
      <alignment horizontal="left" vertical="center" wrapText="1" indent="1"/>
    </xf>
    <xf numFmtId="4" fontId="0" fillId="9" borderId="2" xfId="0" quotePrefix="1" applyNumberFormat="1" applyFill="1" applyBorder="1" applyAlignment="1">
      <alignment vertical="center"/>
    </xf>
    <xf numFmtId="0" fontId="3" fillId="0" borderId="0" xfId="0" applyFont="1" applyAlignment="1">
      <alignment horizontal="left" indent="1"/>
    </xf>
    <xf numFmtId="0" fontId="9" fillId="0" borderId="0" xfId="2" applyFont="1" applyAlignment="1">
      <alignment horizontal="left"/>
    </xf>
    <xf numFmtId="0" fontId="3" fillId="0" borderId="0" xfId="0" applyFont="1" applyAlignment="1">
      <alignment horizontal="left"/>
    </xf>
    <xf numFmtId="4" fontId="3" fillId="5" borderId="0" xfId="0" applyNumberFormat="1" applyFont="1" applyFill="1"/>
    <xf numFmtId="0" fontId="14" fillId="0" borderId="0" xfId="0" applyFont="1" applyAlignment="1">
      <alignment horizontal="justify" wrapText="1"/>
    </xf>
    <xf numFmtId="4" fontId="0" fillId="0" borderId="0" xfId="0" applyNumberFormat="1" applyAlignment="1">
      <alignment vertical="center"/>
    </xf>
    <xf numFmtId="0" fontId="14" fillId="0" borderId="0" xfId="0" applyFont="1" applyAlignment="1">
      <alignment horizontal="left" wrapText="1"/>
    </xf>
    <xf numFmtId="4" fontId="0" fillId="5" borderId="0" xfId="0" applyNumberFormat="1" applyFill="1"/>
    <xf numFmtId="4" fontId="0" fillId="5" borderId="3" xfId="0" applyNumberFormat="1" applyFill="1" applyBorder="1"/>
    <xf numFmtId="4" fontId="0" fillId="0" borderId="2" xfId="0" applyNumberFormat="1" applyBorder="1"/>
    <xf numFmtId="4" fontId="0" fillId="10" borderId="0" xfId="0" applyNumberFormat="1" applyFill="1"/>
    <xf numFmtId="0" fontId="3" fillId="0" borderId="27" xfId="0" applyFont="1" applyBorder="1" applyAlignment="1">
      <alignment horizontal="left" vertical="center" wrapText="1"/>
    </xf>
    <xf numFmtId="4" fontId="0" fillId="0" borderId="27" xfId="0" applyNumberFormat="1" applyBorder="1" applyAlignment="1">
      <alignment vertical="center"/>
    </xf>
    <xf numFmtId="4" fontId="0" fillId="5" borderId="28" xfId="0" applyNumberFormat="1" applyFill="1" applyBorder="1"/>
    <xf numFmtId="0" fontId="3" fillId="0" borderId="2" xfId="0" applyFont="1" applyBorder="1" applyAlignment="1">
      <alignment horizontal="left" wrapText="1"/>
    </xf>
    <xf numFmtId="0" fontId="13" fillId="0" borderId="0" xfId="0" applyFont="1"/>
    <xf numFmtId="0" fontId="5" fillId="0" borderId="29" xfId="0" applyFont="1" applyBorder="1" applyAlignment="1">
      <alignment horizontal="left" vertical="center" wrapText="1" indent="1" readingOrder="1"/>
    </xf>
    <xf numFmtId="0" fontId="5" fillId="0" borderId="29" xfId="0" applyFont="1" applyBorder="1" applyAlignment="1">
      <alignment horizontal="center" vertical="center" wrapText="1" readingOrder="1"/>
    </xf>
    <xf numFmtId="0" fontId="5" fillId="6" borderId="2" xfId="0" applyFont="1" applyFill="1" applyBorder="1" applyAlignment="1">
      <alignment vertical="center" wrapText="1" readingOrder="1"/>
    </xf>
    <xf numFmtId="0" fontId="5" fillId="0" borderId="30" xfId="0" applyFont="1" applyBorder="1" applyAlignment="1">
      <alignment horizontal="left" vertical="center" wrapText="1" indent="1" readingOrder="1"/>
    </xf>
    <xf numFmtId="0" fontId="4" fillId="0" borderId="30" xfId="0" applyFont="1" applyBorder="1" applyAlignment="1">
      <alignment vertical="center" wrapText="1" readingOrder="1"/>
    </xf>
    <xf numFmtId="0" fontId="4" fillId="0" borderId="29" xfId="0" applyFont="1" applyBorder="1" applyAlignment="1">
      <alignment vertical="center" wrapText="1" readingOrder="1"/>
    </xf>
    <xf numFmtId="0" fontId="5" fillId="6" borderId="31" xfId="0" applyFont="1" applyFill="1" applyBorder="1" applyAlignment="1">
      <alignment horizontal="justify" vertical="center" wrapText="1" readingOrder="1"/>
    </xf>
    <xf numFmtId="0" fontId="5" fillId="6" borderId="32" xfId="0" applyFont="1" applyFill="1" applyBorder="1" applyAlignment="1">
      <alignment horizontal="justify" vertical="center" wrapText="1" readingOrder="1"/>
    </xf>
    <xf numFmtId="0" fontId="24" fillId="2" borderId="0" xfId="0" applyFont="1" applyFill="1"/>
    <xf numFmtId="0" fontId="4" fillId="0" borderId="33" xfId="0" applyFont="1" applyBorder="1" applyAlignment="1">
      <alignment horizontal="left" vertical="center" wrapText="1" indent="1" readingOrder="1"/>
    </xf>
    <xf numFmtId="0" fontId="4" fillId="0" borderId="33" xfId="0" applyFont="1" applyBorder="1" applyAlignment="1">
      <alignment vertical="center" wrapText="1" readingOrder="1"/>
    </xf>
    <xf numFmtId="0" fontId="4" fillId="0" borderId="9" xfId="0" applyFont="1" applyBorder="1" applyAlignment="1">
      <alignment horizontal="center" vertical="center" wrapText="1" readingOrder="1"/>
    </xf>
    <xf numFmtId="0" fontId="4" fillId="0" borderId="6" xfId="0" applyFont="1" applyBorder="1" applyAlignment="1">
      <alignment horizontal="left" vertical="center" wrapText="1" indent="1" readingOrder="1"/>
    </xf>
    <xf numFmtId="0" fontId="4" fillId="8" borderId="6" xfId="0" applyFont="1" applyFill="1" applyBorder="1" applyAlignment="1">
      <alignment vertical="center" wrapText="1" readingOrder="1"/>
    </xf>
    <xf numFmtId="0" fontId="25" fillId="0" borderId="30" xfId="0" applyFont="1" applyBorder="1" applyAlignment="1">
      <alignment horizontal="left" vertical="center" wrapText="1" indent="1" readingOrder="1"/>
    </xf>
    <xf numFmtId="0" fontId="4" fillId="5" borderId="29" xfId="0" applyFont="1" applyFill="1" applyBorder="1" applyAlignment="1">
      <alignment horizontal="left" vertical="center" wrapText="1" indent="1" readingOrder="1"/>
    </xf>
    <xf numFmtId="0" fontId="4" fillId="5" borderId="33" xfId="0" applyFont="1" applyFill="1" applyBorder="1" applyAlignment="1">
      <alignment horizontal="left" vertical="center" wrapText="1" indent="1" readingOrder="1"/>
    </xf>
    <xf numFmtId="0" fontId="0" fillId="6" borderId="34" xfId="2" applyFont="1" applyFill="1" applyBorder="1" applyAlignment="1">
      <alignment horizontal="justify" vertical="center" wrapText="1"/>
    </xf>
    <xf numFmtId="0" fontId="1" fillId="6" borderId="35" xfId="2" applyFont="1" applyFill="1" applyBorder="1" applyAlignment="1">
      <alignment horizontal="justify" vertical="center" wrapText="1"/>
    </xf>
    <xf numFmtId="0" fontId="1" fillId="6" borderId="7" xfId="2" applyFont="1" applyFill="1" applyBorder="1" applyAlignment="1">
      <alignment horizontal="justify" vertical="center" wrapText="1"/>
    </xf>
    <xf numFmtId="0" fontId="4" fillId="5" borderId="36" xfId="0" applyFont="1" applyFill="1" applyBorder="1" applyAlignment="1">
      <alignment horizontal="left" vertical="center" wrapText="1" indent="1" readingOrder="1"/>
    </xf>
    <xf numFmtId="0" fontId="4" fillId="0" borderId="37" xfId="0" applyFont="1" applyBorder="1" applyAlignment="1">
      <alignment vertical="center" wrapText="1" readingOrder="1"/>
    </xf>
    <xf numFmtId="0" fontId="4" fillId="5" borderId="30" xfId="0" applyFont="1" applyFill="1" applyBorder="1" applyAlignment="1">
      <alignment horizontal="left" vertical="center" wrapText="1" indent="1" readingOrder="1"/>
    </xf>
    <xf numFmtId="0" fontId="26" fillId="0" borderId="29" xfId="0" applyFont="1" applyBorder="1" applyAlignment="1">
      <alignment horizontal="left" vertical="center" wrapText="1" indent="1" readingOrder="1"/>
    </xf>
    <xf numFmtId="0" fontId="4" fillId="0" borderId="29" xfId="0" applyFont="1" applyBorder="1" applyAlignment="1">
      <alignment horizontal="left" vertical="center" wrapText="1" indent="1" readingOrder="1"/>
    </xf>
    <xf numFmtId="0" fontId="5" fillId="0" borderId="33" xfId="0" applyFont="1" applyBorder="1" applyAlignment="1">
      <alignment horizontal="left" vertical="center" wrapText="1" indent="1" readingOrder="1"/>
    </xf>
    <xf numFmtId="0" fontId="5" fillId="0" borderId="33" xfId="0" applyFont="1" applyBorder="1" applyAlignment="1">
      <alignment vertical="center" wrapText="1" readingOrder="1"/>
    </xf>
    <xf numFmtId="0" fontId="5" fillId="0" borderId="6" xfId="0" applyFont="1" applyBorder="1" applyAlignment="1">
      <alignment horizontal="center" vertical="center" wrapText="1" readingOrder="1"/>
    </xf>
    <xf numFmtId="0" fontId="0" fillId="6" borderId="34" xfId="0" applyFill="1" applyBorder="1" applyAlignment="1">
      <alignment horizontal="justify" wrapText="1"/>
    </xf>
    <xf numFmtId="0" fontId="0" fillId="6" borderId="35" xfId="0" applyFill="1" applyBorder="1" applyAlignment="1">
      <alignment horizontal="justify" wrapText="1"/>
    </xf>
    <xf numFmtId="0" fontId="0" fillId="6" borderId="7" xfId="0" applyFill="1" applyBorder="1" applyAlignment="1">
      <alignment horizontal="justify" wrapText="1"/>
    </xf>
    <xf numFmtId="0" fontId="5" fillId="3" borderId="29" xfId="0" applyFont="1" applyFill="1" applyBorder="1" applyAlignment="1">
      <alignment horizontal="center" vertical="center" wrapText="1" readingOrder="1"/>
    </xf>
    <xf numFmtId="0" fontId="5" fillId="3" borderId="30" xfId="0" applyFont="1" applyFill="1" applyBorder="1" applyAlignment="1">
      <alignment horizontal="center" vertical="center" wrapText="1" readingOrder="1"/>
    </xf>
    <xf numFmtId="0" fontId="4" fillId="0" borderId="29" xfId="0" applyFont="1" applyBorder="1" applyAlignment="1">
      <alignment horizontal="left" vertical="center" wrapText="1" readingOrder="1"/>
    </xf>
    <xf numFmtId="0" fontId="5" fillId="0" borderId="29" xfId="0" applyFont="1" applyBorder="1" applyAlignment="1">
      <alignment horizontal="left" vertical="center" wrapText="1" readingOrder="1"/>
    </xf>
    <xf numFmtId="0" fontId="4" fillId="0" borderId="30" xfId="0" applyFont="1" applyBorder="1" applyAlignment="1">
      <alignment horizontal="left" vertical="center" wrapText="1" indent="1" readingOrder="1"/>
    </xf>
    <xf numFmtId="0" fontId="5" fillId="0" borderId="29" xfId="0" applyFont="1" applyBorder="1" applyAlignment="1">
      <alignment vertical="center" wrapText="1" readingOrder="1"/>
    </xf>
    <xf numFmtId="0" fontId="4" fillId="8" borderId="33" xfId="0" applyFont="1" applyFill="1" applyBorder="1" applyAlignment="1">
      <alignment horizontal="right" vertical="center" wrapText="1" indent="1" readingOrder="1"/>
    </xf>
    <xf numFmtId="0" fontId="4" fillId="0" borderId="31" xfId="0" applyFont="1" applyBorder="1" applyAlignment="1">
      <alignment horizontal="left" vertical="center" wrapText="1" indent="1" readingOrder="1"/>
    </xf>
    <xf numFmtId="0" fontId="4" fillId="0" borderId="38" xfId="0" applyFont="1" applyBorder="1" applyAlignment="1">
      <alignment horizontal="right" vertical="center" wrapText="1" indent="1" readingOrder="1"/>
    </xf>
    <xf numFmtId="0" fontId="5" fillId="8" borderId="30" xfId="0" applyFont="1" applyFill="1" applyBorder="1" applyAlignment="1">
      <alignment horizontal="right" vertical="center" wrapText="1" indent="1" readingOrder="1"/>
    </xf>
    <xf numFmtId="0" fontId="4" fillId="0" borderId="39" xfId="0" applyFont="1" applyBorder="1" applyAlignment="1">
      <alignment horizontal="center" vertical="center" wrapText="1" readingOrder="1"/>
    </xf>
    <xf numFmtId="0" fontId="4" fillId="0" borderId="40" xfId="0" applyFont="1" applyBorder="1" applyAlignment="1">
      <alignment horizontal="center" vertical="center" wrapText="1" readingOrder="1"/>
    </xf>
    <xf numFmtId="0" fontId="4" fillId="0" borderId="8" xfId="0" applyFont="1" applyBorder="1" applyAlignment="1">
      <alignment horizontal="center" vertical="center" wrapText="1" readingOrder="1"/>
    </xf>
    <xf numFmtId="0" fontId="4" fillId="8" borderId="41" xfId="0" applyFont="1" applyFill="1" applyBorder="1" applyAlignment="1">
      <alignment horizontal="right" vertical="center" wrapText="1" indent="1" readingOrder="1"/>
    </xf>
    <xf numFmtId="0" fontId="4" fillId="8" borderId="38" xfId="0" applyFont="1" applyFill="1" applyBorder="1" applyAlignment="1">
      <alignment horizontal="right" vertical="center" wrapText="1" indent="1" readingOrder="1"/>
    </xf>
    <xf numFmtId="0" fontId="5" fillId="0" borderId="42" xfId="0" applyFont="1" applyBorder="1" applyAlignment="1">
      <alignment horizontal="center" vertical="center" wrapText="1" readingOrder="1"/>
    </xf>
    <xf numFmtId="0" fontId="5" fillId="0" borderId="43" xfId="0" applyFont="1" applyBorder="1" applyAlignment="1">
      <alignment horizontal="center" vertical="center" wrapText="1" readingOrder="1"/>
    </xf>
    <xf numFmtId="0" fontId="4" fillId="8" borderId="29" xfId="0" applyFont="1" applyFill="1" applyBorder="1" applyAlignment="1">
      <alignment horizontal="right" vertical="center" wrapText="1" indent="1" readingOrder="1"/>
    </xf>
    <xf numFmtId="0" fontId="5" fillId="8" borderId="29" xfId="0" applyFont="1" applyFill="1" applyBorder="1" applyAlignment="1">
      <alignment horizontal="right" vertical="center" wrapText="1" indent="1" readingOrder="1"/>
    </xf>
    <xf numFmtId="3" fontId="4" fillId="8" borderId="29" xfId="0" applyNumberFormat="1" applyFont="1" applyFill="1" applyBorder="1" applyAlignment="1">
      <alignment vertical="center" wrapText="1" readingOrder="1"/>
    </xf>
    <xf numFmtId="0" fontId="4" fillId="0" borderId="36" xfId="0" applyFont="1" applyBorder="1" applyAlignment="1">
      <alignment horizontal="left" vertical="center" wrapText="1" indent="1" readingOrder="1"/>
    </xf>
    <xf numFmtId="0" fontId="4" fillId="8" borderId="37" xfId="0" applyFont="1" applyFill="1" applyBorder="1" applyAlignment="1">
      <alignment horizontal="right" vertical="center" wrapText="1" indent="1" readingOrder="1"/>
    </xf>
    <xf numFmtId="3" fontId="5" fillId="0" borderId="29" xfId="0" applyNumberFormat="1" applyFont="1" applyBorder="1" applyAlignment="1">
      <alignment vertical="center" wrapText="1" readingOrder="1"/>
    </xf>
    <xf numFmtId="0" fontId="4" fillId="8" borderId="29" xfId="0" applyFont="1" applyFill="1" applyBorder="1" applyAlignment="1">
      <alignment vertical="center" wrapText="1" readingOrder="1"/>
    </xf>
    <xf numFmtId="0" fontId="5" fillId="8" borderId="29" xfId="0" applyFont="1" applyFill="1" applyBorder="1" applyAlignment="1">
      <alignment vertical="center" wrapText="1" readingOrder="1"/>
    </xf>
    <xf numFmtId="0" fontId="4" fillId="8" borderId="33" xfId="0" applyFont="1" applyFill="1" applyBorder="1" applyAlignment="1">
      <alignment vertical="center" wrapText="1" readingOrder="1"/>
    </xf>
    <xf numFmtId="0" fontId="4" fillId="0" borderId="38" xfId="0" applyFont="1" applyBorder="1" applyAlignment="1">
      <alignment vertical="center" wrapText="1" readingOrder="1"/>
    </xf>
    <xf numFmtId="0" fontId="5" fillId="8" borderId="30" xfId="0" applyFont="1" applyFill="1" applyBorder="1" applyAlignment="1">
      <alignment vertical="center" wrapText="1" readingOrder="1"/>
    </xf>
    <xf numFmtId="3" fontId="4" fillId="0" borderId="29" xfId="0" applyNumberFormat="1" applyFont="1" applyBorder="1" applyAlignment="1">
      <alignment vertical="center" wrapText="1" readingOrder="1"/>
    </xf>
    <xf numFmtId="0" fontId="0" fillId="0" borderId="44" xfId="0" applyBorder="1"/>
    <xf numFmtId="0" fontId="0" fillId="0" borderId="45" xfId="0" applyBorder="1"/>
    <xf numFmtId="0" fontId="0" fillId="0" borderId="46" xfId="0" applyBorder="1"/>
    <xf numFmtId="0" fontId="13" fillId="3" borderId="6" xfId="0" applyFont="1" applyFill="1" applyBorder="1"/>
    <xf numFmtId="0" fontId="5" fillId="0" borderId="40" xfId="0" applyFont="1" applyBorder="1" applyAlignment="1">
      <alignment horizontal="center" vertical="center" wrapText="1" readingOrder="1"/>
    </xf>
    <xf numFmtId="0" fontId="4" fillId="0" borderId="47" xfId="0" applyFont="1" applyBorder="1" applyAlignment="1">
      <alignment horizontal="left" vertical="center" wrapText="1" indent="1" readingOrder="1"/>
    </xf>
    <xf numFmtId="0" fontId="5" fillId="5" borderId="41" xfId="0" applyFont="1" applyFill="1" applyBorder="1" applyAlignment="1">
      <alignment vertical="center" wrapText="1" readingOrder="1"/>
    </xf>
    <xf numFmtId="0" fontId="5" fillId="6" borderId="34" xfId="0" applyFont="1" applyFill="1" applyBorder="1" applyAlignment="1">
      <alignment horizontal="justify" vertical="center" wrapText="1" readingOrder="1"/>
    </xf>
    <xf numFmtId="0" fontId="5" fillId="6" borderId="7" xfId="0" applyFont="1" applyFill="1" applyBorder="1" applyAlignment="1">
      <alignment horizontal="justify" vertical="center" wrapText="1" readingOrder="1"/>
    </xf>
    <xf numFmtId="168" fontId="4" fillId="5" borderId="30" xfId="1" applyNumberFormat="1" applyFont="1" applyFill="1" applyBorder="1" applyAlignment="1">
      <alignment vertical="center" wrapText="1" readingOrder="1"/>
    </xf>
    <xf numFmtId="0" fontId="5" fillId="5" borderId="29" xfId="0" applyFont="1" applyFill="1" applyBorder="1" applyAlignment="1">
      <alignment vertical="center" wrapText="1" readingOrder="1"/>
    </xf>
    <xf numFmtId="0" fontId="5" fillId="0" borderId="29" xfId="0" applyFont="1" applyBorder="1" applyAlignment="1">
      <alignment horizontal="right" vertical="center" wrapText="1" indent="1" readingOrder="1"/>
    </xf>
    <xf numFmtId="0" fontId="5" fillId="5" borderId="30" xfId="0" applyFont="1" applyFill="1" applyBorder="1" applyAlignment="1">
      <alignment vertical="center" wrapText="1" readingOrder="1"/>
    </xf>
    <xf numFmtId="9" fontId="4" fillId="5" borderId="29" xfId="1" applyFont="1" applyFill="1" applyBorder="1" applyAlignment="1">
      <alignment vertical="center" wrapText="1" readingOrder="1"/>
    </xf>
    <xf numFmtId="0" fontId="28" fillId="0" borderId="41" xfId="0" applyFont="1" applyBorder="1" applyAlignment="1">
      <alignment horizontal="left" vertical="center" wrapText="1" readingOrder="1"/>
    </xf>
    <xf numFmtId="0" fontId="5" fillId="0" borderId="41" xfId="0" applyFont="1" applyBorder="1" applyAlignment="1">
      <alignment horizontal="center" vertical="center" wrapText="1" readingOrder="1"/>
    </xf>
    <xf numFmtId="0" fontId="28" fillId="6" borderId="34" xfId="0" applyFont="1" applyFill="1" applyBorder="1" applyAlignment="1">
      <alignment horizontal="justify" vertical="center" wrapText="1" readingOrder="1"/>
    </xf>
    <xf numFmtId="0" fontId="28" fillId="6" borderId="23" xfId="0" applyFont="1" applyFill="1" applyBorder="1" applyAlignment="1">
      <alignment horizontal="justify" vertical="center" wrapText="1" readingOrder="1"/>
    </xf>
    <xf numFmtId="0" fontId="4" fillId="0" borderId="47" xfId="0" applyFont="1" applyBorder="1" applyAlignment="1">
      <alignment vertical="center" wrapText="1" readingOrder="1"/>
    </xf>
    <xf numFmtId="0" fontId="4" fillId="0" borderId="48" xfId="0" applyFont="1" applyBorder="1" applyAlignment="1">
      <alignment vertical="center" wrapText="1" readingOrder="1"/>
    </xf>
    <xf numFmtId="0" fontId="28" fillId="6" borderId="7" xfId="0" applyFont="1" applyFill="1" applyBorder="1" applyAlignment="1">
      <alignment horizontal="justify" vertical="center" wrapText="1" readingOrder="1"/>
    </xf>
    <xf numFmtId="0" fontId="4" fillId="6" borderId="31" xfId="0" applyFont="1" applyFill="1" applyBorder="1" applyAlignment="1">
      <alignment horizontal="justify" vertical="center" wrapText="1" readingOrder="1"/>
    </xf>
    <xf numFmtId="0" fontId="4" fillId="6" borderId="32" xfId="0" applyFont="1" applyFill="1" applyBorder="1" applyAlignment="1">
      <alignment horizontal="justify" vertical="center" wrapText="1" readingOrder="1"/>
    </xf>
    <xf numFmtId="0" fontId="5" fillId="0" borderId="6" xfId="0" applyFont="1" applyBorder="1" applyAlignment="1">
      <alignment horizontal="left" vertical="center" wrapText="1" indent="1" readingOrder="1"/>
    </xf>
    <xf numFmtId="0" fontId="5" fillId="8" borderId="6" xfId="0" applyFont="1" applyFill="1" applyBorder="1" applyAlignment="1">
      <alignment vertical="center" wrapText="1" readingOrder="1"/>
    </xf>
    <xf numFmtId="0" fontId="3" fillId="11" borderId="0" xfId="0" applyFont="1" applyFill="1"/>
    <xf numFmtId="169" fontId="0" fillId="0" borderId="4" xfId="0" applyNumberFormat="1" applyBorder="1"/>
    <xf numFmtId="169" fontId="0" fillId="0" borderId="4" xfId="0" quotePrefix="1" applyNumberFormat="1" applyBorder="1"/>
    <xf numFmtId="0" fontId="9" fillId="12" borderId="2" xfId="2" applyFont="1" applyFill="1" applyBorder="1" applyAlignment="1">
      <alignment horizontal="center"/>
    </xf>
    <xf numFmtId="4" fontId="1" fillId="0" borderId="8" xfId="0" applyNumberFormat="1" applyFont="1" applyBorder="1"/>
    <xf numFmtId="0" fontId="1" fillId="0" borderId="0" xfId="0" applyFont="1"/>
    <xf numFmtId="0" fontId="1" fillId="0" borderId="8" xfId="0" quotePrefix="1" applyFont="1" applyBorder="1"/>
    <xf numFmtId="0" fontId="1" fillId="0" borderId="8" xfId="0" applyFont="1" applyBorder="1"/>
    <xf numFmtId="170" fontId="1" fillId="0" borderId="2" xfId="0" applyNumberFormat="1" applyFont="1" applyBorder="1"/>
    <xf numFmtId="4" fontId="1" fillId="0" borderId="2" xfId="0" applyNumberFormat="1" applyFont="1" applyBorder="1"/>
    <xf numFmtId="0" fontId="0" fillId="0" borderId="2" xfId="0" applyBorder="1" applyAlignment="1">
      <alignment horizontal="justify" vertical="center" wrapText="1"/>
    </xf>
    <xf numFmtId="0" fontId="0" fillId="0" borderId="2" xfId="0" applyBorder="1" applyAlignment="1">
      <alignment horizontal="justify" vertical="center"/>
    </xf>
    <xf numFmtId="0" fontId="3" fillId="0" borderId="2" xfId="0" applyFont="1" applyBorder="1" applyAlignment="1">
      <alignment horizontal="center"/>
    </xf>
    <xf numFmtId="14" fontId="0" fillId="0" borderId="0" xfId="0" applyNumberFormat="1"/>
    <xf numFmtId="0" fontId="0" fillId="13" borderId="2" xfId="0" applyFill="1" applyBorder="1" applyAlignment="1">
      <alignment horizontal="justify" vertical="center" wrapText="1"/>
    </xf>
    <xf numFmtId="0" fontId="0" fillId="13" borderId="2" xfId="0" applyFill="1" applyBorder="1" applyAlignment="1">
      <alignment horizontal="justify" vertical="center"/>
    </xf>
    <xf numFmtId="0" fontId="0" fillId="13" borderId="2" xfId="0" applyFill="1" applyBorder="1" applyAlignment="1">
      <alignment horizontal="justify"/>
    </xf>
    <xf numFmtId="0" fontId="0" fillId="0" borderId="9" xfId="0" applyBorder="1"/>
    <xf numFmtId="0" fontId="0" fillId="7" borderId="2" xfId="0" applyFill="1" applyBorder="1" applyAlignment="1">
      <alignment horizontal="justify" vertical="center"/>
    </xf>
    <xf numFmtId="0" fontId="0" fillId="14" borderId="2" xfId="0" applyFill="1" applyBorder="1" applyAlignment="1">
      <alignment horizontal="justify" vertical="center"/>
    </xf>
    <xf numFmtId="0" fontId="0" fillId="14" borderId="2" xfId="0" applyFill="1" applyBorder="1" applyAlignment="1">
      <alignment horizontal="justify" vertical="center" wrapText="1"/>
    </xf>
    <xf numFmtId="0" fontId="0" fillId="3" borderId="2" xfId="0" applyFill="1" applyBorder="1" applyAlignment="1">
      <alignment horizontal="justify" vertical="center"/>
    </xf>
    <xf numFmtId="0" fontId="31" fillId="7" borderId="2" xfId="0" applyFont="1" applyFill="1" applyBorder="1" applyAlignment="1">
      <alignment horizontal="justify" vertical="center"/>
    </xf>
    <xf numFmtId="0" fontId="32" fillId="7" borderId="2" xfId="0" applyFont="1" applyFill="1" applyBorder="1" applyAlignment="1">
      <alignment horizontal="center" vertical="center"/>
    </xf>
    <xf numFmtId="0" fontId="31" fillId="15" borderId="2" xfId="0" applyFont="1" applyFill="1" applyBorder="1" applyAlignment="1">
      <alignment horizontal="center" vertical="center"/>
    </xf>
    <xf numFmtId="0" fontId="32" fillId="15" borderId="2" xfId="0" applyFont="1" applyFill="1" applyBorder="1" applyAlignment="1">
      <alignment horizontal="justify" vertical="center"/>
    </xf>
    <xf numFmtId="0" fontId="0" fillId="16" borderId="2" xfId="0" applyFill="1" applyBorder="1" applyAlignment="1">
      <alignment horizontal="justify" vertical="center" wrapText="1"/>
    </xf>
    <xf numFmtId="0" fontId="0" fillId="16" borderId="2" xfId="0" applyFill="1" applyBorder="1" applyAlignment="1">
      <alignment horizontal="justify" vertical="center"/>
    </xf>
    <xf numFmtId="0" fontId="0" fillId="0" borderId="2" xfId="0" applyBorder="1" applyAlignment="1">
      <alignment horizontal="justify" wrapText="1"/>
    </xf>
    <xf numFmtId="0" fontId="0" fillId="17" borderId="2" xfId="0" applyFill="1" applyBorder="1" applyAlignment="1">
      <alignment horizontal="justify" wrapText="1"/>
    </xf>
    <xf numFmtId="0" fontId="0" fillId="17" borderId="2" xfId="0" applyFill="1" applyBorder="1" applyAlignment="1">
      <alignment horizontal="justify"/>
    </xf>
    <xf numFmtId="0" fontId="0" fillId="17" borderId="2" xfId="0" applyFill="1" applyBorder="1" applyAlignment="1">
      <alignment horizontal="justify" vertical="center" wrapText="1"/>
    </xf>
    <xf numFmtId="0" fontId="0" fillId="17" borderId="2" xfId="0" applyFill="1" applyBorder="1" applyAlignment="1">
      <alignment horizontal="justify" vertical="center"/>
    </xf>
    <xf numFmtId="0" fontId="0" fillId="0" borderId="34" xfId="0" applyBorder="1" applyAlignment="1">
      <alignment horizontal="center"/>
    </xf>
    <xf numFmtId="0" fontId="0" fillId="0" borderId="35" xfId="0" applyBorder="1" applyAlignment="1">
      <alignment horizontal="center"/>
    </xf>
    <xf numFmtId="0" fontId="0" fillId="0" borderId="7" xfId="0" applyBorder="1" applyAlignment="1">
      <alignment horizontal="center"/>
    </xf>
    <xf numFmtId="0" fontId="8" fillId="18" borderId="0" xfId="0" applyFont="1" applyFill="1" applyAlignment="1">
      <alignment horizontal="center"/>
    </xf>
    <xf numFmtId="0" fontId="33" fillId="5" borderId="2" xfId="2" applyFont="1" applyFill="1" applyBorder="1"/>
    <xf numFmtId="14" fontId="0" fillId="0" borderId="3" xfId="0" applyNumberFormat="1" applyBorder="1"/>
    <xf numFmtId="0" fontId="0" fillId="0" borderId="50" xfId="0" applyBorder="1"/>
    <xf numFmtId="0" fontId="0" fillId="0" borderId="51" xfId="0" applyBorder="1"/>
    <xf numFmtId="0" fontId="3" fillId="19" borderId="2" xfId="0" applyFont="1" applyFill="1" applyBorder="1" applyAlignment="1">
      <alignment horizontal="center"/>
    </xf>
    <xf numFmtId="0" fontId="22" fillId="5" borderId="2" xfId="2" applyFont="1" applyFill="1" applyBorder="1"/>
    <xf numFmtId="0" fontId="0" fillId="0" borderId="2" xfId="0" quotePrefix="1" applyBorder="1"/>
    <xf numFmtId="0" fontId="34" fillId="0" borderId="2" xfId="0" applyFont="1" applyBorder="1" applyAlignment="1">
      <alignment horizontal="center"/>
    </xf>
    <xf numFmtId="0" fontId="35" fillId="0" borderId="0" xfId="0" applyFont="1"/>
    <xf numFmtId="0" fontId="21" fillId="0" borderId="52" xfId="0" applyFont="1" applyBorder="1" applyAlignment="1">
      <alignment horizontal="center"/>
    </xf>
    <xf numFmtId="0" fontId="22" fillId="12" borderId="2" xfId="2" applyFont="1" applyFill="1" applyBorder="1" applyAlignment="1">
      <alignment horizontal="center"/>
    </xf>
    <xf numFmtId="4" fontId="3" fillId="0" borderId="0" xfId="0" applyNumberFormat="1" applyFont="1"/>
    <xf numFmtId="0" fontId="0" fillId="20" borderId="0" xfId="0" applyFill="1"/>
    <xf numFmtId="0" fontId="0" fillId="6" borderId="53" xfId="0" applyFill="1" applyBorder="1" applyAlignment="1">
      <alignment horizontal="justify" vertical="center" wrapText="1"/>
    </xf>
    <xf numFmtId="0" fontId="0" fillId="6" borderId="54" xfId="0" applyFill="1" applyBorder="1" applyAlignment="1">
      <alignment horizontal="justify" vertical="center"/>
    </xf>
    <xf numFmtId="0" fontId="0" fillId="6" borderId="55" xfId="0" applyFill="1" applyBorder="1" applyAlignment="1">
      <alignment horizontal="justify" vertical="center"/>
    </xf>
    <xf numFmtId="0" fontId="3" fillId="21" borderId="0" xfId="0" applyFont="1" applyFill="1" applyAlignment="1">
      <alignment horizontal="center"/>
    </xf>
    <xf numFmtId="0" fontId="16" fillId="0" borderId="0" xfId="0" applyFont="1"/>
    <xf numFmtId="0" fontId="9" fillId="5" borderId="0" xfId="2" applyFont="1" applyFill="1" applyAlignment="1">
      <alignment horizontal="center"/>
    </xf>
    <xf numFmtId="0" fontId="36" fillId="5" borderId="2" xfId="2" applyFont="1" applyFill="1" applyBorder="1"/>
    <xf numFmtId="0" fontId="0" fillId="4" borderId="0" xfId="0" applyFill="1"/>
    <xf numFmtId="0" fontId="0" fillId="13" borderId="34" xfId="0" applyFill="1" applyBorder="1" applyAlignment="1">
      <alignment horizontal="justify" vertical="center" wrapText="1"/>
    </xf>
    <xf numFmtId="0" fontId="0" fillId="13" borderId="35" xfId="0" applyFill="1" applyBorder="1" applyAlignment="1">
      <alignment horizontal="justify" vertical="center"/>
    </xf>
    <xf numFmtId="0" fontId="0" fillId="13" borderId="7" xfId="0" applyFill="1" applyBorder="1" applyAlignment="1">
      <alignment horizontal="justify" vertical="center"/>
    </xf>
    <xf numFmtId="0" fontId="0" fillId="22" borderId="0" xfId="0" applyFill="1"/>
    <xf numFmtId="0" fontId="0" fillId="12" borderId="34" xfId="0" applyFill="1" applyBorder="1" applyAlignment="1">
      <alignment horizontal="justify" vertical="center" wrapText="1"/>
    </xf>
    <xf numFmtId="0" fontId="0" fillId="12" borderId="35" xfId="0" applyFill="1" applyBorder="1" applyAlignment="1">
      <alignment horizontal="justify" vertical="center"/>
    </xf>
    <xf numFmtId="0" fontId="0" fillId="12" borderId="7" xfId="0" applyFill="1" applyBorder="1" applyAlignment="1">
      <alignment horizontal="justify" vertical="center"/>
    </xf>
    <xf numFmtId="4" fontId="34" fillId="0" borderId="2" xfId="0" applyNumberFormat="1" applyFont="1" applyBorder="1" applyAlignment="1">
      <alignment horizontal="center"/>
    </xf>
    <xf numFmtId="0" fontId="3" fillId="3" borderId="2" xfId="0" applyFont="1" applyFill="1" applyBorder="1"/>
    <xf numFmtId="0" fontId="3" fillId="15" borderId="9" xfId="0" applyFont="1" applyFill="1" applyBorder="1"/>
    <xf numFmtId="0" fontId="0" fillId="0" borderId="2" xfId="0" applyBorder="1" applyAlignment="1">
      <alignment horizontal="justify" vertical="center" wrapText="1"/>
    </xf>
    <xf numFmtId="0" fontId="0" fillId="23" borderId="24" xfId="0" applyFill="1" applyBorder="1" applyAlignment="1">
      <alignment horizontal="center"/>
    </xf>
    <xf numFmtId="0" fontId="37" fillId="24" borderId="46" xfId="0" applyFont="1" applyFill="1" applyBorder="1" applyAlignment="1">
      <alignment horizontal="center" vertical="center" wrapText="1"/>
    </xf>
    <xf numFmtId="0" fontId="37" fillId="24" borderId="21" xfId="0" applyFont="1" applyFill="1" applyBorder="1" applyAlignment="1">
      <alignment horizontal="center" vertical="center" wrapText="1"/>
    </xf>
    <xf numFmtId="0" fontId="0" fillId="23" borderId="11" xfId="0" applyFill="1" applyBorder="1" applyAlignment="1">
      <alignment horizontal="center"/>
    </xf>
    <xf numFmtId="0" fontId="30" fillId="0" borderId="46"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11" xfId="0" applyFont="1" applyBorder="1" applyAlignment="1">
      <alignment horizontal="center" vertical="center" wrapText="1"/>
    </xf>
    <xf numFmtId="0" fontId="0" fillId="0" borderId="2" xfId="0" applyBorder="1" applyAlignment="1">
      <alignment horizontal="justify" vertical="center"/>
    </xf>
    <xf numFmtId="0" fontId="0" fillId="23" borderId="49" xfId="0" applyFill="1" applyBorder="1" applyAlignment="1">
      <alignment horizontal="center"/>
    </xf>
    <xf numFmtId="0" fontId="0" fillId="23" borderId="0" xfId="0" applyFill="1" applyAlignment="1">
      <alignment horizontal="center"/>
    </xf>
    <xf numFmtId="0" fontId="3" fillId="0" borderId="0" xfId="0" applyFont="1" applyAlignment="1">
      <alignment horizontal="right" indent="1"/>
    </xf>
    <xf numFmtId="0" fontId="3" fillId="14" borderId="2" xfId="0" applyFont="1" applyFill="1" applyBorder="1" applyAlignment="1">
      <alignment horizontal="center"/>
    </xf>
    <xf numFmtId="0" fontId="3" fillId="17" borderId="2" xfId="0" applyFont="1" applyFill="1" applyBorder="1"/>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99FF99"/>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17/06/relationships/model3d" Target="../media/model3d1.glb"/><Relationship Id="rId1" Type="http://schemas.openxmlformats.org/officeDocument/2006/relationships/hyperlink" Target="#MENU!C6"/></Relationships>
</file>

<file path=xl/drawings/_rels/vmlDrawing3.v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xdr:from>
      <xdr:col>1</xdr:col>
      <xdr:colOff>3706813</xdr:colOff>
      <xdr:row>0</xdr:row>
      <xdr:rowOff>119062</xdr:rowOff>
    </xdr:from>
    <xdr:to>
      <xdr:col>2</xdr:col>
      <xdr:colOff>746125</xdr:colOff>
      <xdr:row>2</xdr:row>
      <xdr:rowOff>15875</xdr:rowOff>
    </xdr:to>
    <xdr:grpSp>
      <xdr:nvGrpSpPr>
        <xdr:cNvPr id="2" name="Grupo 1">
          <a:hlinkClick xmlns:r="http://schemas.openxmlformats.org/officeDocument/2006/relationships" r:id="rId1"/>
          <a:extLst>
            <a:ext uri="{FF2B5EF4-FFF2-40B4-BE49-F238E27FC236}">
              <a16:creationId xmlns:a16="http://schemas.microsoft.com/office/drawing/2014/main" id="{1414CD80-14DC-43ED-89D9-7EFFE2653277}"/>
            </a:ext>
          </a:extLst>
        </xdr:cNvPr>
        <xdr:cNvGrpSpPr/>
      </xdr:nvGrpSpPr>
      <xdr:grpSpPr>
        <a:xfrm>
          <a:off x="4205044" y="119062"/>
          <a:ext cx="878619" cy="556236"/>
          <a:chOff x="7504347" y="2348815"/>
          <a:chExt cx="885790" cy="523854"/>
        </a:xfrm>
      </xdr:grpSpPr>
      <mc:AlternateContent xmlns:mc="http://schemas.openxmlformats.org/markup-compatibility/2006">
        <mc:Choice xmlns:am3d="http://schemas.microsoft.com/office/drawing/2017/model3d" Requires="am3d">
          <xdr:graphicFrame macro="">
            <xdr:nvGraphicFramePr>
              <xdr:cNvPr id="3" name="Modelo 3D 2" descr="Elipsoide">
                <a:extLst>
                  <a:ext uri="{FF2B5EF4-FFF2-40B4-BE49-F238E27FC236}">
                    <a16:creationId xmlns:a16="http://schemas.microsoft.com/office/drawing/2014/main" id="{9F97A0E3-0FF3-A0A5-BFF3-5EDF31C629E4}"/>
                  </a:ext>
                </a:extLst>
              </xdr:cNvPr>
              <xdr:cNvGraphicFramePr>
                <a:graphicFrameLocks noChangeAspect="1"/>
              </xdr:cNvGraphicFramePr>
            </xdr:nvGraphicFramePr>
            <xdr:xfrm>
              <a:off x="7504347" y="2348815"/>
              <a:ext cx="885790" cy="523854"/>
            </xdr:xfrm>
            <a:graphic>
              <a:graphicData uri="http://schemas.microsoft.com/office/drawing/2017/model3d">
                <am3d:model3d xmlns:r="http://schemas.openxmlformats.org/officeDocument/2006/relationships" r:embed="rId2">
                  <am3d:spPr>
                    <a:xfrm>
                      <a:off x="0" y="0"/>
                      <a:ext cx="878619" cy="556236"/>
                    </a:xfrm>
                    <a:prstGeom prst="rect">
                      <a:avLst/>
                    </a:prstGeom>
                  </am3d:spPr>
                  <am3d:camera>
                    <am3d:pos x="0" y="0" z="70713994"/>
                    <am3d:up dx="0" dy="36000000" dz="0"/>
                    <am3d:lookAt x="0" y="0" z="0"/>
                    <am3d:perspective fov="2700000"/>
                  </am3d:camera>
                  <am3d:trans>
                    <am3d:meterPerModelUnit n="6438416" d="1000000"/>
                    <am3d:preTrans dx="0" dy="-9181623" dz="0"/>
                    <am3d:scale>
                      <am3d:sx n="1000000" d="1000000"/>
                      <am3d:sy n="1000000" d="1000000"/>
                      <am3d:sz n="1000000" d="1000000"/>
                    </am3d:scale>
                    <am3d:rot ax="-231580" ay="-380631" az="25627"/>
                    <am3d:postTrans dx="0" dy="0" dz="0"/>
                  </am3d:trans>
                  <am3d:raster rName="Office3DRenderer" rVer="16.0.8326">
                    <am3d:blip r:embed="rId3"/>
                  </am3d:raster>
                  <am3d:objViewport viewportSz="1198117"/>
                  <am3d:ambientLight>
                    <am3d:clr>
                      <a:scrgbClr r="50000" g="50000" b="50000"/>
                    </am3d:clr>
                    <am3d:illuminance n="500000" d="1000000"/>
                  </am3d:ambientLight>
                  <am3d:ptLight rad="0">
                    <am3d:clr>
                      <a:scrgbClr r="100000" g="75000" b="50000"/>
                    </am3d:clr>
                    <am3d:intensity n="9765625" d="1000000"/>
                    <am3d:pos x="21959998" y="70920001" z="16344003"/>
                  </am3d:ptLight>
                  <am3d:ptLight rad="0">
                    <am3d:clr>
                      <a:scrgbClr r="40000" g="60000" b="95000"/>
                    </am3d:clr>
                    <am3d:intensity n="12250000" d="1000000"/>
                    <am3d:pos x="-37964106" y="51130435" z="57631972"/>
                  </am3d:ptLight>
                  <am3d:ptLight rad="0">
                    <am3d:clr>
                      <a:scrgbClr r="86837" g="72700" b="100000"/>
                    </am3d:clr>
                    <am3d:intensity n="3125000" d="1000000"/>
                    <am3d:pos x="-37739122" y="58056624" z="-34769649"/>
                  </am3d:ptLight>
                </am3d:model3d>
              </a:graphicData>
            </a:graphic>
          </xdr:graphicFrame>
        </mc:Choice>
        <mc:Fallback>
          <xdr:pic>
            <xdr:nvPicPr>
              <xdr:cNvPr id="3" name="Modelo 3D 2" descr="Elipsoide">
                <a:extLst>
                  <a:ext uri="{FF2B5EF4-FFF2-40B4-BE49-F238E27FC236}">
                    <a16:creationId xmlns:a16="http://schemas.microsoft.com/office/drawing/2014/main" id="{9F97A0E3-0FF3-A0A5-BFF3-5EDF31C629E4}"/>
                  </a:ext>
                </a:extLst>
              </xdr:cNvPr>
              <xdr:cNvPicPr>
                <a:picLocks noGrp="1" noRot="1" noChangeAspect="1" noMove="1" noResize="1" noEditPoints="1" noAdjustHandles="1" noChangeArrowheads="1" noChangeShapeType="1" noCrop="1"/>
              </xdr:cNvPicPr>
            </xdr:nvPicPr>
            <xdr:blipFill>
              <a:blip xmlns:r="http://schemas.openxmlformats.org/officeDocument/2006/relationships" r:embed="rId3"/>
              <a:stretch>
                <a:fillRect/>
              </a:stretch>
            </xdr:blipFill>
            <xdr:spPr>
              <a:xfrm>
                <a:off x="4205044" y="119062"/>
                <a:ext cx="878619" cy="556236"/>
              </a:xfrm>
              <a:prstGeom prst="rect">
                <a:avLst/>
              </a:prstGeom>
            </xdr:spPr>
          </xdr:pic>
        </mc:Fallback>
      </mc:AlternateContent>
      <xdr:sp macro="" textlink="">
        <xdr:nvSpPr>
          <xdr:cNvPr id="4" name="CuadroTexto 3">
            <a:extLst>
              <a:ext uri="{FF2B5EF4-FFF2-40B4-BE49-F238E27FC236}">
                <a16:creationId xmlns:a16="http://schemas.microsoft.com/office/drawing/2014/main" id="{C68837DA-DBCE-C9FE-2307-7CB1F6A3B530}"/>
              </a:ext>
            </a:extLst>
          </xdr:cNvPr>
          <xdr:cNvSpPr txBox="1"/>
        </xdr:nvSpPr>
        <xdr:spPr>
          <a:xfrm>
            <a:off x="7696200" y="2447925"/>
            <a:ext cx="5810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solidFill>
                  <a:srgbClr val="FFFF00"/>
                </a:solidFill>
              </a:rPr>
              <a:t>Menú</a:t>
            </a:r>
          </a:p>
        </xdr:txBody>
      </xdr:sp>
    </xdr:grpSp>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8">
  <rv s="0">
    <v>0</v>
    <v>5</v>
  </rv>
  <rv s="0">
    <v>1</v>
    <v>5</v>
  </rv>
  <rv s="0">
    <v>2</v>
    <v>5</v>
  </rv>
  <rv s="0">
    <v>3</v>
    <v>5</v>
  </rv>
  <rv s="0">
    <v>4</v>
    <v>5</v>
  </rv>
  <rv s="0">
    <v>5</v>
    <v>5</v>
  </rv>
  <rv s="0">
    <v>6</v>
    <v>5</v>
  </rv>
  <rv s="0">
    <v>7</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D6792-BABF-49DD-BC10-E9E302ADDF7C}">
  <sheetPr codeName="Hoja1"/>
  <dimension ref="A3:I52"/>
  <sheetViews>
    <sheetView tabSelected="1" zoomScale="120" zoomScaleNormal="120" workbookViewId="0">
      <selection activeCell="C40" sqref="C40"/>
    </sheetView>
  </sheetViews>
  <sheetFormatPr baseColWidth="10" defaultRowHeight="15" x14ac:dyDescent="0.25"/>
  <cols>
    <col min="2" max="2" width="25.5703125" customWidth="1"/>
    <col min="3" max="3" width="17.7109375" customWidth="1"/>
    <col min="4" max="4" width="17.42578125" customWidth="1"/>
  </cols>
  <sheetData>
    <row r="3" spans="2:5" x14ac:dyDescent="0.25">
      <c r="B3" s="3" t="s">
        <v>18</v>
      </c>
    </row>
    <row r="4" spans="2:5" x14ac:dyDescent="0.25">
      <c r="B4" s="8" t="s">
        <v>16</v>
      </c>
      <c r="C4" s="8"/>
    </row>
    <row r="5" spans="2:5" x14ac:dyDescent="0.25">
      <c r="B5" s="9" t="s">
        <v>17</v>
      </c>
      <c r="C5" s="10"/>
    </row>
    <row r="6" spans="2:5" x14ac:dyDescent="0.25">
      <c r="C6" s="12"/>
    </row>
    <row r="7" spans="2:5" ht="15.75" thickBot="1" x14ac:dyDescent="0.3">
      <c r="C7" s="12"/>
    </row>
    <row r="8" spans="2:5" ht="30.75" thickBot="1" x14ac:dyDescent="0.3">
      <c r="B8" s="1" t="s">
        <v>0</v>
      </c>
      <c r="C8" s="1" t="s">
        <v>1</v>
      </c>
    </row>
    <row r="9" spans="2:5" ht="15.75" thickBot="1" x14ac:dyDescent="0.3">
      <c r="B9" s="1" t="s">
        <v>2</v>
      </c>
      <c r="C9" s="2">
        <v>2026</v>
      </c>
    </row>
    <row r="10" spans="2:5" ht="29.25" thickBot="1" x14ac:dyDescent="0.3">
      <c r="B10" s="1" t="s">
        <v>3</v>
      </c>
      <c r="C10" s="2" t="s">
        <v>4</v>
      </c>
    </row>
    <row r="11" spans="2:5" ht="15.75" thickBot="1" x14ac:dyDescent="0.3">
      <c r="B11" s="1" t="s">
        <v>5</v>
      </c>
      <c r="C11" s="2" t="s">
        <v>6</v>
      </c>
      <c r="D11" s="3" t="s">
        <v>9</v>
      </c>
    </row>
    <row r="12" spans="2:5" ht="15.75" thickBot="1" x14ac:dyDescent="0.3">
      <c r="B12" s="1" t="s">
        <v>7</v>
      </c>
      <c r="C12" s="2" t="s">
        <v>8</v>
      </c>
    </row>
    <row r="14" spans="2:5" x14ac:dyDescent="0.25">
      <c r="B14" s="5" t="s">
        <v>14</v>
      </c>
    </row>
    <row r="15" spans="2:5" ht="15.75" thickBot="1" x14ac:dyDescent="0.3">
      <c r="B15" s="6" t="s">
        <v>15</v>
      </c>
    </row>
    <row r="16" spans="2:5" ht="45.75" thickBot="1" x14ac:dyDescent="0.3">
      <c r="B16" s="7" t="s">
        <v>10</v>
      </c>
      <c r="C16" s="7" t="s">
        <v>11</v>
      </c>
      <c r="D16" s="7" t="s">
        <v>12</v>
      </c>
      <c r="E16" s="7" t="s">
        <v>13</v>
      </c>
    </row>
    <row r="17" spans="1:9" ht="15.75" thickBot="1" x14ac:dyDescent="0.3">
      <c r="B17" s="1" t="s">
        <v>6</v>
      </c>
      <c r="C17" s="2">
        <v>1</v>
      </c>
      <c r="D17" s="2">
        <v>23</v>
      </c>
      <c r="E17" s="4">
        <v>133558</v>
      </c>
    </row>
    <row r="20" spans="1:9" x14ac:dyDescent="0.25">
      <c r="B20" s="3" t="s">
        <v>19</v>
      </c>
    </row>
    <row r="22" spans="1:9" ht="15.75" thickBot="1" x14ac:dyDescent="0.3">
      <c r="B22" s="8" t="s">
        <v>16</v>
      </c>
      <c r="C22" s="8"/>
    </row>
    <row r="23" spans="1:9" ht="16.5" thickTop="1" thickBot="1" x14ac:dyDescent="0.3">
      <c r="B23" s="9" t="s">
        <v>20</v>
      </c>
      <c r="C23" s="13"/>
    </row>
    <row r="24" spans="1:9" ht="16.5" thickTop="1" thickBot="1" x14ac:dyDescent="0.3">
      <c r="B24" s="9" t="s">
        <v>21</v>
      </c>
      <c r="C24" s="13"/>
    </row>
    <row r="25" spans="1:9" ht="16.5" thickTop="1" thickBot="1" x14ac:dyDescent="0.3">
      <c r="A25" s="17" t="s">
        <v>25</v>
      </c>
      <c r="B25" s="9" t="s">
        <v>22</v>
      </c>
      <c r="C25" s="13"/>
    </row>
    <row r="26" spans="1:9" ht="15.75" thickTop="1" x14ac:dyDescent="0.25">
      <c r="C26" s="12"/>
    </row>
    <row r="27" spans="1:9" x14ac:dyDescent="0.25">
      <c r="B27" s="11" t="s">
        <v>23</v>
      </c>
    </row>
    <row r="28" spans="1:9" ht="66.75" customHeight="1" x14ac:dyDescent="0.25">
      <c r="A28" s="17" t="s">
        <v>25</v>
      </c>
      <c r="B28" s="15" t="s">
        <v>24</v>
      </c>
      <c r="C28" s="16"/>
      <c r="D28" s="16"/>
      <c r="E28" s="16"/>
      <c r="F28" s="16"/>
      <c r="G28" s="16"/>
      <c r="H28" s="16"/>
      <c r="I28" s="16"/>
    </row>
    <row r="30" spans="1:9" x14ac:dyDescent="0.25">
      <c r="B30" s="11" t="s">
        <v>26</v>
      </c>
    </row>
    <row r="31" spans="1:9" ht="66" customHeight="1" x14ac:dyDescent="0.25">
      <c r="A31" s="17" t="s">
        <v>25</v>
      </c>
      <c r="B31" s="15" t="s">
        <v>27</v>
      </c>
      <c r="C31" s="16"/>
      <c r="D31" s="16"/>
      <c r="E31" s="16"/>
      <c r="F31" s="16"/>
      <c r="G31" s="16"/>
      <c r="H31" s="16"/>
      <c r="I31" s="16"/>
    </row>
    <row r="33" spans="2:9" x14ac:dyDescent="0.25">
      <c r="B33" s="238" t="s">
        <v>356</v>
      </c>
    </row>
    <row r="34" spans="2:9" ht="15.75" thickBot="1" x14ac:dyDescent="0.3">
      <c r="B34" s="9" t="s">
        <v>355</v>
      </c>
      <c r="C34" s="22" t="s">
        <v>358</v>
      </c>
    </row>
    <row r="35" spans="2:9" ht="16.5" thickTop="1" thickBot="1" x14ac:dyDescent="0.3">
      <c r="B35" s="9" t="s">
        <v>357</v>
      </c>
      <c r="C35" s="240" t="s">
        <v>359</v>
      </c>
      <c r="D35" t="s">
        <v>360</v>
      </c>
    </row>
    <row r="36" spans="2:9" ht="15.75" thickTop="1" x14ac:dyDescent="0.25"/>
    <row r="37" spans="2:9" x14ac:dyDescent="0.25">
      <c r="B37" s="241" t="s">
        <v>361</v>
      </c>
      <c r="C37" s="241"/>
      <c r="D37" s="241"/>
      <c r="E37" s="241"/>
      <c r="F37" s="241"/>
      <c r="G37" s="241"/>
      <c r="H37" s="241"/>
      <c r="I37" s="241"/>
    </row>
    <row r="38" spans="2:9" x14ac:dyDescent="0.25">
      <c r="B38" s="3" t="s">
        <v>362</v>
      </c>
      <c r="C38" s="242"/>
      <c r="D38" s="243"/>
      <c r="E38" s="3" t="s">
        <v>363</v>
      </c>
      <c r="F38" s="244" t="s">
        <v>369</v>
      </c>
      <c r="G38" s="243"/>
      <c r="H38" s="3" t="s">
        <v>364</v>
      </c>
      <c r="I38" s="245" t="s">
        <v>370</v>
      </c>
    </row>
    <row r="39" spans="2:9" x14ac:dyDescent="0.25">
      <c r="B39" s="243"/>
      <c r="C39" s="243"/>
      <c r="D39" s="243"/>
      <c r="E39" s="243"/>
      <c r="F39" s="243"/>
      <c r="G39" s="243"/>
      <c r="H39" s="243"/>
      <c r="I39" s="243"/>
    </row>
    <row r="40" spans="2:9" x14ac:dyDescent="0.25">
      <c r="B40" s="3" t="s">
        <v>365</v>
      </c>
      <c r="C40" s="246">
        <v>0.16</v>
      </c>
      <c r="D40" s="243"/>
      <c r="E40" s="3" t="s">
        <v>366</v>
      </c>
      <c r="F40" s="247"/>
      <c r="G40" s="243"/>
      <c r="H40" s="243"/>
      <c r="I40" s="243"/>
    </row>
    <row r="42" spans="2:9" ht="103.5" customHeight="1" x14ac:dyDescent="0.25">
      <c r="B42" s="248" t="s">
        <v>367</v>
      </c>
      <c r="C42" s="249"/>
      <c r="D42" s="249"/>
      <c r="E42" s="249"/>
      <c r="F42" s="249"/>
      <c r="G42" s="249"/>
      <c r="H42" s="249"/>
      <c r="I42" s="249"/>
    </row>
    <row r="43" spans="2:9" x14ac:dyDescent="0.25">
      <c r="B43" s="250" t="s">
        <v>368</v>
      </c>
      <c r="C43" s="250"/>
      <c r="D43" s="250"/>
      <c r="E43" s="250"/>
      <c r="F43" s="250"/>
      <c r="G43" s="250"/>
      <c r="H43" s="250"/>
      <c r="I43" s="250"/>
    </row>
    <row r="45" spans="2:9" x14ac:dyDescent="0.25">
      <c r="B45" s="238" t="s">
        <v>356</v>
      </c>
    </row>
    <row r="46" spans="2:9" ht="15.75" thickBot="1" x14ac:dyDescent="0.3">
      <c r="B46" s="9" t="s">
        <v>355</v>
      </c>
      <c r="C46" s="22" t="s">
        <v>371</v>
      </c>
    </row>
    <row r="47" spans="2:9" ht="16.5" thickTop="1" thickBot="1" x14ac:dyDescent="0.3">
      <c r="B47" s="9" t="s">
        <v>357</v>
      </c>
      <c r="C47" s="240" t="s">
        <v>359</v>
      </c>
      <c r="D47" t="s">
        <v>360</v>
      </c>
    </row>
    <row r="48" spans="2:9" ht="15.75" thickTop="1" x14ac:dyDescent="0.25"/>
    <row r="49" spans="2:9" x14ac:dyDescent="0.25">
      <c r="B49" s="241" t="s">
        <v>361</v>
      </c>
      <c r="C49" s="241"/>
      <c r="D49" s="241"/>
      <c r="E49" s="241"/>
      <c r="F49" s="241"/>
      <c r="G49" s="241"/>
      <c r="H49" s="241"/>
      <c r="I49" s="241"/>
    </row>
    <row r="50" spans="2:9" x14ac:dyDescent="0.25">
      <c r="B50" s="3" t="s">
        <v>362</v>
      </c>
      <c r="C50" s="242"/>
      <c r="D50" s="243"/>
      <c r="E50" s="3" t="s">
        <v>363</v>
      </c>
      <c r="F50" s="244" t="s">
        <v>369</v>
      </c>
      <c r="G50" s="243"/>
      <c r="H50" s="3" t="s">
        <v>364</v>
      </c>
      <c r="I50" s="245" t="s">
        <v>370</v>
      </c>
    </row>
    <row r="51" spans="2:9" x14ac:dyDescent="0.25">
      <c r="B51" s="243"/>
      <c r="C51" s="243"/>
      <c r="D51" s="243"/>
      <c r="E51" s="243"/>
      <c r="F51" s="243"/>
      <c r="G51" s="243"/>
      <c r="H51" s="243"/>
      <c r="I51" s="243"/>
    </row>
    <row r="52" spans="2:9" x14ac:dyDescent="0.25">
      <c r="B52" s="3" t="s">
        <v>365</v>
      </c>
      <c r="C52" s="246">
        <v>0</v>
      </c>
      <c r="D52" s="243"/>
      <c r="E52" s="3" t="s">
        <v>366</v>
      </c>
      <c r="F52" s="247"/>
      <c r="G52" s="243"/>
      <c r="H52" s="243"/>
      <c r="I52" s="243"/>
    </row>
  </sheetData>
  <mergeCells count="8">
    <mergeCell ref="B42:I42"/>
    <mergeCell ref="B43:I43"/>
    <mergeCell ref="B49:I49"/>
    <mergeCell ref="B4:C4"/>
    <mergeCell ref="B22:C22"/>
    <mergeCell ref="B28:I28"/>
    <mergeCell ref="B31:I31"/>
    <mergeCell ref="B37:I37"/>
  </mergeCells>
  <hyperlinks>
    <hyperlink ref="B34" location="CAMPOS!B60" display="Descripción" xr:uid="{138A3888-2ACD-4DC9-826F-41FB5E9FA7F6}"/>
    <hyperlink ref="B35" location="CAMPOS!B65" display="Objeto de impuesto" xr:uid="{1FCD1AA4-9371-48EB-B6EA-51C7B8F068A6}"/>
    <hyperlink ref="B46" location="CAMPOS!B60" display="Descripción" xr:uid="{7C312A67-F6C9-4819-8F5B-C8595E5FEBF6}"/>
    <hyperlink ref="B47" location="CAMPOS!B65" display="Objeto de impuesto" xr:uid="{84249FED-DC23-444B-B33E-B5F84C9B89E6}"/>
  </hyperlink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C3CAE-FA75-485D-99D0-3C103EA25F2E}">
  <dimension ref="B3:L30"/>
  <sheetViews>
    <sheetView showGridLines="0" topLeftCell="A5" zoomScale="150" zoomScaleNormal="150" workbookViewId="0">
      <selection activeCell="C9" sqref="C9"/>
    </sheetView>
  </sheetViews>
  <sheetFormatPr baseColWidth="10" defaultRowHeight="15" x14ac:dyDescent="0.25"/>
  <cols>
    <col min="1" max="1" width="4.7109375" customWidth="1"/>
    <col min="2" max="2" width="49.42578125" customWidth="1"/>
    <col min="3" max="3" width="26.5703125" customWidth="1"/>
    <col min="4" max="4" width="31.28515625" customWidth="1"/>
    <col min="6" max="6" width="8.28515625" customWidth="1"/>
    <col min="7" max="7" width="9.85546875" customWidth="1"/>
    <col min="8" max="8" width="10.28515625" customWidth="1"/>
    <col min="9" max="9" width="9.85546875" customWidth="1"/>
    <col min="10" max="10" width="10.140625" customWidth="1"/>
    <col min="11" max="11" width="9.140625" customWidth="1"/>
    <col min="12" max="12" width="9.85546875" customWidth="1"/>
  </cols>
  <sheetData>
    <row r="3" spans="2:4" x14ac:dyDescent="0.25">
      <c r="B3" s="304" t="s">
        <v>468</v>
      </c>
      <c r="C3" s="305" t="s">
        <v>469</v>
      </c>
    </row>
    <row r="4" spans="2:4" ht="45" x14ac:dyDescent="0.25">
      <c r="B4" s="24" t="s">
        <v>470</v>
      </c>
      <c r="C4" s="266" t="s">
        <v>471</v>
      </c>
      <c r="D4" s="266"/>
    </row>
    <row r="5" spans="2:4" ht="141.75" customHeight="1" x14ac:dyDescent="0.25">
      <c r="B5" s="306" t="s">
        <v>472</v>
      </c>
      <c r="C5" s="248" t="s">
        <v>473</v>
      </c>
      <c r="D5" s="249"/>
    </row>
    <row r="6" spans="2:4" ht="15.75" thickBot="1" x14ac:dyDescent="0.3">
      <c r="B6" s="307"/>
      <c r="C6" s="308" t="s">
        <v>474</v>
      </c>
      <c r="D6" s="309" t="s">
        <v>475</v>
      </c>
    </row>
    <row r="7" spans="2:4" ht="15.75" thickBot="1" x14ac:dyDescent="0.3">
      <c r="B7" s="310"/>
      <c r="C7" s="311">
        <v>2026</v>
      </c>
      <c r="D7" s="312">
        <v>48</v>
      </c>
    </row>
    <row r="8" spans="2:4" ht="15.75" thickBot="1" x14ac:dyDescent="0.3">
      <c r="B8" s="310"/>
      <c r="C8" s="311">
        <v>2027</v>
      </c>
      <c r="D8" s="312">
        <v>46</v>
      </c>
    </row>
    <row r="9" spans="2:4" ht="15.75" thickBot="1" x14ac:dyDescent="0.3">
      <c r="B9" s="310"/>
      <c r="C9" s="311">
        <v>2028</v>
      </c>
      <c r="D9" s="312">
        <v>44</v>
      </c>
    </row>
    <row r="10" spans="2:4" ht="15.75" thickBot="1" x14ac:dyDescent="0.3">
      <c r="B10" s="310"/>
      <c r="C10" s="311">
        <v>2029</v>
      </c>
      <c r="D10" s="312">
        <v>42</v>
      </c>
    </row>
    <row r="11" spans="2:4" x14ac:dyDescent="0.25">
      <c r="B11" s="310"/>
      <c r="C11" s="313">
        <v>2030</v>
      </c>
      <c r="D11" s="314">
        <v>40</v>
      </c>
    </row>
    <row r="12" spans="2:4" ht="51.75" customHeight="1" x14ac:dyDescent="0.25">
      <c r="B12" s="315" t="s">
        <v>476</v>
      </c>
      <c r="C12" s="249" t="s">
        <v>477</v>
      </c>
      <c r="D12" s="249"/>
    </row>
    <row r="13" spans="2:4" ht="132" customHeight="1" x14ac:dyDescent="0.25">
      <c r="B13" s="315" t="s">
        <v>478</v>
      </c>
      <c r="C13" s="248" t="s">
        <v>479</v>
      </c>
      <c r="D13" s="249"/>
    </row>
    <row r="14" spans="2:4" ht="78" customHeight="1" x14ac:dyDescent="0.25">
      <c r="B14" s="316"/>
      <c r="C14" s="248" t="s">
        <v>480</v>
      </c>
      <c r="D14" s="249"/>
    </row>
    <row r="15" spans="2:4" ht="15.75" thickBot="1" x14ac:dyDescent="0.3">
      <c r="B15" s="317"/>
      <c r="C15" s="308" t="s">
        <v>474</v>
      </c>
      <c r="D15" s="309" t="s">
        <v>481</v>
      </c>
    </row>
    <row r="16" spans="2:4" ht="15.75" thickBot="1" x14ac:dyDescent="0.3">
      <c r="B16" s="317"/>
      <c r="C16" s="311">
        <v>2026</v>
      </c>
      <c r="D16" s="312">
        <v>9</v>
      </c>
    </row>
    <row r="17" spans="2:12" ht="15.75" thickBot="1" x14ac:dyDescent="0.3">
      <c r="B17" s="317"/>
      <c r="C17" s="311">
        <v>2027</v>
      </c>
      <c r="D17" s="312">
        <v>9</v>
      </c>
    </row>
    <row r="18" spans="2:12" ht="15.75" thickBot="1" x14ac:dyDescent="0.3">
      <c r="B18" s="317"/>
      <c r="C18" s="311">
        <v>2028</v>
      </c>
      <c r="D18" s="312">
        <v>10</v>
      </c>
    </row>
    <row r="19" spans="2:12" ht="15.75" thickBot="1" x14ac:dyDescent="0.3">
      <c r="B19" s="317"/>
      <c r="C19" s="311">
        <v>2029</v>
      </c>
      <c r="D19" s="312">
        <v>11</v>
      </c>
    </row>
    <row r="20" spans="2:12" x14ac:dyDescent="0.25">
      <c r="B20" s="317"/>
      <c r="C20" s="313">
        <v>2030</v>
      </c>
      <c r="D20" s="314">
        <v>12</v>
      </c>
    </row>
    <row r="21" spans="2:12" ht="191.25" customHeight="1" x14ac:dyDescent="0.25">
      <c r="B21" s="306" t="s">
        <v>482</v>
      </c>
      <c r="C21" s="248" t="s">
        <v>483</v>
      </c>
      <c r="D21" s="249"/>
    </row>
    <row r="24" spans="2:12" x14ac:dyDescent="0.25">
      <c r="C24" s="318" t="s">
        <v>474</v>
      </c>
      <c r="D24" s="83">
        <v>2026</v>
      </c>
      <c r="F24" s="14">
        <v>1</v>
      </c>
      <c r="G24" s="14">
        <v>0</v>
      </c>
      <c r="H24" s="14">
        <v>1</v>
      </c>
      <c r="I24" s="14">
        <v>1</v>
      </c>
      <c r="J24" s="14">
        <v>1</v>
      </c>
      <c r="K24" s="14"/>
      <c r="L24" s="14"/>
    </row>
    <row r="25" spans="2:12" x14ac:dyDescent="0.25">
      <c r="C25" s="20" t="s">
        <v>484</v>
      </c>
      <c r="D25" s="20" t="s">
        <v>485</v>
      </c>
      <c r="E25" s="18" t="s">
        <v>486</v>
      </c>
      <c r="F25" s="319" t="s">
        <v>487</v>
      </c>
      <c r="G25" s="319" t="s">
        <v>488</v>
      </c>
      <c r="H25" s="319" t="s">
        <v>489</v>
      </c>
      <c r="I25" s="319" t="s">
        <v>490</v>
      </c>
      <c r="J25" s="319" t="s">
        <v>491</v>
      </c>
      <c r="K25" s="319" t="s">
        <v>492</v>
      </c>
      <c r="L25" s="319" t="s">
        <v>493</v>
      </c>
    </row>
    <row r="26" spans="2:12" x14ac:dyDescent="0.25">
      <c r="C26" s="109" t="s">
        <v>494</v>
      </c>
      <c r="D26" s="109">
        <v>8</v>
      </c>
      <c r="E26" s="109">
        <f>IFERROR(VLOOKUP($D$24,$C$16:$D$20,2,FALSE),"")</f>
        <v>9</v>
      </c>
      <c r="F26" s="109">
        <v>11</v>
      </c>
      <c r="G26" s="109">
        <v>13</v>
      </c>
      <c r="H26" s="109">
        <v>12</v>
      </c>
      <c r="I26" s="109">
        <v>10</v>
      </c>
      <c r="J26" s="109">
        <v>8</v>
      </c>
      <c r="K26" s="109"/>
      <c r="L26" s="109"/>
    </row>
    <row r="27" spans="2:12" x14ac:dyDescent="0.25">
      <c r="C27" s="22" t="s">
        <v>495</v>
      </c>
      <c r="D27" s="22">
        <v>7</v>
      </c>
      <c r="E27" s="22">
        <f t="shared" ref="E27:E28" si="0">IFERROR(VLOOKUP($D$24,$C$16:$D$20,2,FALSE),"")</f>
        <v>9</v>
      </c>
      <c r="F27" s="22"/>
      <c r="G27" s="22"/>
      <c r="H27" s="22"/>
      <c r="I27" s="22"/>
      <c r="J27" s="22"/>
      <c r="K27" s="22"/>
      <c r="L27" s="22"/>
    </row>
    <row r="28" spans="2:12" x14ac:dyDescent="0.25">
      <c r="C28" s="22" t="s">
        <v>496</v>
      </c>
      <c r="D28" s="22">
        <v>7.5</v>
      </c>
      <c r="E28" s="22">
        <f t="shared" si="0"/>
        <v>9</v>
      </c>
      <c r="F28" s="22"/>
      <c r="G28" s="22"/>
      <c r="H28" s="22"/>
      <c r="I28" s="22"/>
      <c r="J28" s="22"/>
      <c r="K28" s="22"/>
      <c r="L28" s="22"/>
    </row>
    <row r="29" spans="2:12" x14ac:dyDescent="0.25">
      <c r="E29" s="320" t="s">
        <v>498</v>
      </c>
      <c r="F29" s="320">
        <f>F26-$D$26</f>
        <v>3</v>
      </c>
      <c r="G29" s="320">
        <f t="shared" ref="G29:J29" si="1">G26-$D$26</f>
        <v>5</v>
      </c>
      <c r="H29" s="320">
        <f t="shared" si="1"/>
        <v>4</v>
      </c>
      <c r="I29" s="320">
        <f t="shared" si="1"/>
        <v>2</v>
      </c>
      <c r="J29" s="320">
        <f t="shared" si="1"/>
        <v>0</v>
      </c>
      <c r="K29" s="320"/>
      <c r="L29" s="320"/>
    </row>
    <row r="30" spans="2:12" x14ac:dyDescent="0.25">
      <c r="E30" t="s">
        <v>497</v>
      </c>
      <c r="F30">
        <f>SUM(F29:L29)</f>
        <v>14</v>
      </c>
    </row>
  </sheetData>
  <mergeCells count="8">
    <mergeCell ref="C21:D21"/>
    <mergeCell ref="C4:D4"/>
    <mergeCell ref="C5:D5"/>
    <mergeCell ref="B6:B11"/>
    <mergeCell ref="C12:D12"/>
    <mergeCell ref="C13:D13"/>
    <mergeCell ref="B14:B20"/>
    <mergeCell ref="C14:D14"/>
  </mergeCells>
  <conditionalFormatting sqref="F24:L24">
    <cfRule type="iconSet" priority="1">
      <iconSet iconSet="3Symbols2" showValue="0">
        <cfvo type="percent" val="0"/>
        <cfvo type="percent" val="33"/>
        <cfvo type="percent" val="67"/>
      </iconSet>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EE50-D83C-4576-A9CE-5A154BE75E22}">
  <sheetPr codeName="Hoja5"/>
  <dimension ref="B3:C12"/>
  <sheetViews>
    <sheetView zoomScale="140" zoomScaleNormal="140" workbookViewId="0">
      <selection activeCell="C7" sqref="C7"/>
    </sheetView>
  </sheetViews>
  <sheetFormatPr baseColWidth="10" defaultRowHeight="15" x14ac:dyDescent="0.25"/>
  <cols>
    <col min="2" max="2" width="58.7109375" customWidth="1"/>
    <col min="3" max="3" width="47" customWidth="1"/>
  </cols>
  <sheetData>
    <row r="3" spans="2:3" x14ac:dyDescent="0.25">
      <c r="B3" s="18" t="s">
        <v>28</v>
      </c>
      <c r="C3" s="20" t="s">
        <v>29</v>
      </c>
    </row>
    <row r="4" spans="2:3" x14ac:dyDescent="0.25">
      <c r="B4" s="21" t="s">
        <v>30</v>
      </c>
      <c r="C4" s="22" t="s">
        <v>36</v>
      </c>
    </row>
    <row r="5" spans="2:3" x14ac:dyDescent="0.25">
      <c r="B5" s="22" t="s">
        <v>31</v>
      </c>
      <c r="C5" s="25" t="s">
        <v>43</v>
      </c>
    </row>
    <row r="6" spans="2:3" ht="36" x14ac:dyDescent="0.25">
      <c r="B6" s="23" t="s">
        <v>32</v>
      </c>
      <c r="C6" s="26" t="s">
        <v>44</v>
      </c>
    </row>
    <row r="7" spans="2:3" ht="30" x14ac:dyDescent="0.25">
      <c r="B7" s="24" t="s">
        <v>33</v>
      </c>
      <c r="C7" s="3" t="s">
        <v>37</v>
      </c>
    </row>
    <row r="8" spans="2:3" x14ac:dyDescent="0.25">
      <c r="B8" s="27" t="s">
        <v>34</v>
      </c>
      <c r="C8" s="22" t="s">
        <v>38</v>
      </c>
    </row>
    <row r="9" spans="2:3" x14ac:dyDescent="0.25">
      <c r="B9" s="27" t="s">
        <v>35</v>
      </c>
      <c r="C9" s="22" t="s">
        <v>39</v>
      </c>
    </row>
    <row r="10" spans="2:3" x14ac:dyDescent="0.25">
      <c r="C10" s="22" t="s">
        <v>40</v>
      </c>
    </row>
    <row r="11" spans="2:3" x14ac:dyDescent="0.25">
      <c r="C11" s="22" t="s">
        <v>41</v>
      </c>
    </row>
    <row r="12" spans="2:3" x14ac:dyDescent="0.25">
      <c r="C12" s="2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07367-57A8-4E2B-90B4-AD7C58FDC762}">
  <sheetPr codeName="Hoja22"/>
  <dimension ref="A3:K193"/>
  <sheetViews>
    <sheetView showGridLines="0" zoomScale="120" zoomScaleNormal="120" workbookViewId="0">
      <selection activeCell="C13" sqref="C13"/>
    </sheetView>
  </sheetViews>
  <sheetFormatPr baseColWidth="10" defaultRowHeight="15" outlineLevelRow="1" x14ac:dyDescent="0.25"/>
  <cols>
    <col min="2" max="2" width="23.5703125" customWidth="1"/>
    <col min="3" max="3" width="15.140625" customWidth="1"/>
    <col min="5" max="5" width="19.42578125" customWidth="1"/>
    <col min="6" max="6" width="19.140625" customWidth="1"/>
    <col min="8" max="8" width="25.28515625" customWidth="1"/>
    <col min="9" max="9" width="18.7109375" customWidth="1"/>
  </cols>
  <sheetData>
    <row r="3" spans="2:11" x14ac:dyDescent="0.25">
      <c r="B3" s="3" t="s">
        <v>402</v>
      </c>
    </row>
    <row r="4" spans="2:11" ht="269.25" hidden="1" customHeight="1" outlineLevel="1" thickBot="1" x14ac:dyDescent="0.3">
      <c r="B4" s="271" t="e" vm="1">
        <v>#VALUE!</v>
      </c>
      <c r="C4" s="272"/>
      <c r="D4" s="272"/>
      <c r="E4" s="272"/>
      <c r="F4" s="272"/>
      <c r="G4" s="272"/>
      <c r="H4" s="272"/>
      <c r="I4" s="272"/>
      <c r="J4" s="272"/>
      <c r="K4" s="273"/>
    </row>
    <row r="5" spans="2:11" collapsed="1" x14ac:dyDescent="0.25"/>
    <row r="6" spans="2:11" x14ac:dyDescent="0.25">
      <c r="B6" s="8" t="s">
        <v>16</v>
      </c>
      <c r="C6" s="8"/>
      <c r="H6" s="274" t="s">
        <v>403</v>
      </c>
      <c r="I6" s="274"/>
    </row>
    <row r="7" spans="2:11" x14ac:dyDescent="0.25">
      <c r="B7" s="275" t="s">
        <v>17</v>
      </c>
      <c r="C7" s="276">
        <v>46164</v>
      </c>
      <c r="H7" s="275" t="s">
        <v>404</v>
      </c>
      <c r="I7" s="22"/>
    </row>
    <row r="8" spans="2:11" ht="15.75" thickBot="1" x14ac:dyDescent="0.3">
      <c r="B8" s="275" t="s">
        <v>405</v>
      </c>
      <c r="C8" s="10" t="s">
        <v>406</v>
      </c>
      <c r="H8" s="275" t="s">
        <v>407</v>
      </c>
      <c r="I8" s="22"/>
    </row>
    <row r="9" spans="2:11" ht="16.5" thickTop="1" thickBot="1" x14ac:dyDescent="0.3">
      <c r="B9" s="275" t="s">
        <v>408</v>
      </c>
      <c r="C9" s="277">
        <v>1258</v>
      </c>
      <c r="H9" s="275" t="s">
        <v>409</v>
      </c>
      <c r="I9" s="13"/>
    </row>
    <row r="10" spans="2:11" ht="16.5" thickTop="1" thickBot="1" x14ac:dyDescent="0.3">
      <c r="B10" s="275" t="s">
        <v>410</v>
      </c>
      <c r="C10" s="13" t="s">
        <v>411</v>
      </c>
      <c r="H10" s="275" t="s">
        <v>412</v>
      </c>
      <c r="I10" s="22"/>
    </row>
    <row r="11" spans="2:11" ht="16.5" thickTop="1" thickBot="1" x14ac:dyDescent="0.3">
      <c r="B11" s="275" t="s">
        <v>20</v>
      </c>
      <c r="C11" s="13" t="s">
        <v>413</v>
      </c>
    </row>
    <row r="12" spans="2:11" ht="15.75" thickTop="1" x14ac:dyDescent="0.25">
      <c r="B12" s="275" t="s">
        <v>414</v>
      </c>
      <c r="C12" s="278" t="s">
        <v>415</v>
      </c>
      <c r="H12" s="279" t="s">
        <v>416</v>
      </c>
      <c r="I12" s="279"/>
    </row>
    <row r="13" spans="2:11" ht="15.75" thickBot="1" x14ac:dyDescent="0.3">
      <c r="B13" s="275" t="s">
        <v>417</v>
      </c>
      <c r="C13" s="10"/>
      <c r="H13" s="275" t="s">
        <v>404</v>
      </c>
      <c r="I13" s="22"/>
    </row>
    <row r="14" spans="2:11" ht="16.5" thickTop="1" thickBot="1" x14ac:dyDescent="0.3">
      <c r="B14" s="275" t="s">
        <v>21</v>
      </c>
      <c r="C14" s="13" t="s">
        <v>418</v>
      </c>
      <c r="H14" s="275" t="s">
        <v>407</v>
      </c>
      <c r="I14" s="22"/>
    </row>
    <row r="15" spans="2:11" ht="16.5" thickTop="1" thickBot="1" x14ac:dyDescent="0.3">
      <c r="B15" s="275" t="s">
        <v>22</v>
      </c>
      <c r="C15" s="13" t="s">
        <v>419</v>
      </c>
      <c r="H15" s="275" t="s">
        <v>420</v>
      </c>
      <c r="I15" s="22"/>
    </row>
    <row r="16" spans="2:11" ht="15.75" thickTop="1" x14ac:dyDescent="0.25">
      <c r="B16" s="275" t="s">
        <v>421</v>
      </c>
      <c r="C16" s="10">
        <v>11410</v>
      </c>
      <c r="H16" s="275" t="s">
        <v>422</v>
      </c>
      <c r="I16" s="22"/>
    </row>
    <row r="17" spans="2:9" ht="15.75" thickBot="1" x14ac:dyDescent="0.3">
      <c r="B17" s="275" t="s">
        <v>423</v>
      </c>
      <c r="C17" s="10"/>
      <c r="H17" s="275" t="s">
        <v>424</v>
      </c>
      <c r="I17" s="22"/>
    </row>
    <row r="18" spans="2:9" ht="16.5" thickTop="1" thickBot="1" x14ac:dyDescent="0.3">
      <c r="H18" s="275" t="s">
        <v>409</v>
      </c>
      <c r="I18" s="13"/>
    </row>
    <row r="19" spans="2:9" ht="16.5" thickTop="1" thickBot="1" x14ac:dyDescent="0.3">
      <c r="H19" s="275" t="s">
        <v>425</v>
      </c>
      <c r="I19" s="13" t="s">
        <v>426</v>
      </c>
    </row>
    <row r="20" spans="2:9" ht="15.75" thickTop="1" x14ac:dyDescent="0.25"/>
    <row r="21" spans="2:9" x14ac:dyDescent="0.25">
      <c r="B21" s="8" t="s">
        <v>427</v>
      </c>
      <c r="C21" s="8"/>
      <c r="D21" s="8"/>
      <c r="E21" s="8"/>
      <c r="F21" s="8"/>
      <c r="G21" s="8"/>
      <c r="H21" s="8"/>
      <c r="I21" s="8"/>
    </row>
    <row r="23" spans="2:9" x14ac:dyDescent="0.25">
      <c r="B23" s="280" t="s">
        <v>428</v>
      </c>
      <c r="C23" s="281">
        <v>84111506</v>
      </c>
      <c r="E23" s="280" t="s">
        <v>429</v>
      </c>
      <c r="F23" s="282" t="s">
        <v>430</v>
      </c>
      <c r="H23" s="280" t="s">
        <v>431</v>
      </c>
      <c r="I23" s="22">
        <v>1</v>
      </c>
    </row>
    <row r="24" spans="2:9" x14ac:dyDescent="0.25">
      <c r="B24" s="243"/>
      <c r="E24" s="243"/>
      <c r="H24" s="243"/>
    </row>
    <row r="25" spans="2:9" x14ac:dyDescent="0.25">
      <c r="B25" s="280" t="s">
        <v>432</v>
      </c>
      <c r="C25" s="22" t="s">
        <v>433</v>
      </c>
      <c r="E25" s="280" t="s">
        <v>434</v>
      </c>
      <c r="F25" s="282" t="s">
        <v>430</v>
      </c>
      <c r="H25" s="280" t="s">
        <v>355</v>
      </c>
      <c r="I25" s="22" t="s">
        <v>435</v>
      </c>
    </row>
    <row r="26" spans="2:9" x14ac:dyDescent="0.25">
      <c r="B26" s="243"/>
      <c r="E26" s="243"/>
      <c r="H26" s="283"/>
    </row>
    <row r="27" spans="2:9" x14ac:dyDescent="0.25">
      <c r="B27" s="280" t="s">
        <v>436</v>
      </c>
      <c r="C27" s="146">
        <v>100000</v>
      </c>
      <c r="E27" s="280" t="s">
        <v>437</v>
      </c>
      <c r="F27" s="146">
        <v>100000</v>
      </c>
      <c r="H27" s="280" t="s">
        <v>438</v>
      </c>
      <c r="I27" s="282" t="s">
        <v>430</v>
      </c>
    </row>
    <row r="28" spans="2:9" ht="15.75" thickBot="1" x14ac:dyDescent="0.3">
      <c r="B28" s="243"/>
      <c r="E28" s="283"/>
      <c r="H28" s="283"/>
    </row>
    <row r="29" spans="2:9" ht="16.5" thickTop="1" thickBot="1" x14ac:dyDescent="0.3">
      <c r="B29" s="280" t="s">
        <v>357</v>
      </c>
      <c r="C29" s="239">
        <v>2</v>
      </c>
    </row>
    <row r="30" spans="2:9" ht="15.75" thickTop="1" x14ac:dyDescent="0.25">
      <c r="B30" s="284" t="s">
        <v>360</v>
      </c>
      <c r="C30" s="284"/>
    </row>
    <row r="31" spans="2:9" x14ac:dyDescent="0.25">
      <c r="B31" s="285" t="s">
        <v>439</v>
      </c>
      <c r="C31" s="285"/>
      <c r="D31" s="285"/>
      <c r="E31" s="285"/>
      <c r="F31" s="285"/>
      <c r="G31" s="285"/>
      <c r="H31" s="285"/>
      <c r="I31" s="285"/>
    </row>
    <row r="32" spans="2:9" x14ac:dyDescent="0.25">
      <c r="B32" s="3" t="s">
        <v>362</v>
      </c>
      <c r="C32" s="242"/>
      <c r="D32" s="243"/>
      <c r="E32" s="3" t="s">
        <v>363</v>
      </c>
      <c r="F32" s="244"/>
      <c r="G32" s="243"/>
      <c r="H32" s="3" t="s">
        <v>364</v>
      </c>
      <c r="I32" s="245"/>
    </row>
    <row r="33" spans="1:11" x14ac:dyDescent="0.25">
      <c r="B33" s="243"/>
      <c r="C33" s="243"/>
      <c r="D33" s="243"/>
      <c r="E33" s="243"/>
      <c r="F33" s="243"/>
      <c r="G33" s="243"/>
      <c r="H33" s="243"/>
      <c r="I33" s="243"/>
    </row>
    <row r="34" spans="1:11" x14ac:dyDescent="0.25">
      <c r="B34" s="3" t="s">
        <v>365</v>
      </c>
      <c r="C34" s="246"/>
      <c r="D34" s="243"/>
      <c r="E34" s="3" t="s">
        <v>366</v>
      </c>
      <c r="F34" s="247"/>
      <c r="G34" s="243"/>
      <c r="H34" s="243"/>
      <c r="I34" s="243"/>
    </row>
    <row r="35" spans="1:11" x14ac:dyDescent="0.25">
      <c r="B35" s="243"/>
      <c r="C35" s="243"/>
      <c r="D35" s="243"/>
      <c r="E35" s="243"/>
      <c r="F35" s="243"/>
      <c r="G35" s="243"/>
      <c r="H35" s="243"/>
      <c r="I35" s="243"/>
    </row>
    <row r="36" spans="1:11" x14ac:dyDescent="0.25">
      <c r="B36" s="285" t="s">
        <v>440</v>
      </c>
      <c r="C36" s="285"/>
      <c r="D36" s="285"/>
      <c r="E36" s="285"/>
      <c r="F36" s="285"/>
      <c r="G36" s="285"/>
      <c r="H36" s="285"/>
      <c r="I36" s="285"/>
    </row>
    <row r="37" spans="1:11" x14ac:dyDescent="0.25">
      <c r="B37" s="3" t="s">
        <v>362</v>
      </c>
      <c r="C37" s="242">
        <v>100000</v>
      </c>
      <c r="D37" s="243"/>
      <c r="E37" s="3" t="s">
        <v>363</v>
      </c>
      <c r="F37" s="244" t="s">
        <v>369</v>
      </c>
      <c r="G37" s="243"/>
      <c r="H37" s="3" t="s">
        <v>364</v>
      </c>
      <c r="I37" s="245" t="s">
        <v>370</v>
      </c>
    </row>
    <row r="38" spans="1:11" x14ac:dyDescent="0.25">
      <c r="B38" s="243"/>
      <c r="C38" s="243"/>
      <c r="D38" s="243"/>
      <c r="E38" s="243"/>
      <c r="F38" s="243"/>
      <c r="G38" s="243"/>
      <c r="H38" s="243"/>
      <c r="I38" s="243"/>
    </row>
    <row r="39" spans="1:11" x14ac:dyDescent="0.25">
      <c r="B39" s="3" t="s">
        <v>365</v>
      </c>
      <c r="C39" s="246">
        <v>0.16</v>
      </c>
      <c r="D39" s="243"/>
      <c r="E39" s="3" t="s">
        <v>366</v>
      </c>
      <c r="F39" s="247">
        <v>16000</v>
      </c>
      <c r="G39" s="243"/>
      <c r="H39" s="243"/>
      <c r="I39" s="243"/>
    </row>
    <row r="41" spans="1:11" x14ac:dyDescent="0.25">
      <c r="H41" s="3" t="s">
        <v>13</v>
      </c>
      <c r="I41" s="286">
        <v>100000</v>
      </c>
    </row>
    <row r="42" spans="1:11" x14ac:dyDescent="0.25">
      <c r="H42" s="3" t="s">
        <v>441</v>
      </c>
      <c r="I42" s="286">
        <v>0</v>
      </c>
    </row>
    <row r="43" spans="1:11" x14ac:dyDescent="0.25">
      <c r="H43" s="3" t="s">
        <v>442</v>
      </c>
      <c r="I43" s="286">
        <v>16000</v>
      </c>
    </row>
    <row r="44" spans="1:11" x14ac:dyDescent="0.25">
      <c r="H44" s="3" t="s">
        <v>443</v>
      </c>
      <c r="I44" s="286">
        <v>116000</v>
      </c>
    </row>
    <row r="46" spans="1:11" x14ac:dyDescent="0.25">
      <c r="A46" s="287"/>
      <c r="B46" s="287"/>
      <c r="C46" s="287"/>
      <c r="D46" s="287"/>
      <c r="E46" s="287"/>
      <c r="F46" s="287"/>
      <c r="G46" s="287"/>
      <c r="H46" s="287"/>
      <c r="I46" s="287"/>
      <c r="J46" s="287"/>
      <c r="K46" s="287"/>
    </row>
    <row r="48" spans="1:11" ht="224.25" hidden="1" customHeight="1" outlineLevel="1" thickBot="1" x14ac:dyDescent="0.3">
      <c r="B48" s="288" t="s">
        <v>444</v>
      </c>
      <c r="C48" s="289"/>
      <c r="D48" s="289"/>
      <c r="E48" s="289"/>
      <c r="F48" s="289"/>
      <c r="G48" s="289"/>
      <c r="H48" s="289"/>
      <c r="I48" s="290"/>
    </row>
    <row r="49" spans="2:9" collapsed="1" x14ac:dyDescent="0.25"/>
    <row r="50" spans="2:9" x14ac:dyDescent="0.25">
      <c r="B50" s="3" t="s">
        <v>445</v>
      </c>
    </row>
    <row r="52" spans="2:9" x14ac:dyDescent="0.25">
      <c r="B52" s="8" t="s">
        <v>16</v>
      </c>
      <c r="C52" s="8"/>
      <c r="H52" s="274" t="s">
        <v>403</v>
      </c>
      <c r="I52" s="274"/>
    </row>
    <row r="53" spans="2:9" x14ac:dyDescent="0.25">
      <c r="B53" s="275" t="s">
        <v>17</v>
      </c>
      <c r="C53" s="276">
        <v>46179</v>
      </c>
      <c r="H53" s="275" t="s">
        <v>404</v>
      </c>
      <c r="I53" s="22"/>
    </row>
    <row r="54" spans="2:9" ht="15.75" thickBot="1" x14ac:dyDescent="0.3">
      <c r="B54" s="275" t="s">
        <v>405</v>
      </c>
      <c r="C54" s="10"/>
      <c r="H54" s="275" t="s">
        <v>407</v>
      </c>
      <c r="I54" s="22"/>
    </row>
    <row r="55" spans="2:9" ht="16.5" thickTop="1" thickBot="1" x14ac:dyDescent="0.3">
      <c r="B55" s="275" t="s">
        <v>408</v>
      </c>
      <c r="C55" s="277">
        <v>1259</v>
      </c>
      <c r="H55" s="275" t="s">
        <v>409</v>
      </c>
      <c r="I55" s="13"/>
    </row>
    <row r="56" spans="2:9" ht="16.5" thickTop="1" thickBot="1" x14ac:dyDescent="0.3">
      <c r="B56" s="275" t="s">
        <v>410</v>
      </c>
      <c r="C56" s="13">
        <v>99</v>
      </c>
      <c r="H56" s="275" t="s">
        <v>412</v>
      </c>
      <c r="I56" s="22"/>
    </row>
    <row r="57" spans="2:9" ht="16.5" thickTop="1" thickBot="1" x14ac:dyDescent="0.3">
      <c r="B57" s="275" t="s">
        <v>20</v>
      </c>
      <c r="C57" s="13" t="s">
        <v>401</v>
      </c>
    </row>
    <row r="58" spans="2:9" ht="15.75" thickTop="1" x14ac:dyDescent="0.25">
      <c r="B58" s="275" t="s">
        <v>414</v>
      </c>
      <c r="C58" s="278" t="s">
        <v>415</v>
      </c>
      <c r="H58" s="279" t="s">
        <v>416</v>
      </c>
      <c r="I58" s="279"/>
    </row>
    <row r="59" spans="2:9" ht="15.75" thickBot="1" x14ac:dyDescent="0.3">
      <c r="B59" s="275" t="s">
        <v>417</v>
      </c>
      <c r="C59" s="10"/>
      <c r="H59" s="275" t="s">
        <v>404</v>
      </c>
      <c r="I59" s="22"/>
    </row>
    <row r="60" spans="2:9" ht="16.5" thickTop="1" thickBot="1" x14ac:dyDescent="0.3">
      <c r="B60" s="275" t="s">
        <v>21</v>
      </c>
      <c r="C60" s="13" t="s">
        <v>418</v>
      </c>
      <c r="H60" s="275" t="s">
        <v>407</v>
      </c>
      <c r="I60" s="22"/>
    </row>
    <row r="61" spans="2:9" ht="16.5" thickTop="1" thickBot="1" x14ac:dyDescent="0.3">
      <c r="B61" s="275" t="s">
        <v>22</v>
      </c>
      <c r="C61" s="13" t="s">
        <v>419</v>
      </c>
      <c r="H61" s="275" t="s">
        <v>420</v>
      </c>
      <c r="I61" s="22"/>
    </row>
    <row r="62" spans="2:9" ht="15.75" thickTop="1" x14ac:dyDescent="0.25">
      <c r="B62" s="275" t="s">
        <v>421</v>
      </c>
      <c r="C62" s="10">
        <v>11410</v>
      </c>
      <c r="H62" s="275" t="s">
        <v>422</v>
      </c>
      <c r="I62" s="22"/>
    </row>
    <row r="63" spans="2:9" ht="15.75" thickBot="1" x14ac:dyDescent="0.3">
      <c r="B63" s="275" t="s">
        <v>423</v>
      </c>
      <c r="C63" s="10"/>
      <c r="H63" s="275" t="s">
        <v>424</v>
      </c>
      <c r="I63" s="22"/>
    </row>
    <row r="64" spans="2:9" ht="16.5" thickTop="1" thickBot="1" x14ac:dyDescent="0.3">
      <c r="H64" s="275" t="s">
        <v>409</v>
      </c>
      <c r="I64" s="13"/>
    </row>
    <row r="65" spans="2:9" ht="16.5" thickTop="1" thickBot="1" x14ac:dyDescent="0.3">
      <c r="H65" s="275" t="s">
        <v>425</v>
      </c>
      <c r="I65" s="13" t="s">
        <v>426</v>
      </c>
    </row>
    <row r="66" spans="2:9" ht="15.75" thickTop="1" x14ac:dyDescent="0.25"/>
    <row r="67" spans="2:9" x14ac:dyDescent="0.25">
      <c r="B67" s="291" t="s">
        <v>446</v>
      </c>
      <c r="C67" s="291"/>
      <c r="D67" s="291"/>
      <c r="E67" s="291"/>
      <c r="F67" s="291"/>
      <c r="G67" s="291"/>
      <c r="H67" s="291"/>
      <c r="I67" s="291"/>
    </row>
    <row r="68" spans="2:9" ht="15.75" thickBot="1" x14ac:dyDescent="0.3"/>
    <row r="69" spans="2:9" ht="16.5" thickTop="1" thickBot="1" x14ac:dyDescent="0.3">
      <c r="B69" s="9" t="s">
        <v>447</v>
      </c>
      <c r="C69" s="13">
        <v>7</v>
      </c>
      <c r="D69" s="292" t="s">
        <v>467</v>
      </c>
      <c r="H69" s="293" t="s">
        <v>448</v>
      </c>
      <c r="I69" s="22" t="s">
        <v>449</v>
      </c>
    </row>
    <row r="70" spans="2:9" ht="15.75" thickTop="1" x14ac:dyDescent="0.25"/>
    <row r="71" spans="2:9" x14ac:dyDescent="0.25">
      <c r="B71" s="8" t="s">
        <v>427</v>
      </c>
      <c r="C71" s="8"/>
      <c r="D71" s="8"/>
      <c r="E71" s="8"/>
      <c r="F71" s="8"/>
      <c r="G71" s="8"/>
      <c r="H71" s="8"/>
      <c r="I71" s="8"/>
    </row>
    <row r="73" spans="2:9" x14ac:dyDescent="0.25">
      <c r="B73" s="280" t="s">
        <v>428</v>
      </c>
      <c r="C73" s="281">
        <v>50202200</v>
      </c>
      <c r="E73" s="280" t="s">
        <v>429</v>
      </c>
      <c r="F73" s="282"/>
      <c r="H73" s="280" t="s">
        <v>431</v>
      </c>
      <c r="I73" s="22">
        <v>100</v>
      </c>
    </row>
    <row r="74" spans="2:9" x14ac:dyDescent="0.25">
      <c r="B74" s="243"/>
      <c r="E74" s="243"/>
      <c r="H74" s="243"/>
    </row>
    <row r="75" spans="2:9" x14ac:dyDescent="0.25">
      <c r="B75" s="280" t="s">
        <v>432</v>
      </c>
      <c r="C75" s="22" t="s">
        <v>450</v>
      </c>
      <c r="E75" s="280" t="s">
        <v>434</v>
      </c>
      <c r="F75" s="282"/>
      <c r="H75" s="280" t="s">
        <v>355</v>
      </c>
      <c r="I75" s="22" t="s">
        <v>451</v>
      </c>
    </row>
    <row r="76" spans="2:9" x14ac:dyDescent="0.25">
      <c r="B76" s="243"/>
      <c r="E76" s="243"/>
      <c r="H76" s="283"/>
    </row>
    <row r="77" spans="2:9" x14ac:dyDescent="0.25">
      <c r="B77" s="280" t="s">
        <v>436</v>
      </c>
      <c r="C77" s="146">
        <v>1150</v>
      </c>
      <c r="E77" s="280" t="s">
        <v>437</v>
      </c>
      <c r="F77" s="146">
        <v>115000</v>
      </c>
      <c r="H77" s="280" t="s">
        <v>438</v>
      </c>
      <c r="I77" s="282"/>
    </row>
    <row r="78" spans="2:9" ht="15.75" thickBot="1" x14ac:dyDescent="0.3">
      <c r="B78" s="243"/>
      <c r="E78" s="283"/>
      <c r="H78" s="283"/>
    </row>
    <row r="79" spans="2:9" ht="16.5" thickTop="1" thickBot="1" x14ac:dyDescent="0.3">
      <c r="B79" s="280" t="s">
        <v>357</v>
      </c>
      <c r="C79" s="239">
        <v>2</v>
      </c>
      <c r="E79" s="294" t="s">
        <v>452</v>
      </c>
      <c r="F79" s="22"/>
      <c r="H79" s="294" t="s">
        <v>453</v>
      </c>
      <c r="I79" s="22"/>
    </row>
    <row r="80" spans="2:9" ht="15.75" thickTop="1" x14ac:dyDescent="0.25">
      <c r="B80" s="284" t="s">
        <v>360</v>
      </c>
      <c r="C80" s="284"/>
    </row>
    <row r="81" spans="2:9" x14ac:dyDescent="0.25">
      <c r="B81" s="285" t="s">
        <v>361</v>
      </c>
      <c r="C81" s="285"/>
      <c r="D81" s="285"/>
      <c r="E81" s="285"/>
      <c r="F81" s="285"/>
      <c r="G81" s="285"/>
      <c r="H81" s="285"/>
      <c r="I81" s="285"/>
    </row>
    <row r="82" spans="2:9" x14ac:dyDescent="0.25">
      <c r="B82" s="3" t="s">
        <v>362</v>
      </c>
      <c r="C82" s="242">
        <v>115000</v>
      </c>
      <c r="D82" s="243"/>
      <c r="E82" s="3" t="s">
        <v>363</v>
      </c>
      <c r="F82" s="244" t="s">
        <v>454</v>
      </c>
      <c r="G82" s="243"/>
      <c r="H82" s="3" t="s">
        <v>364</v>
      </c>
      <c r="I82" s="245" t="s">
        <v>370</v>
      </c>
    </row>
    <row r="83" spans="2:9" x14ac:dyDescent="0.25">
      <c r="B83" s="243"/>
      <c r="C83" s="243"/>
      <c r="D83" s="243"/>
      <c r="E83" s="243"/>
      <c r="F83" s="243"/>
      <c r="G83" s="243"/>
      <c r="H83" s="243"/>
      <c r="I83" s="243"/>
    </row>
    <row r="84" spans="2:9" x14ac:dyDescent="0.25">
      <c r="B84" s="3" t="s">
        <v>365</v>
      </c>
      <c r="C84" s="246">
        <v>0.26500000000000001</v>
      </c>
      <c r="D84" s="243"/>
      <c r="E84" s="3" t="s">
        <v>366</v>
      </c>
      <c r="F84" s="247">
        <v>30475</v>
      </c>
      <c r="G84" s="243"/>
      <c r="H84" s="243"/>
      <c r="I84" s="243"/>
    </row>
    <row r="85" spans="2:9" x14ac:dyDescent="0.25">
      <c r="B85" s="243"/>
      <c r="C85" s="243"/>
      <c r="D85" s="243"/>
      <c r="E85" s="243"/>
      <c r="F85" s="243"/>
      <c r="G85" s="243"/>
      <c r="H85" s="243"/>
      <c r="I85" s="243"/>
    </row>
    <row r="86" spans="2:9" x14ac:dyDescent="0.25">
      <c r="B86" s="285" t="s">
        <v>361</v>
      </c>
      <c r="C86" s="285"/>
      <c r="D86" s="285"/>
      <c r="E86" s="285"/>
      <c r="F86" s="285"/>
      <c r="G86" s="285"/>
      <c r="H86" s="285"/>
      <c r="I86" s="285"/>
    </row>
    <row r="87" spans="2:9" x14ac:dyDescent="0.25">
      <c r="B87" s="3" t="s">
        <v>362</v>
      </c>
      <c r="C87" s="242">
        <v>145475</v>
      </c>
      <c r="D87" s="243"/>
      <c r="E87" s="3" t="s">
        <v>363</v>
      </c>
      <c r="F87" s="244" t="s">
        <v>369</v>
      </c>
      <c r="G87" s="243"/>
      <c r="H87" s="3" t="s">
        <v>364</v>
      </c>
      <c r="I87" s="245" t="s">
        <v>370</v>
      </c>
    </row>
    <row r="88" spans="2:9" x14ac:dyDescent="0.25">
      <c r="B88" s="243"/>
      <c r="C88" s="243"/>
      <c r="D88" s="243"/>
      <c r="E88" s="243"/>
      <c r="F88" s="243"/>
      <c r="G88" s="243"/>
      <c r="H88" s="243"/>
      <c r="I88" s="243"/>
    </row>
    <row r="89" spans="2:9" x14ac:dyDescent="0.25">
      <c r="B89" s="3" t="s">
        <v>365</v>
      </c>
      <c r="C89" s="246">
        <v>0.16</v>
      </c>
      <c r="D89" s="243"/>
      <c r="E89" s="3" t="s">
        <v>366</v>
      </c>
      <c r="F89" s="247">
        <v>23276</v>
      </c>
      <c r="G89" s="243"/>
      <c r="H89" s="243"/>
      <c r="I89" s="243"/>
    </row>
    <row r="91" spans="2:9" x14ac:dyDescent="0.25">
      <c r="H91" s="3" t="s">
        <v>13</v>
      </c>
      <c r="I91" s="286">
        <v>115000</v>
      </c>
    </row>
    <row r="92" spans="2:9" x14ac:dyDescent="0.25">
      <c r="H92" s="3" t="s">
        <v>455</v>
      </c>
      <c r="I92" s="286">
        <v>30475</v>
      </c>
    </row>
    <row r="93" spans="2:9" x14ac:dyDescent="0.25">
      <c r="H93" s="3" t="s">
        <v>456</v>
      </c>
      <c r="I93" s="286">
        <v>23276</v>
      </c>
    </row>
    <row r="94" spans="2:9" x14ac:dyDescent="0.25">
      <c r="H94" s="3" t="s">
        <v>443</v>
      </c>
      <c r="I94" s="286">
        <v>122199</v>
      </c>
    </row>
    <row r="97" spans="1:11" x14ac:dyDescent="0.25">
      <c r="A97" s="295"/>
      <c r="B97" s="295"/>
      <c r="C97" s="295"/>
      <c r="D97" s="295"/>
      <c r="E97" s="295"/>
      <c r="F97" s="295"/>
      <c r="G97" s="295"/>
      <c r="H97" s="295"/>
      <c r="I97" s="295"/>
      <c r="J97" s="295"/>
      <c r="K97" s="295"/>
    </row>
    <row r="99" spans="1:11" ht="278.25" hidden="1" customHeight="1" outlineLevel="1" thickBot="1" x14ac:dyDescent="0.3">
      <c r="B99" s="296" t="s">
        <v>457</v>
      </c>
      <c r="C99" s="297"/>
      <c r="D99" s="297"/>
      <c r="E99" s="297"/>
      <c r="F99" s="297"/>
      <c r="G99" s="297"/>
      <c r="H99" s="297"/>
      <c r="I99" s="297"/>
      <c r="J99" s="298"/>
    </row>
    <row r="100" spans="1:11" collapsed="1" x14ac:dyDescent="0.25">
      <c r="B100" s="3" t="s">
        <v>458</v>
      </c>
    </row>
    <row r="102" spans="1:11" x14ac:dyDescent="0.25">
      <c r="B102" s="8" t="s">
        <v>16</v>
      </c>
      <c r="C102" s="8"/>
      <c r="H102" s="274" t="s">
        <v>403</v>
      </c>
      <c r="I102" s="274"/>
    </row>
    <row r="103" spans="1:11" x14ac:dyDescent="0.25">
      <c r="B103" s="275" t="s">
        <v>17</v>
      </c>
      <c r="C103" s="276">
        <v>46179</v>
      </c>
      <c r="H103" s="275" t="s">
        <v>404</v>
      </c>
      <c r="I103" s="22"/>
    </row>
    <row r="104" spans="1:11" ht="15.75" thickBot="1" x14ac:dyDescent="0.3">
      <c r="B104" s="275" t="s">
        <v>405</v>
      </c>
      <c r="C104" s="10"/>
      <c r="H104" s="275" t="s">
        <v>407</v>
      </c>
      <c r="I104" s="22"/>
    </row>
    <row r="105" spans="1:11" ht="16.5" thickTop="1" thickBot="1" x14ac:dyDescent="0.3">
      <c r="B105" s="275" t="s">
        <v>408</v>
      </c>
      <c r="C105" s="277">
        <v>874</v>
      </c>
      <c r="H105" s="275" t="s">
        <v>409</v>
      </c>
      <c r="I105" s="13"/>
    </row>
    <row r="106" spans="1:11" ht="16.5" thickTop="1" thickBot="1" x14ac:dyDescent="0.3">
      <c r="B106" s="275" t="s">
        <v>410</v>
      </c>
      <c r="C106" s="13">
        <v>30</v>
      </c>
      <c r="H106" s="275" t="s">
        <v>412</v>
      </c>
      <c r="I106" s="22"/>
    </row>
    <row r="107" spans="1:11" ht="16.5" thickTop="1" thickBot="1" x14ac:dyDescent="0.3">
      <c r="B107" s="275" t="s">
        <v>20</v>
      </c>
      <c r="C107" s="13" t="s">
        <v>413</v>
      </c>
    </row>
    <row r="108" spans="1:11" ht="15.75" thickTop="1" x14ac:dyDescent="0.25">
      <c r="B108" s="275" t="s">
        <v>414</v>
      </c>
      <c r="C108" s="278"/>
      <c r="H108" s="279" t="s">
        <v>416</v>
      </c>
      <c r="I108" s="279"/>
    </row>
    <row r="109" spans="1:11" ht="15.75" thickBot="1" x14ac:dyDescent="0.3">
      <c r="B109" s="275" t="s">
        <v>417</v>
      </c>
      <c r="C109" s="10"/>
      <c r="H109" s="275" t="s">
        <v>404</v>
      </c>
      <c r="I109" s="22"/>
    </row>
    <row r="110" spans="1:11" ht="16.5" thickTop="1" thickBot="1" x14ac:dyDescent="0.3">
      <c r="B110" s="275" t="s">
        <v>21</v>
      </c>
      <c r="C110" s="13" t="s">
        <v>459</v>
      </c>
      <c r="H110" s="275" t="s">
        <v>407</v>
      </c>
      <c r="I110" s="22"/>
    </row>
    <row r="111" spans="1:11" ht="16.5" thickTop="1" thickBot="1" x14ac:dyDescent="0.3">
      <c r="B111" s="275" t="s">
        <v>22</v>
      </c>
      <c r="C111" s="13" t="s">
        <v>419</v>
      </c>
      <c r="H111" s="275" t="s">
        <v>420</v>
      </c>
      <c r="I111" s="22"/>
    </row>
    <row r="112" spans="1:11" ht="15.75" thickTop="1" x14ac:dyDescent="0.25">
      <c r="B112" s="275" t="s">
        <v>421</v>
      </c>
      <c r="C112" s="10">
        <v>11410</v>
      </c>
      <c r="H112" s="275" t="s">
        <v>422</v>
      </c>
      <c r="I112" s="22"/>
    </row>
    <row r="113" spans="2:9" ht="15.75" thickBot="1" x14ac:dyDescent="0.3">
      <c r="B113" s="275" t="s">
        <v>423</v>
      </c>
      <c r="C113" s="10"/>
      <c r="H113" s="275" t="s">
        <v>424</v>
      </c>
      <c r="I113" s="22"/>
    </row>
    <row r="114" spans="2:9" ht="16.5" thickTop="1" thickBot="1" x14ac:dyDescent="0.3">
      <c r="H114" s="275" t="s">
        <v>409</v>
      </c>
      <c r="I114" s="13"/>
    </row>
    <row r="115" spans="2:9" ht="16.5" thickTop="1" thickBot="1" x14ac:dyDescent="0.3">
      <c r="H115" s="275" t="s">
        <v>425</v>
      </c>
      <c r="I115" s="13" t="s">
        <v>426</v>
      </c>
    </row>
    <row r="116" spans="2:9" ht="15.75" thickTop="1" x14ac:dyDescent="0.25"/>
    <row r="117" spans="2:9" x14ac:dyDescent="0.25">
      <c r="B117" s="291" t="s">
        <v>446</v>
      </c>
      <c r="C117" s="291"/>
      <c r="D117" s="291"/>
      <c r="E117" s="291"/>
      <c r="F117" s="291"/>
      <c r="G117" s="291"/>
      <c r="H117" s="291"/>
      <c r="I117" s="291"/>
    </row>
    <row r="118" spans="2:9" ht="15.75" thickBot="1" x14ac:dyDescent="0.3"/>
    <row r="119" spans="2:9" ht="16.5" thickTop="1" thickBot="1" x14ac:dyDescent="0.3">
      <c r="B119" s="9" t="s">
        <v>447</v>
      </c>
      <c r="C119" s="13">
        <v>7</v>
      </c>
      <c r="D119" s="292" t="s">
        <v>467</v>
      </c>
      <c r="H119" s="293" t="s">
        <v>448</v>
      </c>
      <c r="I119" s="22" t="s">
        <v>460</v>
      </c>
    </row>
    <row r="120" spans="2:9" ht="15.75" thickTop="1" x14ac:dyDescent="0.25"/>
    <row r="121" spans="2:9" x14ac:dyDescent="0.25">
      <c r="B121" s="8" t="s">
        <v>427</v>
      </c>
      <c r="C121" s="8"/>
      <c r="D121" s="8"/>
      <c r="E121" s="8"/>
      <c r="F121" s="8"/>
      <c r="G121" s="8"/>
      <c r="H121" s="8"/>
      <c r="I121" s="8"/>
    </row>
    <row r="123" spans="2:9" x14ac:dyDescent="0.25">
      <c r="B123" s="280" t="s">
        <v>428</v>
      </c>
      <c r="C123" s="281">
        <v>84111506</v>
      </c>
      <c r="E123" s="280" t="s">
        <v>429</v>
      </c>
      <c r="F123" s="282"/>
      <c r="H123" s="280" t="s">
        <v>431</v>
      </c>
      <c r="I123" s="22">
        <v>1</v>
      </c>
    </row>
    <row r="124" spans="2:9" x14ac:dyDescent="0.25">
      <c r="B124" s="243"/>
      <c r="E124" s="243"/>
      <c r="H124" s="243"/>
    </row>
    <row r="125" spans="2:9" x14ac:dyDescent="0.25">
      <c r="B125" s="280" t="s">
        <v>432</v>
      </c>
      <c r="C125" s="22" t="s">
        <v>433</v>
      </c>
      <c r="E125" s="280" t="s">
        <v>434</v>
      </c>
      <c r="F125" s="282"/>
      <c r="H125" s="280" t="s">
        <v>355</v>
      </c>
      <c r="I125" s="22" t="s">
        <v>461</v>
      </c>
    </row>
    <row r="126" spans="2:9" x14ac:dyDescent="0.25">
      <c r="B126" s="243"/>
      <c r="E126" s="243"/>
      <c r="H126" s="283"/>
    </row>
    <row r="127" spans="2:9" x14ac:dyDescent="0.25">
      <c r="B127" s="280" t="s">
        <v>436</v>
      </c>
      <c r="C127" s="146">
        <v>100000</v>
      </c>
      <c r="E127" s="280" t="s">
        <v>437</v>
      </c>
      <c r="F127" s="146">
        <v>100000</v>
      </c>
      <c r="H127" s="280" t="s">
        <v>438</v>
      </c>
      <c r="I127" s="282"/>
    </row>
    <row r="128" spans="2:9" ht="15.75" thickBot="1" x14ac:dyDescent="0.3">
      <c r="B128" s="243"/>
      <c r="E128" s="283"/>
      <c r="H128" s="283"/>
    </row>
    <row r="129" spans="2:9" ht="16.5" thickTop="1" thickBot="1" x14ac:dyDescent="0.3">
      <c r="B129" s="280" t="s">
        <v>357</v>
      </c>
      <c r="C129" s="239">
        <v>2</v>
      </c>
      <c r="E129" s="294" t="s">
        <v>452</v>
      </c>
      <c r="F129" s="22"/>
      <c r="H129" s="294" t="s">
        <v>453</v>
      </c>
      <c r="I129" s="22"/>
    </row>
    <row r="130" spans="2:9" ht="15.75" thickTop="1" x14ac:dyDescent="0.25">
      <c r="B130" s="284" t="s">
        <v>360</v>
      </c>
      <c r="C130" s="284"/>
    </row>
    <row r="131" spans="2:9" x14ac:dyDescent="0.25">
      <c r="B131" s="285" t="s">
        <v>361</v>
      </c>
      <c r="C131" s="285"/>
      <c r="D131" s="285"/>
      <c r="E131" s="285"/>
      <c r="F131" s="285"/>
      <c r="G131" s="285"/>
      <c r="H131" s="285"/>
      <c r="I131" s="285"/>
    </row>
    <row r="132" spans="2:9" x14ac:dyDescent="0.25">
      <c r="B132" s="3" t="s">
        <v>362</v>
      </c>
      <c r="C132" s="242">
        <v>100000</v>
      </c>
      <c r="D132" s="243"/>
      <c r="E132" s="3" t="s">
        <v>363</v>
      </c>
      <c r="F132" s="244" t="s">
        <v>369</v>
      </c>
      <c r="G132" s="243"/>
      <c r="H132" s="3" t="s">
        <v>364</v>
      </c>
      <c r="I132" s="245" t="s">
        <v>370</v>
      </c>
    </row>
    <row r="133" spans="2:9" x14ac:dyDescent="0.25">
      <c r="B133" s="243"/>
      <c r="C133" s="243"/>
      <c r="D133" s="243"/>
      <c r="E133" s="243"/>
      <c r="F133" s="243"/>
      <c r="G133" s="243"/>
      <c r="H133" s="243"/>
      <c r="I133" s="243"/>
    </row>
    <row r="134" spans="2:9" x14ac:dyDescent="0.25">
      <c r="B134" s="3" t="s">
        <v>365</v>
      </c>
      <c r="C134" s="246">
        <v>0.16</v>
      </c>
      <c r="D134" s="243"/>
      <c r="E134" s="3" t="s">
        <v>366</v>
      </c>
      <c r="F134" s="247">
        <v>16000</v>
      </c>
      <c r="G134" s="243"/>
      <c r="H134" s="243"/>
      <c r="I134" s="243"/>
    </row>
    <row r="135" spans="2:9" x14ac:dyDescent="0.25">
      <c r="B135" s="243"/>
      <c r="C135" s="243"/>
      <c r="D135" s="243"/>
      <c r="E135" s="243"/>
      <c r="F135" s="243"/>
      <c r="G135" s="243"/>
      <c r="H135" s="243"/>
      <c r="I135" s="243"/>
    </row>
    <row r="136" spans="2:9" x14ac:dyDescent="0.25">
      <c r="B136" s="285" t="s">
        <v>462</v>
      </c>
      <c r="C136" s="285"/>
      <c r="D136" s="285"/>
      <c r="E136" s="285"/>
      <c r="F136" s="285"/>
      <c r="G136" s="285"/>
      <c r="H136" s="285"/>
      <c r="I136" s="285"/>
    </row>
    <row r="137" spans="2:9" x14ac:dyDescent="0.25">
      <c r="B137" s="3" t="s">
        <v>362</v>
      </c>
      <c r="C137" s="242"/>
      <c r="D137" s="243"/>
      <c r="E137" s="3" t="s">
        <v>363</v>
      </c>
      <c r="F137" s="244"/>
      <c r="G137" s="243"/>
      <c r="H137" s="3" t="s">
        <v>364</v>
      </c>
      <c r="I137" s="245"/>
    </row>
    <row r="138" spans="2:9" x14ac:dyDescent="0.25">
      <c r="B138" s="243"/>
      <c r="C138" s="243"/>
      <c r="D138" s="243"/>
      <c r="E138" s="243"/>
      <c r="F138" s="243"/>
      <c r="G138" s="243"/>
      <c r="H138" s="243"/>
      <c r="I138" s="243"/>
    </row>
    <row r="139" spans="2:9" x14ac:dyDescent="0.25">
      <c r="B139" s="3" t="s">
        <v>365</v>
      </c>
      <c r="C139" s="246"/>
      <c r="D139" s="243"/>
      <c r="E139" s="3" t="s">
        <v>366</v>
      </c>
      <c r="F139" s="247"/>
      <c r="G139" s="243"/>
      <c r="H139" s="243"/>
      <c r="I139" s="243"/>
    </row>
    <row r="141" spans="2:9" x14ac:dyDescent="0.25">
      <c r="H141" s="3" t="s">
        <v>13</v>
      </c>
      <c r="I141" s="286">
        <v>100000</v>
      </c>
    </row>
    <row r="142" spans="2:9" x14ac:dyDescent="0.25">
      <c r="H142" s="3" t="s">
        <v>455</v>
      </c>
      <c r="I142" s="286">
        <v>16000</v>
      </c>
    </row>
    <row r="143" spans="2:9" x14ac:dyDescent="0.25">
      <c r="H143" s="3" t="s">
        <v>456</v>
      </c>
      <c r="I143" s="286">
        <v>0</v>
      </c>
    </row>
    <row r="144" spans="2:9" x14ac:dyDescent="0.25">
      <c r="H144" s="3" t="s">
        <v>443</v>
      </c>
      <c r="I144" s="286">
        <v>116000</v>
      </c>
    </row>
    <row r="146" spans="1:11" x14ac:dyDescent="0.25">
      <c r="A146" s="299"/>
      <c r="B146" s="299"/>
      <c r="C146" s="299"/>
      <c r="D146" s="299"/>
      <c r="E146" s="299"/>
      <c r="F146" s="299"/>
      <c r="G146" s="299"/>
      <c r="H146" s="299"/>
      <c r="I146" s="299"/>
      <c r="J146" s="299"/>
      <c r="K146" s="299"/>
    </row>
    <row r="148" spans="1:11" ht="238.5" hidden="1" customHeight="1" outlineLevel="1" thickBot="1" x14ac:dyDescent="0.3">
      <c r="B148" s="300" t="s">
        <v>463</v>
      </c>
      <c r="C148" s="301"/>
      <c r="D148" s="301"/>
      <c r="E148" s="301"/>
      <c r="F148" s="301"/>
      <c r="G148" s="301"/>
      <c r="H148" s="301"/>
      <c r="I148" s="301"/>
      <c r="J148" s="302"/>
    </row>
    <row r="149" spans="1:11" collapsed="1" x14ac:dyDescent="0.25">
      <c r="B149" s="3" t="s">
        <v>464</v>
      </c>
    </row>
    <row r="151" spans="1:11" x14ac:dyDescent="0.25">
      <c r="B151" s="8" t="s">
        <v>16</v>
      </c>
      <c r="C151" s="8"/>
      <c r="H151" s="274" t="s">
        <v>403</v>
      </c>
      <c r="I151" s="274"/>
    </row>
    <row r="152" spans="1:11" x14ac:dyDescent="0.25">
      <c r="B152" s="275" t="s">
        <v>17</v>
      </c>
      <c r="C152" s="10"/>
      <c r="H152" s="275" t="s">
        <v>404</v>
      </c>
      <c r="I152" s="22"/>
    </row>
    <row r="153" spans="1:11" ht="15.75" thickBot="1" x14ac:dyDescent="0.3">
      <c r="B153" s="275" t="s">
        <v>405</v>
      </c>
      <c r="C153" s="10"/>
      <c r="H153" s="275" t="s">
        <v>407</v>
      </c>
      <c r="I153" s="22"/>
    </row>
    <row r="154" spans="1:11" ht="16.5" thickTop="1" thickBot="1" x14ac:dyDescent="0.3">
      <c r="B154" s="275" t="s">
        <v>408</v>
      </c>
      <c r="C154" s="277"/>
      <c r="H154" s="275" t="s">
        <v>409</v>
      </c>
      <c r="I154" s="13"/>
    </row>
    <row r="155" spans="1:11" ht="16.5" thickTop="1" thickBot="1" x14ac:dyDescent="0.3">
      <c r="B155" s="275" t="s">
        <v>410</v>
      </c>
      <c r="C155" s="13"/>
      <c r="H155" s="275" t="s">
        <v>412</v>
      </c>
      <c r="I155" s="22"/>
    </row>
    <row r="156" spans="1:11" ht="16.5" thickTop="1" thickBot="1" x14ac:dyDescent="0.3">
      <c r="B156" s="275" t="s">
        <v>20</v>
      </c>
      <c r="C156" s="13"/>
    </row>
    <row r="157" spans="1:11" ht="15.75" thickTop="1" x14ac:dyDescent="0.25">
      <c r="B157" s="275" t="s">
        <v>414</v>
      </c>
      <c r="C157" s="278"/>
      <c r="H157" s="279" t="s">
        <v>416</v>
      </c>
      <c r="I157" s="279"/>
    </row>
    <row r="158" spans="1:11" ht="15.75" thickBot="1" x14ac:dyDescent="0.3">
      <c r="B158" s="275" t="s">
        <v>417</v>
      </c>
      <c r="C158" s="10"/>
      <c r="H158" s="275" t="s">
        <v>404</v>
      </c>
      <c r="I158" s="22"/>
    </row>
    <row r="159" spans="1:11" ht="16.5" thickTop="1" thickBot="1" x14ac:dyDescent="0.3">
      <c r="B159" s="275" t="s">
        <v>21</v>
      </c>
      <c r="C159" s="13"/>
      <c r="H159" s="275" t="s">
        <v>407</v>
      </c>
      <c r="I159" s="22"/>
    </row>
    <row r="160" spans="1:11" ht="16.5" thickTop="1" thickBot="1" x14ac:dyDescent="0.3">
      <c r="B160" s="275" t="s">
        <v>22</v>
      </c>
      <c r="C160" s="13"/>
      <c r="H160" s="275" t="s">
        <v>420</v>
      </c>
      <c r="I160" s="22"/>
    </row>
    <row r="161" spans="2:9" ht="15.75" thickTop="1" x14ac:dyDescent="0.25">
      <c r="B161" s="275" t="s">
        <v>421</v>
      </c>
      <c r="C161" s="10"/>
      <c r="H161" s="275" t="s">
        <v>422</v>
      </c>
      <c r="I161" s="22"/>
    </row>
    <row r="162" spans="2:9" ht="15.75" thickBot="1" x14ac:dyDescent="0.3">
      <c r="B162" s="275" t="s">
        <v>423</v>
      </c>
      <c r="C162" s="10"/>
      <c r="H162" s="275" t="s">
        <v>424</v>
      </c>
      <c r="I162" s="22"/>
    </row>
    <row r="163" spans="2:9" ht="16.5" thickTop="1" thickBot="1" x14ac:dyDescent="0.3">
      <c r="H163" s="275" t="s">
        <v>409</v>
      </c>
      <c r="I163" s="13"/>
    </row>
    <row r="164" spans="2:9" ht="16.5" thickTop="1" thickBot="1" x14ac:dyDescent="0.3">
      <c r="H164" s="275" t="s">
        <v>425</v>
      </c>
      <c r="I164" s="13"/>
    </row>
    <row r="165" spans="2:9" ht="15.75" thickTop="1" x14ac:dyDescent="0.25"/>
    <row r="166" spans="2:9" x14ac:dyDescent="0.25">
      <c r="B166" s="291" t="s">
        <v>446</v>
      </c>
      <c r="C166" s="291"/>
      <c r="D166" s="291"/>
      <c r="E166" s="291"/>
      <c r="F166" s="291"/>
      <c r="G166" s="291"/>
      <c r="H166" s="291"/>
      <c r="I166" s="291"/>
    </row>
    <row r="167" spans="2:9" ht="15.75" thickBot="1" x14ac:dyDescent="0.3"/>
    <row r="168" spans="2:9" ht="16.5" thickTop="1" thickBot="1" x14ac:dyDescent="0.3">
      <c r="B168" s="9" t="s">
        <v>447</v>
      </c>
      <c r="C168" s="13">
        <v>7</v>
      </c>
      <c r="D168" s="292" t="s">
        <v>467</v>
      </c>
      <c r="H168" s="293" t="s">
        <v>448</v>
      </c>
      <c r="I168" s="22" t="s">
        <v>465</v>
      </c>
    </row>
    <row r="169" spans="2:9" ht="15.75" thickTop="1" x14ac:dyDescent="0.25"/>
    <row r="170" spans="2:9" x14ac:dyDescent="0.25">
      <c r="B170" s="8" t="s">
        <v>427</v>
      </c>
      <c r="C170" s="8"/>
      <c r="D170" s="8"/>
      <c r="E170" s="8"/>
      <c r="F170" s="8"/>
      <c r="G170" s="8"/>
      <c r="H170" s="8"/>
      <c r="I170" s="8"/>
    </row>
    <row r="172" spans="2:9" x14ac:dyDescent="0.25">
      <c r="B172" s="280" t="s">
        <v>428</v>
      </c>
      <c r="C172" s="281">
        <v>50202200</v>
      </c>
      <c r="E172" s="280" t="s">
        <v>429</v>
      </c>
      <c r="F172" s="282"/>
      <c r="H172" s="280" t="s">
        <v>431</v>
      </c>
      <c r="I172" s="22">
        <v>100</v>
      </c>
    </row>
    <row r="173" spans="2:9" x14ac:dyDescent="0.25">
      <c r="B173" s="243"/>
      <c r="E173" s="243"/>
      <c r="H173" s="243"/>
    </row>
    <row r="174" spans="2:9" x14ac:dyDescent="0.25">
      <c r="B174" s="280" t="s">
        <v>432</v>
      </c>
      <c r="C174" s="22" t="s">
        <v>450</v>
      </c>
      <c r="E174" s="280" t="s">
        <v>434</v>
      </c>
      <c r="F174" s="282"/>
      <c r="H174" s="280" t="s">
        <v>355</v>
      </c>
      <c r="I174" s="22" t="s">
        <v>466</v>
      </c>
    </row>
    <row r="175" spans="2:9" x14ac:dyDescent="0.25">
      <c r="B175" s="243"/>
      <c r="E175" s="243"/>
      <c r="H175" s="283"/>
    </row>
    <row r="176" spans="2:9" x14ac:dyDescent="0.25">
      <c r="B176" s="280" t="s">
        <v>436</v>
      </c>
      <c r="C176" s="146">
        <v>1150</v>
      </c>
      <c r="E176" s="280" t="s">
        <v>437</v>
      </c>
      <c r="F176" s="146">
        <v>115000</v>
      </c>
      <c r="H176" s="280" t="s">
        <v>438</v>
      </c>
      <c r="I176" s="303">
        <v>100000</v>
      </c>
    </row>
    <row r="177" spans="2:9" ht="15.75" thickBot="1" x14ac:dyDescent="0.3">
      <c r="B177" s="243"/>
      <c r="E177" s="283"/>
      <c r="H177" s="283"/>
    </row>
    <row r="178" spans="2:9" ht="16.5" thickTop="1" thickBot="1" x14ac:dyDescent="0.3">
      <c r="B178" s="280" t="s">
        <v>357</v>
      </c>
      <c r="C178" s="239">
        <v>2</v>
      </c>
      <c r="E178" s="294" t="s">
        <v>452</v>
      </c>
      <c r="F178" s="22"/>
      <c r="H178" s="294" t="s">
        <v>453</v>
      </c>
      <c r="I178" s="22"/>
    </row>
    <row r="179" spans="2:9" ht="15.75" thickTop="1" x14ac:dyDescent="0.25">
      <c r="B179" s="284" t="s">
        <v>360</v>
      </c>
      <c r="C179" s="284"/>
    </row>
    <row r="180" spans="2:9" x14ac:dyDescent="0.25">
      <c r="B180" s="285" t="s">
        <v>361</v>
      </c>
      <c r="C180" s="285"/>
      <c r="D180" s="285"/>
      <c r="E180" s="285"/>
      <c r="F180" s="285"/>
      <c r="G180" s="285"/>
      <c r="H180" s="285"/>
      <c r="I180" s="285"/>
    </row>
    <row r="181" spans="2:9" x14ac:dyDescent="0.25">
      <c r="B181" s="3" t="s">
        <v>362</v>
      </c>
      <c r="C181" s="242">
        <v>115000</v>
      </c>
      <c r="D181" s="243"/>
      <c r="E181" s="3" t="s">
        <v>363</v>
      </c>
      <c r="F181" s="244" t="s">
        <v>454</v>
      </c>
      <c r="G181" s="243"/>
      <c r="H181" s="3" t="s">
        <v>364</v>
      </c>
      <c r="I181" s="245" t="s">
        <v>370</v>
      </c>
    </row>
    <row r="182" spans="2:9" x14ac:dyDescent="0.25">
      <c r="B182" s="243"/>
      <c r="C182" s="243"/>
      <c r="D182" s="243"/>
      <c r="E182" s="243"/>
      <c r="F182" s="243"/>
      <c r="G182" s="243"/>
      <c r="H182" s="243"/>
      <c r="I182" s="243"/>
    </row>
    <row r="183" spans="2:9" x14ac:dyDescent="0.25">
      <c r="B183" s="3" t="s">
        <v>365</v>
      </c>
      <c r="C183" s="246">
        <v>0.26500000000000001</v>
      </c>
      <c r="D183" s="243"/>
      <c r="E183" s="3" t="s">
        <v>366</v>
      </c>
      <c r="F183" s="247">
        <v>30475</v>
      </c>
      <c r="G183" s="243"/>
      <c r="H183" s="243"/>
      <c r="I183" s="243"/>
    </row>
    <row r="184" spans="2:9" x14ac:dyDescent="0.25">
      <c r="B184" s="243"/>
      <c r="C184" s="243"/>
      <c r="D184" s="243"/>
      <c r="E184" s="243"/>
      <c r="F184" s="243"/>
      <c r="G184" s="243"/>
      <c r="H184" s="243"/>
      <c r="I184" s="243"/>
    </row>
    <row r="185" spans="2:9" x14ac:dyDescent="0.25">
      <c r="B185" s="285" t="s">
        <v>361</v>
      </c>
      <c r="C185" s="285"/>
      <c r="D185" s="285"/>
      <c r="E185" s="285"/>
      <c r="F185" s="285"/>
      <c r="G185" s="285"/>
      <c r="H185" s="285"/>
      <c r="I185" s="285"/>
    </row>
    <row r="186" spans="2:9" x14ac:dyDescent="0.25">
      <c r="B186" s="3" t="s">
        <v>362</v>
      </c>
      <c r="C186" s="242">
        <v>45475</v>
      </c>
      <c r="D186" s="243"/>
      <c r="E186" s="3" t="s">
        <v>363</v>
      </c>
      <c r="F186" s="244" t="s">
        <v>369</v>
      </c>
      <c r="G186" s="243"/>
      <c r="H186" s="3" t="s">
        <v>364</v>
      </c>
      <c r="I186" s="245" t="s">
        <v>370</v>
      </c>
    </row>
    <row r="187" spans="2:9" x14ac:dyDescent="0.25">
      <c r="B187" s="243"/>
      <c r="C187" s="243"/>
      <c r="D187" s="243"/>
      <c r="E187" s="243"/>
      <c r="F187" s="243"/>
      <c r="G187" s="243"/>
      <c r="H187" s="243"/>
      <c r="I187" s="243"/>
    </row>
    <row r="188" spans="2:9" x14ac:dyDescent="0.25">
      <c r="B188" s="3" t="s">
        <v>365</v>
      </c>
      <c r="C188" s="246">
        <v>0.16</v>
      </c>
      <c r="D188" s="243"/>
      <c r="E188" s="3" t="s">
        <v>366</v>
      </c>
      <c r="F188" s="247">
        <v>7276</v>
      </c>
      <c r="G188" s="243"/>
      <c r="H188" s="243"/>
      <c r="I188" s="243"/>
    </row>
    <row r="190" spans="2:9" x14ac:dyDescent="0.25">
      <c r="H190" s="3" t="s">
        <v>13</v>
      </c>
      <c r="I190" s="286">
        <v>115000</v>
      </c>
    </row>
    <row r="191" spans="2:9" x14ac:dyDescent="0.25">
      <c r="H191" s="3" t="s">
        <v>455</v>
      </c>
      <c r="I191" s="286">
        <v>30475</v>
      </c>
    </row>
    <row r="192" spans="2:9" x14ac:dyDescent="0.25">
      <c r="H192" s="3" t="s">
        <v>456</v>
      </c>
      <c r="I192" s="286">
        <v>7276</v>
      </c>
    </row>
    <row r="193" spans="8:9" x14ac:dyDescent="0.25">
      <c r="H193" s="3" t="s">
        <v>443</v>
      </c>
      <c r="I193" s="286">
        <v>138199</v>
      </c>
    </row>
  </sheetData>
  <mergeCells count="35">
    <mergeCell ref="B166:I166"/>
    <mergeCell ref="B170:I170"/>
    <mergeCell ref="B179:C179"/>
    <mergeCell ref="B180:I180"/>
    <mergeCell ref="B185:I185"/>
    <mergeCell ref="B131:I131"/>
    <mergeCell ref="B136:I136"/>
    <mergeCell ref="B148:J148"/>
    <mergeCell ref="B151:C151"/>
    <mergeCell ref="H151:I151"/>
    <mergeCell ref="H157:I157"/>
    <mergeCell ref="B102:C102"/>
    <mergeCell ref="H102:I102"/>
    <mergeCell ref="H108:I108"/>
    <mergeCell ref="B117:I117"/>
    <mergeCell ref="B121:I121"/>
    <mergeCell ref="B130:C130"/>
    <mergeCell ref="B67:I67"/>
    <mergeCell ref="B71:I71"/>
    <mergeCell ref="B80:C80"/>
    <mergeCell ref="B81:I81"/>
    <mergeCell ref="B86:I86"/>
    <mergeCell ref="B99:J99"/>
    <mergeCell ref="B31:I31"/>
    <mergeCell ref="B36:I36"/>
    <mergeCell ref="B48:I48"/>
    <mergeCell ref="B52:C52"/>
    <mergeCell ref="H52:I52"/>
    <mergeCell ref="H58:I58"/>
    <mergeCell ref="B4:K4"/>
    <mergeCell ref="B6:C6"/>
    <mergeCell ref="H6:I6"/>
    <mergeCell ref="H12:I12"/>
    <mergeCell ref="B21:I21"/>
    <mergeCell ref="B30:C30"/>
  </mergeCells>
  <hyperlinks>
    <hyperlink ref="B69" location="CAMPOS!B75" display="Tipo de relación" xr:uid="{C80375DC-1704-46BE-8F18-7177E447B61F}"/>
    <hyperlink ref="H69" location="CAMPOS!B76" display="UUID" xr:uid="{04CF86DC-F617-4A90-8912-AFC4A1025318}"/>
    <hyperlink ref="B119" location="CAMPOS!B75" display="Tipo de relación" xr:uid="{C9084881-F194-4606-97F7-5C517D3B1507}"/>
    <hyperlink ref="H119" location="CAMPOS!B76" display="UUID" xr:uid="{C2A16DF9-5703-4F8C-B09F-129F9D16EB49}"/>
    <hyperlink ref="B168" location="CAMPOS!B75" display="Tipo de relación" xr:uid="{D1C2FD5A-B7AF-4C8D-94E5-16F16A78E257}"/>
    <hyperlink ref="H168" location="CAMPOS!B76" display="UUID" xr:uid="{5FE5A372-5277-4286-A4B4-4270CA3C12E7}"/>
  </hyperlink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5051A-A504-400F-B930-7702BAB1194D}">
  <sheetPr codeName="Hoja11"/>
  <dimension ref="B1:F107"/>
  <sheetViews>
    <sheetView showGridLines="0" zoomScale="120" zoomScaleNormal="120" workbookViewId="0">
      <selection activeCell="C14" sqref="C14"/>
    </sheetView>
  </sheetViews>
  <sheetFormatPr baseColWidth="10" defaultRowHeight="15" outlineLevelRow="1" x14ac:dyDescent="0.25"/>
  <cols>
    <col min="1" max="1" width="7" customWidth="1"/>
    <col min="2" max="2" width="67.140625" customWidth="1"/>
    <col min="3" max="3" width="13.7109375" customWidth="1"/>
    <col min="4" max="4" width="8.5703125" customWidth="1"/>
    <col min="5" max="5" width="2.5703125" customWidth="1"/>
    <col min="6" max="6" width="27.5703125" customWidth="1"/>
    <col min="8" max="8" width="10.85546875" customWidth="1"/>
    <col min="9" max="9" width="21.140625" customWidth="1"/>
  </cols>
  <sheetData>
    <row r="1" spans="2:6" x14ac:dyDescent="0.25">
      <c r="D1" s="28"/>
      <c r="E1" s="28"/>
    </row>
    <row r="2" spans="2:6" ht="26.25" customHeight="1" x14ac:dyDescent="0.25">
      <c r="D2" s="28"/>
      <c r="E2" s="28"/>
      <c r="F2" s="28"/>
    </row>
    <row r="3" spans="2:6" ht="14.25" customHeight="1" thickBot="1" x14ac:dyDescent="0.3"/>
    <row r="4" spans="2:6" ht="15.75" thickBot="1" x14ac:dyDescent="0.3">
      <c r="B4" s="29" t="s">
        <v>45</v>
      </c>
      <c r="C4" s="30">
        <v>601</v>
      </c>
    </row>
    <row r="5" spans="2:6" ht="15.75" thickBot="1" x14ac:dyDescent="0.3">
      <c r="B5" s="31" t="s">
        <v>15</v>
      </c>
      <c r="D5" s="32"/>
      <c r="E5" s="32"/>
    </row>
    <row r="6" spans="2:6" ht="87.75" hidden="1" customHeight="1" outlineLevel="1" x14ac:dyDescent="0.25">
      <c r="B6" s="15" t="s">
        <v>46</v>
      </c>
      <c r="C6" s="33"/>
      <c r="D6" s="16"/>
      <c r="E6" s="16"/>
      <c r="F6" s="16"/>
    </row>
    <row r="7" spans="2:6" ht="98.25" hidden="1" customHeight="1" outlineLevel="1" x14ac:dyDescent="0.25">
      <c r="B7" s="34" t="s">
        <v>47</v>
      </c>
      <c r="C7" s="34"/>
      <c r="D7" s="34"/>
      <c r="E7" s="34"/>
      <c r="F7" s="34"/>
    </row>
    <row r="8" spans="2:6" ht="68.25" hidden="1" customHeight="1" outlineLevel="1" thickBot="1" x14ac:dyDescent="0.3">
      <c r="B8" s="34" t="s">
        <v>48</v>
      </c>
      <c r="C8" s="15"/>
      <c r="D8" s="15"/>
      <c r="E8" s="15"/>
      <c r="F8" s="15"/>
    </row>
    <row r="9" spans="2:6" ht="19.5" customHeight="1" collapsed="1" thickBot="1" x14ac:dyDescent="0.3">
      <c r="B9" s="35" t="s">
        <v>49</v>
      </c>
      <c r="C9" s="36"/>
      <c r="D9" s="37"/>
      <c r="E9" s="37"/>
      <c r="F9" s="37"/>
    </row>
    <row r="10" spans="2:6" x14ac:dyDescent="0.25">
      <c r="B10" s="38" t="s">
        <v>50</v>
      </c>
      <c r="C10" s="39"/>
    </row>
    <row r="11" spans="2:6" ht="193.5" hidden="1" customHeight="1" outlineLevel="1" x14ac:dyDescent="0.25">
      <c r="B11" s="40" t="s">
        <v>51</v>
      </c>
      <c r="C11" s="41"/>
      <c r="D11" s="41"/>
      <c r="E11" s="41"/>
      <c r="F11" s="41"/>
    </row>
    <row r="12" spans="2:6" ht="55.5" hidden="1" customHeight="1" outlineLevel="1" x14ac:dyDescent="0.25">
      <c r="B12" s="40" t="s">
        <v>52</v>
      </c>
      <c r="C12" s="41"/>
      <c r="D12" s="41"/>
      <c r="E12" s="41"/>
      <c r="F12" s="41"/>
    </row>
    <row r="13" spans="2:6" ht="15" customHeight="1" collapsed="1" x14ac:dyDescent="0.25">
      <c r="B13" s="42" t="s">
        <v>53</v>
      </c>
      <c r="C13" s="43"/>
      <c r="D13" s="44"/>
      <c r="E13" s="44"/>
      <c r="F13" s="44"/>
    </row>
    <row r="14" spans="2:6" ht="15" customHeight="1" x14ac:dyDescent="0.25">
      <c r="B14" s="45" t="s">
        <v>54</v>
      </c>
      <c r="C14" s="46"/>
      <c r="D14" s="47"/>
      <c r="E14" s="47"/>
      <c r="F14" s="47"/>
    </row>
    <row r="15" spans="2:6" ht="139.5" hidden="1" customHeight="1" outlineLevel="1" x14ac:dyDescent="0.25">
      <c r="B15" s="48" t="s">
        <v>55</v>
      </c>
      <c r="C15" s="49"/>
      <c r="D15" s="41"/>
      <c r="E15" s="41"/>
      <c r="F15" s="41"/>
    </row>
    <row r="16" spans="2:6" ht="15" customHeight="1" collapsed="1" x14ac:dyDescent="0.25">
      <c r="B16" s="45" t="s">
        <v>56</v>
      </c>
      <c r="C16" s="46"/>
      <c r="D16" s="47"/>
      <c r="E16" s="47"/>
      <c r="F16" s="47"/>
    </row>
    <row r="17" spans="2:6" ht="276.75" hidden="1" customHeight="1" outlineLevel="1" x14ac:dyDescent="0.25">
      <c r="B17" s="50" t="s">
        <v>57</v>
      </c>
      <c r="C17" s="51"/>
      <c r="D17" s="51"/>
      <c r="E17" s="51"/>
      <c r="F17" s="51"/>
    </row>
    <row r="18" spans="2:6" ht="20.25" hidden="1" customHeight="1" outlineLevel="1" x14ac:dyDescent="0.25">
      <c r="B18" s="52" t="s">
        <v>58</v>
      </c>
      <c r="C18" s="53"/>
      <c r="D18" s="53"/>
      <c r="E18" s="53"/>
      <c r="F18" s="54"/>
    </row>
    <row r="19" spans="2:6" ht="196.5" hidden="1" customHeight="1" outlineLevel="1" x14ac:dyDescent="0.25">
      <c r="B19" s="55" t="e" vm="2">
        <v>#VALUE!</v>
      </c>
      <c r="C19" s="55"/>
      <c r="D19" s="55"/>
      <c r="E19" s="55"/>
      <c r="F19" s="55"/>
    </row>
    <row r="20" spans="2:6" ht="15" customHeight="1" collapsed="1" x14ac:dyDescent="0.25">
      <c r="B20" s="56" t="s">
        <v>59</v>
      </c>
      <c r="C20" s="57"/>
      <c r="D20" s="47"/>
      <c r="E20" s="47"/>
      <c r="F20" s="47"/>
    </row>
    <row r="21" spans="2:6" ht="102" hidden="1" customHeight="1" outlineLevel="1" x14ac:dyDescent="0.25">
      <c r="B21" s="58" t="s">
        <v>60</v>
      </c>
      <c r="C21" s="59"/>
      <c r="D21" s="59"/>
      <c r="E21" s="59"/>
      <c r="F21" s="59"/>
    </row>
    <row r="22" spans="2:6" ht="30.75" customHeight="1" collapsed="1" x14ac:dyDescent="0.25">
      <c r="B22" s="45" t="s">
        <v>61</v>
      </c>
      <c r="C22" s="46"/>
      <c r="D22" s="47"/>
      <c r="E22" s="47"/>
      <c r="F22" s="47"/>
    </row>
    <row r="23" spans="2:6" ht="192" hidden="1" customHeight="1" outlineLevel="1" x14ac:dyDescent="0.25">
      <c r="B23" s="60" t="e" vm="3">
        <v>#VALUE!</v>
      </c>
      <c r="C23" s="40" t="s">
        <v>62</v>
      </c>
      <c r="D23" s="40"/>
      <c r="E23" s="40"/>
      <c r="F23" s="40"/>
    </row>
    <row r="24" spans="2:6" ht="15" customHeight="1" collapsed="1" x14ac:dyDescent="0.25">
      <c r="B24" s="45" t="s">
        <v>63</v>
      </c>
      <c r="C24" s="46"/>
      <c r="D24" s="47"/>
      <c r="E24" s="47"/>
      <c r="F24" s="47"/>
    </row>
    <row r="25" spans="2:6" ht="66.75" hidden="1" customHeight="1" outlineLevel="1" x14ac:dyDescent="0.25">
      <c r="B25" s="58" t="s">
        <v>64</v>
      </c>
      <c r="C25" s="59"/>
      <c r="D25" s="59"/>
      <c r="E25" s="59"/>
      <c r="F25" s="59"/>
    </row>
    <row r="26" spans="2:6" ht="30" collapsed="1" x14ac:dyDescent="0.25">
      <c r="B26" s="45" t="s">
        <v>65</v>
      </c>
      <c r="C26" s="46"/>
      <c r="D26" s="47"/>
      <c r="E26" s="47"/>
      <c r="F26" s="47"/>
    </row>
    <row r="27" spans="2:6" ht="168" hidden="1" customHeight="1" outlineLevel="1" x14ac:dyDescent="0.25">
      <c r="B27" s="50" t="s">
        <v>66</v>
      </c>
      <c r="C27" s="51"/>
      <c r="D27" s="51"/>
      <c r="E27" s="51"/>
      <c r="F27" s="51"/>
    </row>
    <row r="28" spans="2:6" ht="29.25" customHeight="1" collapsed="1" x14ac:dyDescent="0.25">
      <c r="B28" s="45" t="s">
        <v>67</v>
      </c>
      <c r="C28" s="46"/>
      <c r="D28" s="47"/>
      <c r="E28" s="47"/>
      <c r="F28" s="47"/>
    </row>
    <row r="29" spans="2:6" ht="172.5" hidden="1" customHeight="1" outlineLevel="1" x14ac:dyDescent="0.25">
      <c r="B29" s="58" t="s">
        <v>68</v>
      </c>
      <c r="C29" s="61"/>
      <c r="D29" s="61"/>
      <c r="E29" s="61"/>
      <c r="F29" s="61"/>
    </row>
    <row r="30" spans="2:6" ht="30" customHeight="1" collapsed="1" x14ac:dyDescent="0.25">
      <c r="B30" s="45" t="s">
        <v>69</v>
      </c>
      <c r="C30" s="46"/>
      <c r="D30" s="47"/>
      <c r="E30" s="47"/>
      <c r="F30" s="47"/>
    </row>
    <row r="31" spans="2:6" ht="83.25" hidden="1" customHeight="1" outlineLevel="1" x14ac:dyDescent="0.25">
      <c r="B31" s="40" t="s">
        <v>70</v>
      </c>
      <c r="C31" s="41"/>
      <c r="D31" s="41"/>
      <c r="E31" s="41"/>
      <c r="F31" s="41"/>
    </row>
    <row r="32" spans="2:6" ht="21.75" customHeight="1" collapsed="1" thickBot="1" x14ac:dyDescent="0.3">
      <c r="B32" s="62" t="s">
        <v>71</v>
      </c>
      <c r="C32" s="63"/>
      <c r="D32" s="47"/>
      <c r="E32" s="47"/>
      <c r="F32" s="47"/>
    </row>
    <row r="33" spans="2:6" x14ac:dyDescent="0.25">
      <c r="B33" s="64" t="s">
        <v>72</v>
      </c>
      <c r="C33" s="65"/>
    </row>
    <row r="34" spans="2:6" ht="192" hidden="1" customHeight="1" outlineLevel="1" x14ac:dyDescent="0.25">
      <c r="B34" s="15" t="s">
        <v>73</v>
      </c>
      <c r="C34" s="15"/>
      <c r="D34" s="15"/>
      <c r="E34" s="15"/>
      <c r="F34" s="15"/>
    </row>
    <row r="35" spans="2:6" ht="31.5" customHeight="1" collapsed="1" x14ac:dyDescent="0.25">
      <c r="B35" s="66" t="s">
        <v>74</v>
      </c>
      <c r="C35" s="57"/>
    </row>
    <row r="36" spans="2:6" ht="70.5" hidden="1" customHeight="1" outlineLevel="1" x14ac:dyDescent="0.25">
      <c r="B36" s="58" t="s">
        <v>64</v>
      </c>
      <c r="C36" s="59"/>
      <c r="D36" s="59"/>
      <c r="E36" s="59"/>
      <c r="F36" s="59"/>
    </row>
    <row r="37" spans="2:6" ht="15" customHeight="1" collapsed="1" x14ac:dyDescent="0.25">
      <c r="B37" s="66" t="s">
        <v>75</v>
      </c>
      <c r="C37" s="67"/>
    </row>
    <row r="38" spans="2:6" ht="112.5" hidden="1" customHeight="1" outlineLevel="1" x14ac:dyDescent="0.25">
      <c r="B38" s="68" t="s">
        <v>76</v>
      </c>
      <c r="C38" s="69"/>
      <c r="D38" s="69"/>
      <c r="E38" s="69"/>
      <c r="F38" s="70"/>
    </row>
    <row r="39" spans="2:6" ht="15" customHeight="1" collapsed="1" x14ac:dyDescent="0.25">
      <c r="B39" s="71" t="s">
        <v>77</v>
      </c>
      <c r="C39" s="57"/>
    </row>
    <row r="40" spans="2:6" ht="15" customHeight="1" x14ac:dyDescent="0.25">
      <c r="B40" s="66" t="s">
        <v>78</v>
      </c>
      <c r="C40" s="67"/>
    </row>
    <row r="41" spans="2:6" ht="75" hidden="1" customHeight="1" outlineLevel="1" x14ac:dyDescent="0.25">
      <c r="B41" s="72" t="s">
        <v>79</v>
      </c>
      <c r="C41" s="73"/>
      <c r="D41" s="73"/>
      <c r="E41" s="73"/>
      <c r="F41" s="73"/>
    </row>
    <row r="42" spans="2:6" ht="15" customHeight="1" collapsed="1" x14ac:dyDescent="0.25">
      <c r="B42" s="66" t="s">
        <v>80</v>
      </c>
      <c r="C42" s="57"/>
    </row>
    <row r="43" spans="2:6" ht="15" customHeight="1" x14ac:dyDescent="0.25">
      <c r="B43" s="66" t="s">
        <v>81</v>
      </c>
      <c r="C43" s="67"/>
    </row>
    <row r="44" spans="2:6" ht="325.5" hidden="1" customHeight="1" outlineLevel="1" x14ac:dyDescent="0.25">
      <c r="B44" s="40" t="s">
        <v>82</v>
      </c>
      <c r="C44" s="41"/>
      <c r="D44" s="41"/>
      <c r="E44" s="41"/>
      <c r="F44" s="41"/>
    </row>
    <row r="45" spans="2:6" ht="15" customHeight="1" collapsed="1" thickBot="1" x14ac:dyDescent="0.3">
      <c r="B45" s="66" t="s">
        <v>83</v>
      </c>
      <c r="C45" s="63"/>
    </row>
    <row r="46" spans="2:6" x14ac:dyDescent="0.25">
      <c r="B46" s="74" t="s">
        <v>84</v>
      </c>
      <c r="C46" s="75">
        <f>IFERROR(SUM(C9,C35,C37,C39,C40,C42,C43,C45)-C13-C14-C16-C20-C22-C24-C26-C28-C30-C32,0)</f>
        <v>0</v>
      </c>
    </row>
    <row r="47" spans="2:6" x14ac:dyDescent="0.25">
      <c r="B47" s="76" t="s">
        <v>85</v>
      </c>
      <c r="C47" s="77"/>
    </row>
    <row r="48" spans="2:6" x14ac:dyDescent="0.25">
      <c r="B48" s="78" t="s">
        <v>86</v>
      </c>
      <c r="C48" s="79">
        <f>SUM(C46:C47)</f>
        <v>0</v>
      </c>
    </row>
    <row r="49" spans="2:6" x14ac:dyDescent="0.25">
      <c r="B49" s="80" t="s">
        <v>87</v>
      </c>
    </row>
    <row r="50" spans="2:6" x14ac:dyDescent="0.25">
      <c r="B50" s="81" t="s">
        <v>88</v>
      </c>
      <c r="C50" s="82">
        <f>C48</f>
        <v>0</v>
      </c>
    </row>
    <row r="51" spans="2:6" x14ac:dyDescent="0.25">
      <c r="B51" s="21" t="s">
        <v>89</v>
      </c>
      <c r="C51" s="83"/>
    </row>
    <row r="52" spans="2:6" x14ac:dyDescent="0.25">
      <c r="B52" s="21" t="s">
        <v>90</v>
      </c>
      <c r="C52" s="84">
        <f>IFERROR(ROUND(C50*C51,0),"")</f>
        <v>0</v>
      </c>
    </row>
    <row r="53" spans="2:6" ht="23.25" customHeight="1" x14ac:dyDescent="0.25">
      <c r="B53" s="85" t="s">
        <v>91</v>
      </c>
      <c r="C53" s="77">
        <f>C56</f>
        <v>0</v>
      </c>
    </row>
    <row r="54" spans="2:6" ht="30" x14ac:dyDescent="0.25">
      <c r="B54" s="86" t="s">
        <v>92</v>
      </c>
      <c r="C54" s="87"/>
    </row>
    <row r="55" spans="2:6" x14ac:dyDescent="0.25">
      <c r="B55" s="88" t="s">
        <v>93</v>
      </c>
      <c r="C55" s="89"/>
    </row>
    <row r="56" spans="2:6" x14ac:dyDescent="0.25">
      <c r="B56" s="90" t="s">
        <v>94</v>
      </c>
      <c r="C56" s="77">
        <f>SUM(C54:C55)</f>
        <v>0</v>
      </c>
    </row>
    <row r="57" spans="2:6" ht="160.5" hidden="1" customHeight="1" outlineLevel="1" x14ac:dyDescent="0.25">
      <c r="B57" s="68" t="s">
        <v>95</v>
      </c>
      <c r="C57" s="69"/>
      <c r="D57" s="69"/>
      <c r="E57" s="69"/>
      <c r="F57" s="70"/>
    </row>
    <row r="58" spans="2:6" collapsed="1" x14ac:dyDescent="0.25">
      <c r="B58" s="91" t="s">
        <v>96</v>
      </c>
      <c r="C58" s="92">
        <f>C61</f>
        <v>0</v>
      </c>
    </row>
    <row r="59" spans="2:6" x14ac:dyDescent="0.25">
      <c r="B59" s="88" t="s">
        <v>97</v>
      </c>
      <c r="C59" s="93"/>
    </row>
    <row r="60" spans="2:6" x14ac:dyDescent="0.25">
      <c r="B60" s="88" t="s">
        <v>98</v>
      </c>
      <c r="C60" s="93"/>
    </row>
    <row r="61" spans="2:6" x14ac:dyDescent="0.25">
      <c r="B61" s="88" t="s">
        <v>99</v>
      </c>
      <c r="C61" s="93"/>
    </row>
    <row r="62" spans="2:6" ht="193.5" hidden="1" customHeight="1" outlineLevel="1" x14ac:dyDescent="0.25">
      <c r="B62" s="68" t="s">
        <v>100</v>
      </c>
      <c r="C62" s="69"/>
      <c r="D62" s="69"/>
      <c r="E62" s="69"/>
      <c r="F62" s="70"/>
    </row>
    <row r="63" spans="2:6" collapsed="1" x14ac:dyDescent="0.25">
      <c r="B63" s="94" t="s">
        <v>101</v>
      </c>
      <c r="C63" s="92"/>
    </row>
    <row r="64" spans="2:6" ht="18.75" customHeight="1" x14ac:dyDescent="0.25">
      <c r="B64" s="81" t="s">
        <v>102</v>
      </c>
      <c r="C64" s="84">
        <f>IFERROR(IF(C52&gt;=(C53+C58+C63),C52-C53-C58-C63,0),0)</f>
        <v>0</v>
      </c>
    </row>
    <row r="65" spans="2:6" x14ac:dyDescent="0.25">
      <c r="B65" s="81" t="s">
        <v>103</v>
      </c>
      <c r="C65" s="84">
        <f>IFERROR(ROUND(C64*0.3,0),0)</f>
        <v>0</v>
      </c>
    </row>
    <row r="66" spans="2:6" x14ac:dyDescent="0.25">
      <c r="B66" s="81" t="s">
        <v>104</v>
      </c>
      <c r="C66" s="95"/>
    </row>
    <row r="67" spans="2:6" x14ac:dyDescent="0.25">
      <c r="B67" s="81" t="s">
        <v>105</v>
      </c>
      <c r="C67" s="96"/>
    </row>
    <row r="68" spans="2:6" x14ac:dyDescent="0.25">
      <c r="B68" s="97" t="s">
        <v>106</v>
      </c>
      <c r="C68" s="95"/>
    </row>
    <row r="69" spans="2:6" x14ac:dyDescent="0.25">
      <c r="B69" s="97" t="s">
        <v>107</v>
      </c>
      <c r="C69" s="95"/>
    </row>
    <row r="70" spans="2:6" x14ac:dyDescent="0.25">
      <c r="B70" s="97" t="s">
        <v>108</v>
      </c>
      <c r="C70" s="95"/>
    </row>
    <row r="71" spans="2:6" x14ac:dyDescent="0.25">
      <c r="B71" s="97" t="s">
        <v>109</v>
      </c>
      <c r="C71" s="95"/>
    </row>
    <row r="72" spans="2:6" x14ac:dyDescent="0.25">
      <c r="B72" s="98" t="s">
        <v>110</v>
      </c>
      <c r="C72" s="95"/>
    </row>
    <row r="73" spans="2:6" ht="288" hidden="1" customHeight="1" outlineLevel="1" x14ac:dyDescent="0.25">
      <c r="B73" s="68" t="s">
        <v>111</v>
      </c>
      <c r="C73" s="69"/>
      <c r="D73" s="69"/>
      <c r="E73" s="69"/>
      <c r="F73" s="70"/>
    </row>
    <row r="74" spans="2:6" collapsed="1" x14ac:dyDescent="0.25">
      <c r="B74" s="94" t="s">
        <v>112</v>
      </c>
      <c r="C74" s="99">
        <f>C77</f>
        <v>0</v>
      </c>
    </row>
    <row r="75" spans="2:6" x14ac:dyDescent="0.25">
      <c r="B75" s="88" t="s">
        <v>113</v>
      </c>
      <c r="C75" s="77"/>
    </row>
    <row r="76" spans="2:6" ht="15" customHeight="1" x14ac:dyDescent="0.25">
      <c r="B76" s="88" t="s">
        <v>114</v>
      </c>
      <c r="C76" s="83"/>
    </row>
    <row r="77" spans="2:6" x14ac:dyDescent="0.25">
      <c r="B77" s="88" t="s">
        <v>115</v>
      </c>
      <c r="C77" s="84">
        <f>SUM(C75:C76)</f>
        <v>0</v>
      </c>
    </row>
    <row r="78" spans="2:6" x14ac:dyDescent="0.25">
      <c r="B78" s="21" t="s">
        <v>116</v>
      </c>
      <c r="C78" s="93"/>
    </row>
    <row r="79" spans="2:6" x14ac:dyDescent="0.25">
      <c r="B79" s="22" t="s">
        <v>117</v>
      </c>
      <c r="C79" s="77">
        <f>C82</f>
        <v>0</v>
      </c>
    </row>
    <row r="80" spans="2:6" x14ac:dyDescent="0.25">
      <c r="B80" s="88" t="s">
        <v>118</v>
      </c>
      <c r="C80" s="100"/>
    </row>
    <row r="81" spans="2:3" x14ac:dyDescent="0.25">
      <c r="B81" s="88" t="s">
        <v>119</v>
      </c>
      <c r="C81" s="100"/>
    </row>
    <row r="82" spans="2:3" x14ac:dyDescent="0.25">
      <c r="B82" s="88" t="s">
        <v>120</v>
      </c>
      <c r="C82" s="84"/>
    </row>
    <row r="83" spans="2:3" x14ac:dyDescent="0.25">
      <c r="B83" s="3" t="s">
        <v>121</v>
      </c>
      <c r="C83" s="101">
        <f>IFERROR(IF(C65&gt;=(C67+C74+C78+C79),C65-(C67+C74+C78+C79),0),0)</f>
        <v>0</v>
      </c>
    </row>
    <row r="84" spans="2:3" x14ac:dyDescent="0.25">
      <c r="B84" s="80" t="s">
        <v>122</v>
      </c>
    </row>
    <row r="85" spans="2:3" x14ac:dyDescent="0.25">
      <c r="B85" s="21" t="s">
        <v>123</v>
      </c>
      <c r="C85" s="102">
        <f>C83</f>
        <v>0</v>
      </c>
    </row>
    <row r="86" spans="2:3" x14ac:dyDescent="0.25">
      <c r="B86" s="21" t="s">
        <v>124</v>
      </c>
      <c r="C86" s="102">
        <f>C83</f>
        <v>0</v>
      </c>
    </row>
    <row r="87" spans="2:3" x14ac:dyDescent="0.25">
      <c r="B87" s="22" t="s">
        <v>125</v>
      </c>
      <c r="C87" s="93"/>
    </row>
    <row r="88" spans="2:3" ht="15" customHeight="1" x14ac:dyDescent="0.25">
      <c r="B88" s="103" t="s">
        <v>126</v>
      </c>
      <c r="C88" s="93"/>
    </row>
    <row r="89" spans="2:3" ht="15" customHeight="1" x14ac:dyDescent="0.25">
      <c r="B89" s="81" t="s">
        <v>104</v>
      </c>
      <c r="C89" s="104"/>
    </row>
    <row r="90" spans="2:3" x14ac:dyDescent="0.25">
      <c r="B90" s="81" t="s">
        <v>127</v>
      </c>
      <c r="C90" s="102">
        <f>C92</f>
        <v>0</v>
      </c>
    </row>
    <row r="91" spans="2:3" x14ac:dyDescent="0.25">
      <c r="B91" s="97" t="s">
        <v>106</v>
      </c>
      <c r="C91" s="104"/>
    </row>
    <row r="92" spans="2:3" x14ac:dyDescent="0.25">
      <c r="B92" s="97" t="s">
        <v>110</v>
      </c>
      <c r="C92" s="105"/>
    </row>
    <row r="93" spans="2:3" x14ac:dyDescent="0.25">
      <c r="B93" s="81" t="s">
        <v>128</v>
      </c>
      <c r="C93" s="106">
        <f>IFERROR(C87+C88+C90,0)</f>
        <v>0</v>
      </c>
    </row>
    <row r="94" spans="2:3" x14ac:dyDescent="0.25">
      <c r="B94" s="81" t="s">
        <v>124</v>
      </c>
      <c r="C94" s="77">
        <f>C86</f>
        <v>0</v>
      </c>
    </row>
    <row r="95" spans="2:3" x14ac:dyDescent="0.25">
      <c r="B95" s="81" t="s">
        <v>129</v>
      </c>
      <c r="C95" s="77">
        <f>C93</f>
        <v>0</v>
      </c>
    </row>
    <row r="96" spans="2:3" x14ac:dyDescent="0.25">
      <c r="B96" s="81" t="s">
        <v>130</v>
      </c>
      <c r="C96" s="77">
        <f>IFERROR(IF(C94&gt;=C95,C94-C95,0),0)</f>
        <v>0</v>
      </c>
    </row>
    <row r="97" spans="2:3" x14ac:dyDescent="0.25">
      <c r="B97" s="81" t="s">
        <v>131</v>
      </c>
      <c r="C97" s="77">
        <f>C96</f>
        <v>0</v>
      </c>
    </row>
    <row r="101" spans="2:3" ht="24.75" customHeight="1" x14ac:dyDescent="0.25"/>
    <row r="104" spans="2:3" ht="15" customHeight="1" x14ac:dyDescent="0.25"/>
    <row r="107" spans="2:3" ht="10.5" customHeight="1" x14ac:dyDescent="0.25"/>
  </sheetData>
  <mergeCells count="23">
    <mergeCell ref="B41:F41"/>
    <mergeCell ref="B44:F44"/>
    <mergeCell ref="B57:F57"/>
    <mergeCell ref="B62:F62"/>
    <mergeCell ref="B73:F73"/>
    <mergeCell ref="B27:F27"/>
    <mergeCell ref="B29:F29"/>
    <mergeCell ref="B31:F31"/>
    <mergeCell ref="B34:F34"/>
    <mergeCell ref="B36:F36"/>
    <mergeCell ref="B38:F38"/>
    <mergeCell ref="B17:F17"/>
    <mergeCell ref="B18:F18"/>
    <mergeCell ref="B19:F19"/>
    <mergeCell ref="B21:F21"/>
    <mergeCell ref="C23:F23"/>
    <mergeCell ref="B25:F25"/>
    <mergeCell ref="B6:F6"/>
    <mergeCell ref="B7:F7"/>
    <mergeCell ref="B8:F8"/>
    <mergeCell ref="B11:F11"/>
    <mergeCell ref="B12:F12"/>
    <mergeCell ref="B15:F15"/>
  </mergeCells>
  <dataValidations count="3">
    <dataValidation type="list" allowBlank="1" showInputMessage="1" showErrorMessage="1" errorTitle="Pago provisional de ISR" error="Solo se permiten datos de la lista" sqref="C66 C89" xr:uid="{FC54D1F1-E147-4D03-8274-BB45B10A33E6}">
      <formula1>"Sí,No"</formula1>
    </dataValidation>
    <dataValidation type="list" allowBlank="1" showInputMessage="1" showErrorMessage="1" errorTitle="Pago provisional de ISR" error="Solo se permiten datos de la lista" sqref="C68" xr:uid="{A6818206-2289-4DAA-958B-E50015E5293A}">
      <formula1>"Producción cinematográfica,Estímulos a proyectos de inversión en las artes,Estímulo por la inversión en proyectos y programas para el deporte de alto rendimiento"</formula1>
    </dataValidation>
    <dataValidation type="list" allowBlank="1" showInputMessage="1" showErrorMessage="1" errorTitle="Pago provisional de ISR" error="Solo se permiten datos de la lista" sqref="C91" xr:uid="{8378E6F4-C68B-4E94-98AE-03B78B7E0FF2}">
      <formula1>"Estímulo a gasolinas en regiones cercanas a zona fronteriza,Estímulo a gasolinas en zona fronteriza,Estímulo complementario combustibles"</formula1>
    </dataValidation>
  </dataValidations>
  <hyperlinks>
    <hyperlink ref="B88" location="COMPENSACION!C6" display="Compensación" xr:uid="{BBB989AC-D861-4EF3-9F49-E4C9CEA4A6A6}"/>
    <hyperlink ref="B58" location="PERDIDAF!D4" display="(-) Pérdidas fiscales de ejercicios anteriores que se aplican en el periodo" xr:uid="{F57A8D54-5FFB-460A-BCFF-21C8369E832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90D01-081E-4F77-9B21-D0EE8655DD24}">
  <sheetPr codeName="Hoja26"/>
  <dimension ref="B1:F110"/>
  <sheetViews>
    <sheetView showGridLines="0" topLeftCell="A39" zoomScale="130" zoomScaleNormal="130" workbookViewId="0">
      <selection activeCell="C45" sqref="C45"/>
    </sheetView>
  </sheetViews>
  <sheetFormatPr baseColWidth="10" defaultRowHeight="15" outlineLevelRow="1" x14ac:dyDescent="0.25"/>
  <cols>
    <col min="1" max="1" width="7.42578125" customWidth="1"/>
    <col min="2" max="2" width="57.5703125" customWidth="1"/>
    <col min="6" max="6" width="17.5703125" customWidth="1"/>
  </cols>
  <sheetData>
    <row r="1" spans="2:6" ht="36.75" customHeight="1" x14ac:dyDescent="0.25"/>
    <row r="3" spans="2:6" ht="15.75" thickBot="1" x14ac:dyDescent="0.3"/>
    <row r="4" spans="2:6" ht="15.75" thickBot="1" x14ac:dyDescent="0.3">
      <c r="B4" s="29" t="s">
        <v>132</v>
      </c>
      <c r="C4" s="30">
        <v>626</v>
      </c>
    </row>
    <row r="5" spans="2:6" x14ac:dyDescent="0.25">
      <c r="B5" s="107" t="s">
        <v>15</v>
      </c>
    </row>
    <row r="6" spans="2:6" x14ac:dyDescent="0.25">
      <c r="B6" s="108" t="s">
        <v>133</v>
      </c>
      <c r="C6" s="109"/>
    </row>
    <row r="7" spans="2:6" x14ac:dyDescent="0.25">
      <c r="B7" s="110" t="s">
        <v>134</v>
      </c>
    </row>
    <row r="8" spans="2:6" ht="234.75" hidden="1" customHeight="1" outlineLevel="1" x14ac:dyDescent="0.25">
      <c r="B8" s="40" t="s">
        <v>51</v>
      </c>
      <c r="C8" s="41"/>
      <c r="D8" s="41"/>
      <c r="E8" s="41"/>
      <c r="F8" s="41"/>
    </row>
    <row r="9" spans="2:6" ht="54" hidden="1" customHeight="1" outlineLevel="1" x14ac:dyDescent="0.25">
      <c r="B9" s="40" t="s">
        <v>52</v>
      </c>
      <c r="C9" s="41"/>
      <c r="D9" s="41"/>
      <c r="E9" s="41"/>
      <c r="F9" s="41"/>
    </row>
    <row r="10" spans="2:6" ht="30" collapsed="1" x14ac:dyDescent="0.25">
      <c r="B10" s="111" t="s">
        <v>53</v>
      </c>
      <c r="C10" s="83"/>
    </row>
    <row r="11" spans="2:6" ht="17.25" customHeight="1" x14ac:dyDescent="0.25">
      <c r="B11" s="111" t="s">
        <v>54</v>
      </c>
      <c r="C11" s="83"/>
    </row>
    <row r="12" spans="2:6" ht="174" hidden="1" customHeight="1" outlineLevel="1" x14ac:dyDescent="0.25">
      <c r="B12" s="48" t="s">
        <v>55</v>
      </c>
      <c r="C12" s="49"/>
      <c r="D12" s="41"/>
      <c r="E12" s="41"/>
      <c r="F12" s="41"/>
    </row>
    <row r="13" spans="2:6" ht="18.75" customHeight="1" collapsed="1" x14ac:dyDescent="0.25">
      <c r="B13" s="111" t="s">
        <v>56</v>
      </c>
      <c r="C13" s="83"/>
    </row>
    <row r="14" spans="2:6" x14ac:dyDescent="0.25">
      <c r="B14" s="111" t="s">
        <v>59</v>
      </c>
      <c r="C14" s="83"/>
    </row>
    <row r="15" spans="2:6" ht="193.5" hidden="1" customHeight="1" outlineLevel="1" x14ac:dyDescent="0.25">
      <c r="B15" s="60" t="e" vm="3">
        <v>#VALUE!</v>
      </c>
      <c r="C15" s="40" t="s">
        <v>62</v>
      </c>
      <c r="D15" s="40"/>
      <c r="E15" s="40"/>
      <c r="F15" s="40"/>
    </row>
    <row r="16" spans="2:6" ht="30" collapsed="1" x14ac:dyDescent="0.25">
      <c r="B16" s="111" t="s">
        <v>135</v>
      </c>
      <c r="C16" s="83"/>
    </row>
    <row r="17" spans="2:6" ht="87" hidden="1" customHeight="1" outlineLevel="1" x14ac:dyDescent="0.25">
      <c r="B17" s="58" t="s">
        <v>64</v>
      </c>
      <c r="C17" s="59"/>
      <c r="D17" s="59"/>
      <c r="E17" s="59"/>
      <c r="F17" s="59"/>
    </row>
    <row r="18" spans="2:6" ht="29.25" customHeight="1" collapsed="1" x14ac:dyDescent="0.25">
      <c r="B18" s="111" t="s">
        <v>65</v>
      </c>
      <c r="C18" s="112"/>
    </row>
    <row r="19" spans="2:6" ht="180" hidden="1" customHeight="1" outlineLevel="1" x14ac:dyDescent="0.25">
      <c r="B19" s="113" t="s">
        <v>68</v>
      </c>
      <c r="C19" s="114"/>
      <c r="D19" s="114"/>
      <c r="E19" s="114"/>
      <c r="F19" s="115"/>
    </row>
    <row r="20" spans="2:6" ht="30" collapsed="1" x14ac:dyDescent="0.25">
      <c r="B20" s="111" t="s">
        <v>69</v>
      </c>
      <c r="C20" s="83"/>
    </row>
    <row r="21" spans="2:6" x14ac:dyDescent="0.25">
      <c r="B21" s="116" t="s">
        <v>136</v>
      </c>
    </row>
    <row r="22" spans="2:6" ht="85.5" hidden="1" customHeight="1" outlineLevel="1" x14ac:dyDescent="0.25">
      <c r="B22" s="58" t="s">
        <v>64</v>
      </c>
      <c r="C22" s="59"/>
      <c r="D22" s="59"/>
      <c r="E22" s="59"/>
      <c r="F22" s="59"/>
    </row>
    <row r="23" spans="2:6" ht="18" customHeight="1" collapsed="1" x14ac:dyDescent="0.25">
      <c r="B23" s="117" t="s">
        <v>75</v>
      </c>
      <c r="C23" s="83"/>
    </row>
    <row r="24" spans="2:6" ht="120" hidden="1" customHeight="1" outlineLevel="1" x14ac:dyDescent="0.25">
      <c r="B24" s="68" t="s">
        <v>76</v>
      </c>
      <c r="C24" s="69"/>
      <c r="D24" s="69"/>
      <c r="E24" s="69"/>
      <c r="F24" s="70"/>
    </row>
    <row r="25" spans="2:6" collapsed="1" x14ac:dyDescent="0.25">
      <c r="B25" s="118" t="s">
        <v>77</v>
      </c>
      <c r="C25" s="83"/>
    </row>
    <row r="26" spans="2:6" x14ac:dyDescent="0.25">
      <c r="B26" s="117" t="s">
        <v>78</v>
      </c>
      <c r="C26" s="83"/>
    </row>
    <row r="27" spans="2:6" ht="83.25" hidden="1" customHeight="1" outlineLevel="1" x14ac:dyDescent="0.25">
      <c r="B27" s="40" t="s">
        <v>79</v>
      </c>
      <c r="C27" s="41"/>
      <c r="D27" s="41"/>
      <c r="E27" s="41"/>
      <c r="F27" s="41"/>
    </row>
    <row r="28" spans="2:6" collapsed="1" x14ac:dyDescent="0.25">
      <c r="B28" s="117" t="s">
        <v>137</v>
      </c>
      <c r="C28" s="83"/>
    </row>
    <row r="29" spans="2:6" x14ac:dyDescent="0.25">
      <c r="B29" s="117" t="s">
        <v>138</v>
      </c>
      <c r="C29" s="83"/>
    </row>
    <row r="30" spans="2:6" ht="234.75" hidden="1" customHeight="1" outlineLevel="1" x14ac:dyDescent="0.25">
      <c r="B30" s="40" t="s">
        <v>139</v>
      </c>
      <c r="C30" s="41"/>
      <c r="D30" s="41"/>
      <c r="E30" s="41"/>
      <c r="F30" s="41"/>
    </row>
    <row r="31" spans="2:6" collapsed="1" x14ac:dyDescent="0.25">
      <c r="B31" s="117" t="s">
        <v>83</v>
      </c>
      <c r="C31" s="83"/>
    </row>
    <row r="32" spans="2:6" x14ac:dyDescent="0.25">
      <c r="B32" s="119" t="s">
        <v>140</v>
      </c>
      <c r="C32" s="120">
        <f>IFERROR(C6+C23+C25+C26+C28+C29+C31-C10-C11-C13-C14-C16-C18-C20,0)</f>
        <v>0</v>
      </c>
    </row>
    <row r="33" spans="2:6" x14ac:dyDescent="0.25">
      <c r="B33" s="121" t="s">
        <v>141</v>
      </c>
      <c r="C33" s="122"/>
    </row>
    <row r="34" spans="2:6" x14ac:dyDescent="0.25">
      <c r="B34" s="119" t="s">
        <v>86</v>
      </c>
      <c r="C34" s="120">
        <f>SUM(C32:C33)</f>
        <v>0</v>
      </c>
    </row>
    <row r="36" spans="2:6" ht="261" hidden="1" customHeight="1" outlineLevel="1" x14ac:dyDescent="0.25">
      <c r="B36" s="123" t="s">
        <v>142</v>
      </c>
      <c r="C36" s="124"/>
      <c r="D36" s="124"/>
      <c r="E36" s="124"/>
      <c r="F36" s="125"/>
    </row>
    <row r="37" spans="2:6" collapsed="1" x14ac:dyDescent="0.25">
      <c r="B37" s="107" t="s">
        <v>143</v>
      </c>
    </row>
    <row r="38" spans="2:6" ht="22.5" customHeight="1" x14ac:dyDescent="0.25">
      <c r="B38" s="126" t="s">
        <v>144</v>
      </c>
      <c r="C38" s="127">
        <f>C41</f>
        <v>0</v>
      </c>
    </row>
    <row r="39" spans="2:6" ht="30" x14ac:dyDescent="0.25">
      <c r="B39" s="128" t="s">
        <v>145</v>
      </c>
      <c r="C39" s="127"/>
    </row>
    <row r="40" spans="2:6" x14ac:dyDescent="0.25">
      <c r="B40" s="129" t="s">
        <v>146</v>
      </c>
      <c r="C40" s="100"/>
    </row>
    <row r="41" spans="2:6" x14ac:dyDescent="0.25">
      <c r="B41" s="129" t="s">
        <v>147</v>
      </c>
      <c r="C41" s="127">
        <f>SUM(C39:C40)</f>
        <v>0</v>
      </c>
    </row>
    <row r="42" spans="2:6" x14ac:dyDescent="0.25">
      <c r="B42" s="126" t="s">
        <v>148</v>
      </c>
      <c r="C42" s="130">
        <f>C51</f>
        <v>0</v>
      </c>
    </row>
    <row r="43" spans="2:6" x14ac:dyDescent="0.25">
      <c r="B43" s="128" t="s">
        <v>149</v>
      </c>
      <c r="C43" s="130"/>
    </row>
    <row r="44" spans="2:6" ht="30" x14ac:dyDescent="0.25">
      <c r="B44" s="128" t="s">
        <v>150</v>
      </c>
      <c r="C44" s="130"/>
    </row>
    <row r="45" spans="2:6" x14ac:dyDescent="0.25">
      <c r="B45" s="129" t="s">
        <v>151</v>
      </c>
      <c r="C45" s="100"/>
    </row>
    <row r="46" spans="2:6" ht="30" x14ac:dyDescent="0.25">
      <c r="B46" s="128" t="s">
        <v>152</v>
      </c>
      <c r="C46" s="100"/>
    </row>
    <row r="47" spans="2:6" x14ac:dyDescent="0.25">
      <c r="B47" s="131" t="s">
        <v>153</v>
      </c>
      <c r="C47" s="130">
        <f>IFERROR(C43+C44-C45+C46,0)</f>
        <v>0</v>
      </c>
    </row>
    <row r="48" spans="2:6" ht="30" x14ac:dyDescent="0.25">
      <c r="B48" s="128" t="s">
        <v>154</v>
      </c>
      <c r="C48" s="100"/>
    </row>
    <row r="49" spans="2:3" x14ac:dyDescent="0.25">
      <c r="B49" s="131" t="s">
        <v>155</v>
      </c>
      <c r="C49" s="130">
        <f>IFERROR(C47-C48,0)</f>
        <v>0</v>
      </c>
    </row>
    <row r="50" spans="2:3" ht="30" x14ac:dyDescent="0.25">
      <c r="B50" s="128" t="s">
        <v>156</v>
      </c>
      <c r="C50" s="130"/>
    </row>
    <row r="51" spans="2:3" x14ac:dyDescent="0.25">
      <c r="B51" s="131" t="s">
        <v>157</v>
      </c>
      <c r="C51" s="130">
        <f>IFERROR(C49+C50,0)</f>
        <v>0</v>
      </c>
    </row>
    <row r="52" spans="2:3" x14ac:dyDescent="0.25">
      <c r="B52" s="132" t="s">
        <v>158</v>
      </c>
      <c r="C52" s="130">
        <f>C55</f>
        <v>0</v>
      </c>
    </row>
    <row r="53" spans="2:3" ht="30" x14ac:dyDescent="0.25">
      <c r="B53" s="128" t="s">
        <v>159</v>
      </c>
      <c r="C53" s="130"/>
    </row>
    <row r="54" spans="2:3" x14ac:dyDescent="0.25">
      <c r="B54" s="129" t="s">
        <v>160</v>
      </c>
      <c r="C54" s="100"/>
    </row>
    <row r="55" spans="2:3" x14ac:dyDescent="0.25">
      <c r="B55" s="133" t="s">
        <v>161</v>
      </c>
      <c r="C55" s="130">
        <f>IFERROR(C53+C54,0)</f>
        <v>0</v>
      </c>
    </row>
    <row r="56" spans="2:3" x14ac:dyDescent="0.25">
      <c r="B56" s="3" t="s">
        <v>162</v>
      </c>
      <c r="C56" s="134">
        <f>C59</f>
        <v>0</v>
      </c>
    </row>
    <row r="57" spans="2:3" ht="30" x14ac:dyDescent="0.25">
      <c r="B57" s="128" t="s">
        <v>92</v>
      </c>
      <c r="C57" s="130"/>
    </row>
    <row r="58" spans="2:3" x14ac:dyDescent="0.25">
      <c r="B58" s="129" t="s">
        <v>93</v>
      </c>
      <c r="C58" s="100"/>
    </row>
    <row r="59" spans="2:3" x14ac:dyDescent="0.25">
      <c r="B59" s="133" t="s">
        <v>94</v>
      </c>
      <c r="C59" s="130">
        <f>IFERROR(C57+C58,0)</f>
        <v>0</v>
      </c>
    </row>
    <row r="60" spans="2:3" x14ac:dyDescent="0.25">
      <c r="B60" s="3" t="s">
        <v>163</v>
      </c>
      <c r="C60" s="120">
        <f>SUM(C61:C63)</f>
        <v>0</v>
      </c>
    </row>
    <row r="61" spans="2:3" ht="30" x14ac:dyDescent="0.25">
      <c r="B61" s="135" t="s">
        <v>164</v>
      </c>
      <c r="C61" s="136"/>
    </row>
    <row r="62" spans="2:3" ht="30.75" customHeight="1" x14ac:dyDescent="0.25">
      <c r="B62" s="128" t="s">
        <v>165</v>
      </c>
      <c r="C62" s="136"/>
    </row>
    <row r="63" spans="2:3" ht="30" x14ac:dyDescent="0.25">
      <c r="B63" s="128" t="s">
        <v>166</v>
      </c>
      <c r="C63" s="136"/>
    </row>
    <row r="64" spans="2:3" x14ac:dyDescent="0.25">
      <c r="B64" s="3" t="s">
        <v>167</v>
      </c>
      <c r="C64" s="120">
        <f>IFERROR(SUM(C38,C42,C47,C49,C52,C56,C60),0)</f>
        <v>0</v>
      </c>
    </row>
    <row r="65" spans="2:6" x14ac:dyDescent="0.25">
      <c r="B65" s="107" t="s">
        <v>168</v>
      </c>
    </row>
    <row r="66" spans="2:6" x14ac:dyDescent="0.25">
      <c r="B66" s="119" t="s">
        <v>169</v>
      </c>
      <c r="C66" s="120">
        <f>C34</f>
        <v>0</v>
      </c>
    </row>
    <row r="67" spans="2:6" x14ac:dyDescent="0.25">
      <c r="B67" s="119" t="s">
        <v>170</v>
      </c>
      <c r="C67" s="120">
        <f>C66</f>
        <v>0</v>
      </c>
    </row>
    <row r="68" spans="2:6" x14ac:dyDescent="0.25">
      <c r="B68" s="3" t="s">
        <v>171</v>
      </c>
      <c r="C68" s="120">
        <f>C73</f>
        <v>0</v>
      </c>
    </row>
    <row r="69" spans="2:6" x14ac:dyDescent="0.25">
      <c r="B69" s="129" t="s">
        <v>172</v>
      </c>
      <c r="C69" s="130">
        <f>IFERROR(IF(C66&gt;=C67,C66-C67,0),0)</f>
        <v>0</v>
      </c>
    </row>
    <row r="70" spans="2:6" x14ac:dyDescent="0.25">
      <c r="B70" s="129" t="s">
        <v>173</v>
      </c>
      <c r="C70" s="130"/>
    </row>
    <row r="71" spans="2:6" x14ac:dyDescent="0.25">
      <c r="B71" s="129" t="s">
        <v>174</v>
      </c>
      <c r="C71" s="93"/>
    </row>
    <row r="72" spans="2:6" x14ac:dyDescent="0.25">
      <c r="B72" s="129" t="s">
        <v>175</v>
      </c>
      <c r="C72" s="130">
        <f>IFERROR(C70+C71,0)</f>
        <v>0</v>
      </c>
    </row>
    <row r="73" spans="2:6" x14ac:dyDescent="0.25">
      <c r="B73" s="137" t="s">
        <v>176</v>
      </c>
      <c r="C73" s="130">
        <f>IFERROR(C70+C72,0)</f>
        <v>0</v>
      </c>
    </row>
    <row r="74" spans="2:6" ht="177" hidden="1" customHeight="1" outlineLevel="1" x14ac:dyDescent="0.25">
      <c r="B74" s="68" t="s">
        <v>95</v>
      </c>
      <c r="C74" s="69"/>
      <c r="D74" s="69"/>
      <c r="E74" s="69"/>
      <c r="F74" s="70"/>
    </row>
    <row r="75" spans="2:6" collapsed="1" x14ac:dyDescent="0.25">
      <c r="B75" s="138" t="s">
        <v>177</v>
      </c>
      <c r="C75" s="120">
        <f>C78</f>
        <v>0</v>
      </c>
    </row>
    <row r="76" spans="2:6" x14ac:dyDescent="0.25">
      <c r="B76" s="19" t="s">
        <v>97</v>
      </c>
      <c r="C76" s="130">
        <f>IFERROR(IF(C66&gt;=(C67+C68),C66-C67-C68,0),0)</f>
        <v>0</v>
      </c>
    </row>
    <row r="77" spans="2:6" x14ac:dyDescent="0.25">
      <c r="B77" s="19" t="s">
        <v>178</v>
      </c>
      <c r="C77" s="93"/>
    </row>
    <row r="78" spans="2:6" x14ac:dyDescent="0.25">
      <c r="B78" s="19" t="s">
        <v>99</v>
      </c>
      <c r="C78" s="93"/>
    </row>
    <row r="79" spans="2:6" x14ac:dyDescent="0.25">
      <c r="B79" s="139" t="s">
        <v>179</v>
      </c>
      <c r="C79" s="140">
        <f>IFERROR(IF(C66&gt;=(C67+C68+C75),C66-C67-C68-C75,0),0)</f>
        <v>0</v>
      </c>
    </row>
    <row r="80" spans="2:6" x14ac:dyDescent="0.25">
      <c r="B80" s="139" t="s">
        <v>180</v>
      </c>
      <c r="C80" s="140">
        <f>IFERROR(ROUND(C79*0.3,0),0)</f>
        <v>0</v>
      </c>
    </row>
    <row r="81" spans="2:6" x14ac:dyDescent="0.25">
      <c r="B81" s="110" t="s">
        <v>181</v>
      </c>
      <c r="C81" s="140">
        <f>SUM(C82:C84)</f>
        <v>0</v>
      </c>
    </row>
    <row r="82" spans="2:6" x14ac:dyDescent="0.25">
      <c r="B82" s="128" t="s">
        <v>182</v>
      </c>
      <c r="C82" s="136"/>
    </row>
    <row r="83" spans="2:6" x14ac:dyDescent="0.25">
      <c r="B83" s="128" t="s">
        <v>183</v>
      </c>
      <c r="C83" s="136"/>
    </row>
    <row r="84" spans="2:6" ht="30" x14ac:dyDescent="0.25">
      <c r="B84" s="128" t="s">
        <v>184</v>
      </c>
      <c r="C84" s="136"/>
    </row>
    <row r="85" spans="2:6" x14ac:dyDescent="0.25">
      <c r="B85" s="119" t="s">
        <v>185</v>
      </c>
      <c r="C85" s="140">
        <f>IFERROR(IF(C80&gt;=C81,C80-C81,0),0)</f>
        <v>0</v>
      </c>
    </row>
    <row r="86" spans="2:6" ht="312" hidden="1" customHeight="1" outlineLevel="1" x14ac:dyDescent="0.25">
      <c r="B86" s="68" t="s">
        <v>111</v>
      </c>
      <c r="C86" s="69"/>
      <c r="D86" s="69"/>
      <c r="E86" s="69"/>
      <c r="F86" s="70"/>
    </row>
    <row r="87" spans="2:6" ht="30" collapsed="1" x14ac:dyDescent="0.25">
      <c r="B87" s="141" t="s">
        <v>112</v>
      </c>
      <c r="C87" s="142">
        <f>C90</f>
        <v>0</v>
      </c>
    </row>
    <row r="88" spans="2:6" x14ac:dyDescent="0.25">
      <c r="B88" s="128" t="s">
        <v>113</v>
      </c>
      <c r="C88" s="130">
        <f>C85</f>
        <v>0</v>
      </c>
    </row>
    <row r="89" spans="2:6" x14ac:dyDescent="0.25">
      <c r="B89" s="128" t="s">
        <v>114</v>
      </c>
      <c r="C89" s="83"/>
    </row>
    <row r="90" spans="2:6" x14ac:dyDescent="0.25">
      <c r="B90" s="128" t="s">
        <v>115</v>
      </c>
      <c r="C90" s="83"/>
    </row>
    <row r="91" spans="2:6" x14ac:dyDescent="0.25">
      <c r="B91" s="143" t="s">
        <v>116</v>
      </c>
      <c r="C91" s="109"/>
    </row>
    <row r="92" spans="2:6" x14ac:dyDescent="0.25">
      <c r="B92" s="110" t="s">
        <v>186</v>
      </c>
      <c r="C92" s="144">
        <f>C95</f>
        <v>0</v>
      </c>
    </row>
    <row r="93" spans="2:6" ht="20.25" customHeight="1" x14ac:dyDescent="0.25">
      <c r="B93" s="128" t="s">
        <v>187</v>
      </c>
      <c r="C93" s="145"/>
    </row>
    <row r="94" spans="2:6" x14ac:dyDescent="0.25">
      <c r="B94" s="128" t="s">
        <v>188</v>
      </c>
      <c r="C94" s="105"/>
    </row>
    <row r="95" spans="2:6" x14ac:dyDescent="0.25">
      <c r="B95" s="128" t="s">
        <v>189</v>
      </c>
      <c r="C95" s="146">
        <f>SUM(C93:C94)</f>
        <v>0</v>
      </c>
    </row>
    <row r="96" spans="2:6" x14ac:dyDescent="0.25">
      <c r="B96" s="3" t="s">
        <v>121</v>
      </c>
      <c r="C96" s="147">
        <f>IFERROR(IF(C85&gt;=(C87+C91+C92),C85-C87-C91-C92,0),0)</f>
        <v>0</v>
      </c>
    </row>
    <row r="97" spans="2:3" x14ac:dyDescent="0.25">
      <c r="B97" s="107" t="s">
        <v>122</v>
      </c>
    </row>
    <row r="98" spans="2:3" x14ac:dyDescent="0.25">
      <c r="B98" s="119" t="s">
        <v>123</v>
      </c>
      <c r="C98" s="130">
        <f>C96</f>
        <v>0</v>
      </c>
    </row>
    <row r="99" spans="2:3" x14ac:dyDescent="0.25">
      <c r="B99" s="3" t="s">
        <v>190</v>
      </c>
      <c r="C99" s="130">
        <f>C98</f>
        <v>0</v>
      </c>
    </row>
    <row r="100" spans="2:3" x14ac:dyDescent="0.25">
      <c r="B100" t="s">
        <v>191</v>
      </c>
      <c r="C100" s="83"/>
    </row>
    <row r="101" spans="2:3" x14ac:dyDescent="0.25">
      <c r="B101" t="s">
        <v>192</v>
      </c>
      <c r="C101" s="83"/>
    </row>
    <row r="102" spans="2:3" x14ac:dyDescent="0.25">
      <c r="B102" t="s">
        <v>193</v>
      </c>
      <c r="C102" s="130">
        <f>SUM(C103:C105)</f>
        <v>0</v>
      </c>
    </row>
    <row r="103" spans="2:3" ht="15" customHeight="1" x14ac:dyDescent="0.25">
      <c r="B103" s="128" t="s">
        <v>194</v>
      </c>
      <c r="C103" s="83"/>
    </row>
    <row r="104" spans="2:3" ht="15" customHeight="1" x14ac:dyDescent="0.25">
      <c r="B104" s="128" t="s">
        <v>195</v>
      </c>
      <c r="C104" s="83"/>
    </row>
    <row r="105" spans="2:3" ht="15" customHeight="1" x14ac:dyDescent="0.25">
      <c r="B105" s="128" t="s">
        <v>196</v>
      </c>
      <c r="C105" s="83"/>
    </row>
    <row r="106" spans="2:3" ht="21" customHeight="1" thickBot="1" x14ac:dyDescent="0.3">
      <c r="B106" s="148" t="s">
        <v>197</v>
      </c>
      <c r="C106" s="149">
        <f>IFERROR(C100+C101+C102,0)</f>
        <v>0</v>
      </c>
    </row>
    <row r="107" spans="2:3" ht="15.75" thickTop="1" x14ac:dyDescent="0.25">
      <c r="B107" s="119" t="s">
        <v>124</v>
      </c>
      <c r="C107" s="150">
        <f>C99</f>
        <v>0</v>
      </c>
    </row>
    <row r="108" spans="2:3" x14ac:dyDescent="0.25">
      <c r="B108" s="151" t="s">
        <v>129</v>
      </c>
      <c r="C108" s="130">
        <f>C106</f>
        <v>0</v>
      </c>
    </row>
    <row r="109" spans="2:3" x14ac:dyDescent="0.25">
      <c r="B109" s="21" t="s">
        <v>130</v>
      </c>
      <c r="C109" s="120">
        <f>IFERROR(C107-C108,0)</f>
        <v>0</v>
      </c>
    </row>
    <row r="110" spans="2:3" x14ac:dyDescent="0.25">
      <c r="B110" s="21" t="s">
        <v>131</v>
      </c>
      <c r="C110" s="120">
        <f>C109</f>
        <v>0</v>
      </c>
    </row>
  </sheetData>
  <mergeCells count="13">
    <mergeCell ref="B86:F86"/>
    <mergeCell ref="B22:F22"/>
    <mergeCell ref="B24:F24"/>
    <mergeCell ref="B27:F27"/>
    <mergeCell ref="B30:F30"/>
    <mergeCell ref="B36:F36"/>
    <mergeCell ref="B74:F74"/>
    <mergeCell ref="B8:F8"/>
    <mergeCell ref="B9:F9"/>
    <mergeCell ref="B12:F12"/>
    <mergeCell ref="C15:F15"/>
    <mergeCell ref="B17:F17"/>
    <mergeCell ref="B19:F19"/>
  </mergeCells>
  <hyperlinks>
    <hyperlink ref="B52" location="DEPRECIACIONF!B5" display="(+) Deducción de inversiones del periodo" xr:uid="{915D0C58-B460-4031-890B-2F475A5DA16A}"/>
    <hyperlink ref="B75" location="PERDIDAF!D4" display="(-) Pérdidas fiscales" xr:uid="{8CE43D38-DC38-40EE-92AB-4753B26A69A5}"/>
  </hyperlink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A858E-86F8-4CFC-8C14-F01BC2B11E51}">
  <sheetPr codeName="Hoja2"/>
  <dimension ref="B2:F131"/>
  <sheetViews>
    <sheetView showGridLines="0" topLeftCell="A4" zoomScale="130" zoomScaleNormal="130" workbookViewId="0">
      <selection activeCell="C25" sqref="C25"/>
    </sheetView>
  </sheetViews>
  <sheetFormatPr baseColWidth="10" defaultRowHeight="15" outlineLevelRow="1" x14ac:dyDescent="0.25"/>
  <cols>
    <col min="2" max="2" width="45.28515625" customWidth="1"/>
    <col min="3" max="3" width="35.7109375" customWidth="1"/>
    <col min="4" max="4" width="26.5703125" customWidth="1"/>
    <col min="5" max="5" width="24.140625" customWidth="1"/>
  </cols>
  <sheetData>
    <row r="2" spans="2:3" x14ac:dyDescent="0.25">
      <c r="B2" s="3" t="s">
        <v>198</v>
      </c>
    </row>
    <row r="3" spans="2:3" ht="19.5" thickBot="1" x14ac:dyDescent="0.35">
      <c r="B3" s="152" t="s">
        <v>199</v>
      </c>
    </row>
    <row r="4" spans="2:3" ht="15.75" thickBot="1" x14ac:dyDescent="0.3">
      <c r="B4" s="153" t="s">
        <v>0</v>
      </c>
      <c r="C4" s="154" t="s">
        <v>200</v>
      </c>
    </row>
    <row r="5" spans="2:3" ht="15.75" thickBot="1" x14ac:dyDescent="0.3">
      <c r="B5" s="153" t="s">
        <v>2</v>
      </c>
      <c r="C5" s="153">
        <v>2026</v>
      </c>
    </row>
    <row r="6" spans="2:3" hidden="1" outlineLevel="1" x14ac:dyDescent="0.25">
      <c r="B6" s="155" t="s">
        <v>201</v>
      </c>
      <c r="C6" s="155" t="s">
        <v>202</v>
      </c>
    </row>
    <row r="7" spans="2:3" hidden="1" outlineLevel="1" x14ac:dyDescent="0.25">
      <c r="B7" s="155" t="s">
        <v>203</v>
      </c>
      <c r="C7" s="155" t="s">
        <v>204</v>
      </c>
    </row>
    <row r="8" spans="2:3" hidden="1" outlineLevel="1" x14ac:dyDescent="0.25">
      <c r="B8" s="155" t="s">
        <v>205</v>
      </c>
      <c r="C8" s="155" t="s">
        <v>206</v>
      </c>
    </row>
    <row r="9" spans="2:3" hidden="1" outlineLevel="1" x14ac:dyDescent="0.25">
      <c r="B9" s="155" t="s">
        <v>207</v>
      </c>
      <c r="C9" s="155" t="s">
        <v>208</v>
      </c>
    </row>
    <row r="10" spans="2:3" ht="15.75" collapsed="1" thickBot="1" x14ac:dyDescent="0.3">
      <c r="B10" s="156" t="s">
        <v>3</v>
      </c>
      <c r="C10" s="157" t="s">
        <v>4</v>
      </c>
    </row>
    <row r="11" spans="2:3" ht="15.75" thickBot="1" x14ac:dyDescent="0.3">
      <c r="B11" s="153" t="s">
        <v>5</v>
      </c>
      <c r="C11" s="158" t="s">
        <v>209</v>
      </c>
    </row>
    <row r="12" spans="2:3" ht="69" hidden="1" customHeight="1" outlineLevel="1" thickBot="1" x14ac:dyDescent="0.3">
      <c r="B12" s="159" t="s">
        <v>210</v>
      </c>
      <c r="C12" s="160"/>
    </row>
    <row r="13" spans="2:3" ht="15.75" collapsed="1" thickBot="1" x14ac:dyDescent="0.3">
      <c r="B13" s="153" t="s">
        <v>7</v>
      </c>
      <c r="C13" s="158" t="s">
        <v>8</v>
      </c>
    </row>
    <row r="15" spans="2:3" ht="19.5" thickBot="1" x14ac:dyDescent="0.35">
      <c r="B15" s="161" t="s">
        <v>15</v>
      </c>
    </row>
    <row r="16" spans="2:3" ht="15.75" thickBot="1" x14ac:dyDescent="0.3">
      <c r="B16" s="154" t="s">
        <v>211</v>
      </c>
      <c r="C16" s="154" t="s">
        <v>200</v>
      </c>
    </row>
    <row r="17" spans="2:6" ht="155.25" hidden="1" customHeight="1" outlineLevel="1" thickBot="1" x14ac:dyDescent="0.3">
      <c r="B17" s="159" t="s">
        <v>212</v>
      </c>
      <c r="C17" s="160"/>
    </row>
    <row r="18" spans="2:6" ht="29.25" collapsed="1" thickBot="1" x14ac:dyDescent="0.3">
      <c r="B18" s="162" t="s">
        <v>213</v>
      </c>
      <c r="C18" s="163" t="s">
        <v>214</v>
      </c>
    </row>
    <row r="19" spans="2:6" ht="246.75" hidden="1" customHeight="1" outlineLevel="1" thickBot="1" x14ac:dyDescent="0.3">
      <c r="B19" s="164" t="e" vm="4">
        <v>#VALUE!</v>
      </c>
      <c r="C19" s="164"/>
    </row>
    <row r="20" spans="2:6" ht="15.75" collapsed="1" thickBot="1" x14ac:dyDescent="0.3">
      <c r="B20" s="165" t="s">
        <v>215</v>
      </c>
      <c r="C20" s="166"/>
    </row>
    <row r="21" spans="2:6" ht="15.75" thickBot="1" x14ac:dyDescent="0.3">
      <c r="B21" s="167" t="s">
        <v>216</v>
      </c>
      <c r="C21" s="157" t="s">
        <v>214</v>
      </c>
    </row>
    <row r="22" spans="2:6" ht="93" hidden="1" customHeight="1" outlineLevel="1" x14ac:dyDescent="0.25">
      <c r="B22" s="40" t="s">
        <v>217</v>
      </c>
      <c r="C22" s="41"/>
      <c r="D22" s="41"/>
      <c r="E22" s="41"/>
      <c r="F22" s="41"/>
    </row>
    <row r="23" spans="2:6" ht="52.5" hidden="1" customHeight="1" outlineLevel="1" thickBot="1" x14ac:dyDescent="0.3">
      <c r="B23" s="40" t="s">
        <v>52</v>
      </c>
      <c r="C23" s="41"/>
      <c r="D23" s="41"/>
      <c r="E23" s="41"/>
      <c r="F23" s="41"/>
    </row>
    <row r="24" spans="2:6" ht="29.25" collapsed="1" thickBot="1" x14ac:dyDescent="0.3">
      <c r="B24" s="168" t="s">
        <v>218</v>
      </c>
      <c r="C24" s="158"/>
    </row>
    <row r="25" spans="2:6" ht="15.75" thickBot="1" x14ac:dyDescent="0.3">
      <c r="B25" s="168" t="s">
        <v>54</v>
      </c>
      <c r="C25" s="158"/>
    </row>
    <row r="26" spans="2:6" ht="88.5" hidden="1" customHeight="1" outlineLevel="1" thickBot="1" x14ac:dyDescent="0.3">
      <c r="B26" s="40" t="s">
        <v>219</v>
      </c>
      <c r="C26" s="41"/>
      <c r="D26" s="41"/>
      <c r="E26" s="41"/>
      <c r="F26" s="41"/>
    </row>
    <row r="27" spans="2:6" ht="29.25" collapsed="1" thickBot="1" x14ac:dyDescent="0.3">
      <c r="B27" s="168" t="s">
        <v>63</v>
      </c>
      <c r="C27" s="158"/>
    </row>
    <row r="28" spans="2:6" ht="29.25" thickBot="1" x14ac:dyDescent="0.3">
      <c r="B28" s="169" t="s">
        <v>69</v>
      </c>
      <c r="C28" s="163"/>
    </row>
    <row r="29" spans="2:6" ht="68.25" hidden="1" customHeight="1" outlineLevel="1" thickBot="1" x14ac:dyDescent="0.3">
      <c r="B29" s="170" t="s">
        <v>64</v>
      </c>
      <c r="C29" s="171"/>
      <c r="D29" s="171"/>
      <c r="E29" s="171"/>
      <c r="F29" s="172"/>
    </row>
    <row r="30" spans="2:6" ht="30.75" customHeight="1" collapsed="1" thickBot="1" x14ac:dyDescent="0.3">
      <c r="B30" s="173" t="s">
        <v>65</v>
      </c>
      <c r="C30" s="174"/>
    </row>
    <row r="31" spans="2:6" ht="129" hidden="1" customHeight="1" outlineLevel="1" thickBot="1" x14ac:dyDescent="0.3">
      <c r="B31" s="170" t="s">
        <v>220</v>
      </c>
      <c r="C31" s="171"/>
      <c r="D31" s="171"/>
      <c r="E31" s="171"/>
      <c r="F31" s="172"/>
    </row>
    <row r="32" spans="2:6" ht="29.25" collapsed="1" thickBot="1" x14ac:dyDescent="0.3">
      <c r="B32" s="175" t="s">
        <v>221</v>
      </c>
      <c r="C32" s="157"/>
    </row>
    <row r="33" spans="2:6" ht="15.75" thickBot="1" x14ac:dyDescent="0.3">
      <c r="B33" s="176" t="s">
        <v>222</v>
      </c>
      <c r="C33" s="158" t="s">
        <v>214</v>
      </c>
    </row>
    <row r="34" spans="2:6" ht="145.5" hidden="1" customHeight="1" outlineLevel="1" thickBot="1" x14ac:dyDescent="0.3">
      <c r="B34" s="170" t="s">
        <v>223</v>
      </c>
      <c r="C34" s="171"/>
      <c r="D34" s="171"/>
      <c r="E34" s="171"/>
      <c r="F34" s="172"/>
    </row>
    <row r="35" spans="2:6" ht="15.75" collapsed="1" thickBot="1" x14ac:dyDescent="0.3">
      <c r="B35" s="177" t="s">
        <v>224</v>
      </c>
      <c r="C35" s="158"/>
    </row>
    <row r="36" spans="2:6" ht="99.75" hidden="1" customHeight="1" outlineLevel="1" thickBot="1" x14ac:dyDescent="0.3">
      <c r="B36" s="170" t="s">
        <v>225</v>
      </c>
      <c r="C36" s="171"/>
      <c r="D36" s="171"/>
      <c r="E36" s="171"/>
      <c r="F36" s="172"/>
    </row>
    <row r="37" spans="2:6" ht="29.25" collapsed="1" thickBot="1" x14ac:dyDescent="0.3">
      <c r="B37" s="177" t="s">
        <v>226</v>
      </c>
      <c r="C37" s="158"/>
    </row>
    <row r="38" spans="2:6" ht="92.25" hidden="1" customHeight="1" outlineLevel="1" thickBot="1" x14ac:dyDescent="0.3">
      <c r="B38" s="170" t="s">
        <v>227</v>
      </c>
      <c r="C38" s="171"/>
      <c r="D38" s="171"/>
      <c r="E38" s="171"/>
      <c r="F38" s="172"/>
    </row>
    <row r="39" spans="2:6" ht="43.5" collapsed="1" thickBot="1" x14ac:dyDescent="0.3">
      <c r="B39" s="177" t="s">
        <v>228</v>
      </c>
      <c r="C39" s="158"/>
    </row>
    <row r="40" spans="2:6" ht="84" hidden="1" customHeight="1" outlineLevel="1" thickBot="1" x14ac:dyDescent="0.3">
      <c r="B40" s="40" t="s">
        <v>219</v>
      </c>
      <c r="C40" s="41"/>
      <c r="D40" s="41"/>
      <c r="E40" s="41"/>
      <c r="F40" s="41"/>
    </row>
    <row r="41" spans="2:6" ht="15.75" collapsed="1" thickBot="1" x14ac:dyDescent="0.3">
      <c r="B41" s="177" t="s">
        <v>229</v>
      </c>
      <c r="C41" s="158"/>
    </row>
    <row r="42" spans="2:6" ht="79.5" hidden="1" customHeight="1" outlineLevel="1" thickBot="1" x14ac:dyDescent="0.3">
      <c r="B42" s="170" t="s">
        <v>64</v>
      </c>
      <c r="C42" s="171"/>
      <c r="D42" s="171"/>
      <c r="E42" s="171"/>
      <c r="F42" s="172"/>
    </row>
    <row r="43" spans="2:6" ht="29.25" collapsed="1" thickBot="1" x14ac:dyDescent="0.3">
      <c r="B43" s="177" t="s">
        <v>75</v>
      </c>
      <c r="C43" s="158"/>
    </row>
    <row r="44" spans="2:6" ht="83.25" hidden="1" customHeight="1" outlineLevel="1" thickBot="1" x14ac:dyDescent="0.3">
      <c r="B44" s="170" t="s">
        <v>230</v>
      </c>
      <c r="C44" s="171"/>
      <c r="D44" s="171"/>
      <c r="E44" s="171"/>
      <c r="F44" s="172"/>
    </row>
    <row r="45" spans="2:6" ht="29.25" collapsed="1" thickBot="1" x14ac:dyDescent="0.3">
      <c r="B45" s="177" t="s">
        <v>231</v>
      </c>
      <c r="C45" s="158"/>
    </row>
    <row r="46" spans="2:6" ht="29.25" thickBot="1" x14ac:dyDescent="0.3">
      <c r="B46" s="177" t="s">
        <v>138</v>
      </c>
      <c r="C46" s="158"/>
    </row>
    <row r="47" spans="2:6" ht="15.75" thickBot="1" x14ac:dyDescent="0.3">
      <c r="B47" s="178" t="s">
        <v>232</v>
      </c>
      <c r="C47" s="179">
        <v>0</v>
      </c>
    </row>
    <row r="48" spans="2:6" ht="160.5" hidden="1" customHeight="1" outlineLevel="1" thickBot="1" x14ac:dyDescent="0.3">
      <c r="B48" s="180" t="e" vm="5">
        <v>#VALUE!</v>
      </c>
      <c r="C48" s="181" t="s">
        <v>233</v>
      </c>
      <c r="D48" s="182"/>
      <c r="E48" s="183"/>
    </row>
    <row r="49" spans="2:5" ht="39" hidden="1" customHeight="1" outlineLevel="1" thickBot="1" x14ac:dyDescent="0.3">
      <c r="B49" s="184" t="s">
        <v>234</v>
      </c>
      <c r="C49" s="185" t="s">
        <v>235</v>
      </c>
      <c r="D49" s="185" t="s">
        <v>236</v>
      </c>
      <c r="E49" s="185" t="s">
        <v>237</v>
      </c>
    </row>
    <row r="50" spans="2:5" ht="48.75" hidden="1" customHeight="1" outlineLevel="1" thickBot="1" x14ac:dyDescent="0.3">
      <c r="B50" s="153" t="s">
        <v>238</v>
      </c>
      <c r="C50" s="153" t="s">
        <v>239</v>
      </c>
      <c r="D50" s="177" t="s">
        <v>240</v>
      </c>
      <c r="E50" s="186" t="s">
        <v>241</v>
      </c>
    </row>
    <row r="51" spans="2:5" ht="57.75" hidden="1" customHeight="1" outlineLevel="1" thickBot="1" x14ac:dyDescent="0.3">
      <c r="B51" s="153" t="s">
        <v>242</v>
      </c>
      <c r="C51" s="153" t="s">
        <v>239</v>
      </c>
      <c r="D51" s="177" t="s">
        <v>243</v>
      </c>
      <c r="E51" s="186" t="s">
        <v>244</v>
      </c>
    </row>
    <row r="52" spans="2:5" ht="56.25" hidden="1" customHeight="1" outlineLevel="1" thickBot="1" x14ac:dyDescent="0.3">
      <c r="B52" s="153" t="s">
        <v>245</v>
      </c>
      <c r="C52" s="153" t="s">
        <v>239</v>
      </c>
      <c r="D52" s="177" t="s">
        <v>246</v>
      </c>
      <c r="E52" s="186" t="s">
        <v>247</v>
      </c>
    </row>
    <row r="53" spans="2:5" ht="62.25" hidden="1" customHeight="1" outlineLevel="1" thickBot="1" x14ac:dyDescent="0.3">
      <c r="B53" s="153" t="s">
        <v>248</v>
      </c>
      <c r="C53" s="153" t="s">
        <v>249</v>
      </c>
      <c r="D53" s="177" t="s">
        <v>250</v>
      </c>
      <c r="E53" s="187" t="s">
        <v>251</v>
      </c>
    </row>
    <row r="54" spans="2:5" ht="55.5" hidden="1" customHeight="1" outlineLevel="1" thickBot="1" x14ac:dyDescent="0.3">
      <c r="B54" s="153" t="s">
        <v>252</v>
      </c>
      <c r="C54" s="153" t="s">
        <v>249</v>
      </c>
      <c r="D54" s="177" t="s">
        <v>253</v>
      </c>
      <c r="E54" s="187" t="s">
        <v>254</v>
      </c>
    </row>
    <row r="55" spans="2:5" ht="80.25" hidden="1" customHeight="1" outlineLevel="1" thickBot="1" x14ac:dyDescent="0.3">
      <c r="B55" s="153" t="s">
        <v>255</v>
      </c>
      <c r="C55" s="153" t="s">
        <v>249</v>
      </c>
      <c r="D55" s="177" t="s">
        <v>256</v>
      </c>
      <c r="E55" s="187" t="s">
        <v>257</v>
      </c>
    </row>
    <row r="56" spans="2:5" ht="67.5" hidden="1" customHeight="1" outlineLevel="1" thickBot="1" x14ac:dyDescent="0.3">
      <c r="B56" s="153" t="s">
        <v>258</v>
      </c>
      <c r="C56" s="153" t="s">
        <v>249</v>
      </c>
      <c r="D56" s="177" t="s">
        <v>259</v>
      </c>
      <c r="E56" s="187" t="s">
        <v>260</v>
      </c>
    </row>
    <row r="57" spans="2:5" ht="71.25" hidden="1" customHeight="1" outlineLevel="1" thickBot="1" x14ac:dyDescent="0.3">
      <c r="B57" s="153" t="s">
        <v>261</v>
      </c>
      <c r="C57" s="153" t="s">
        <v>249</v>
      </c>
      <c r="D57" s="177" t="s">
        <v>262</v>
      </c>
      <c r="E57" s="187" t="s">
        <v>263</v>
      </c>
    </row>
    <row r="58" spans="2:5" ht="15.75" collapsed="1" thickBot="1" x14ac:dyDescent="0.3">
      <c r="B58" s="188" t="s">
        <v>264</v>
      </c>
      <c r="C58" s="158">
        <v>0</v>
      </c>
    </row>
    <row r="59" spans="2:5" ht="15.75" thickBot="1" x14ac:dyDescent="0.3">
      <c r="B59" s="177" t="s">
        <v>265</v>
      </c>
      <c r="C59" s="158">
        <v>0</v>
      </c>
    </row>
    <row r="60" spans="2:5" ht="15.75" thickBot="1" x14ac:dyDescent="0.3">
      <c r="B60" s="153" t="s">
        <v>169</v>
      </c>
      <c r="C60" s="189">
        <v>0</v>
      </c>
    </row>
    <row r="62" spans="2:5" ht="19.5" thickBot="1" x14ac:dyDescent="0.35">
      <c r="B62" s="161" t="s">
        <v>266</v>
      </c>
    </row>
    <row r="63" spans="2:5" ht="15.75" thickBot="1" x14ac:dyDescent="0.3">
      <c r="B63" s="154" t="s">
        <v>211</v>
      </c>
      <c r="C63" s="154" t="s">
        <v>200</v>
      </c>
    </row>
    <row r="64" spans="2:5" ht="29.25" hidden="1" outlineLevel="1" thickBot="1" x14ac:dyDescent="0.3">
      <c r="B64" s="177" t="s">
        <v>145</v>
      </c>
      <c r="C64" s="190"/>
    </row>
    <row r="65" spans="2:3" ht="15.75" hidden="1" outlineLevel="1" thickBot="1" x14ac:dyDescent="0.3">
      <c r="B65" s="191" t="s">
        <v>267</v>
      </c>
      <c r="C65" s="192"/>
    </row>
    <row r="66" spans="2:3" ht="15.75" hidden="1" outlineLevel="1" thickBot="1" x14ac:dyDescent="0.3">
      <c r="B66" s="153" t="s">
        <v>268</v>
      </c>
      <c r="C66" s="193"/>
    </row>
    <row r="67" spans="2:3" ht="29.25" collapsed="1" thickBot="1" x14ac:dyDescent="0.3">
      <c r="B67" s="177" t="s">
        <v>269</v>
      </c>
      <c r="C67" s="158"/>
    </row>
    <row r="68" spans="2:3" ht="208.5" hidden="1" customHeight="1" outlineLevel="1" x14ac:dyDescent="0.25">
      <c r="B68" s="194" t="e" vm="6">
        <v>#VALUE!</v>
      </c>
      <c r="C68" s="195"/>
    </row>
    <row r="69" spans="2:3" ht="175.5" hidden="1" customHeight="1" outlineLevel="1" x14ac:dyDescent="0.25">
      <c r="B69" s="196" t="e" vm="7">
        <v>#VALUE!</v>
      </c>
      <c r="C69" s="196"/>
    </row>
    <row r="70" spans="2:3" ht="29.25" hidden="1" outlineLevel="1" thickBot="1" x14ac:dyDescent="0.3">
      <c r="B70" s="188" t="s">
        <v>270</v>
      </c>
      <c r="C70" s="197"/>
    </row>
    <row r="71" spans="2:3" ht="15.75" hidden="1" outlineLevel="1" thickBot="1" x14ac:dyDescent="0.3">
      <c r="B71" s="191" t="s">
        <v>271</v>
      </c>
      <c r="C71" s="192"/>
    </row>
    <row r="72" spans="2:3" ht="29.25" hidden="1" outlineLevel="1" thickBot="1" x14ac:dyDescent="0.3">
      <c r="B72" s="191" t="s">
        <v>272</v>
      </c>
      <c r="C72" s="192"/>
    </row>
    <row r="73" spans="2:3" ht="15.75" hidden="1" outlineLevel="1" thickBot="1" x14ac:dyDescent="0.3">
      <c r="B73" s="153" t="s">
        <v>273</v>
      </c>
      <c r="C73" s="198"/>
    </row>
    <row r="74" spans="2:3" ht="163.5" hidden="1" customHeight="1" outlineLevel="1" thickBot="1" x14ac:dyDescent="0.3">
      <c r="B74" s="199" t="e" vm="8">
        <v>#VALUE!</v>
      </c>
      <c r="C74" s="200"/>
    </row>
    <row r="75" spans="2:3" ht="29.25" hidden="1" outlineLevel="1" thickBot="1" x14ac:dyDescent="0.3">
      <c r="B75" s="191" t="s">
        <v>274</v>
      </c>
      <c r="C75" s="192"/>
    </row>
    <row r="76" spans="2:3" ht="15.75" hidden="1" outlineLevel="1" thickBot="1" x14ac:dyDescent="0.3">
      <c r="B76" s="153" t="s">
        <v>275</v>
      </c>
      <c r="C76" s="193"/>
    </row>
    <row r="77" spans="2:3" ht="29.25" hidden="1" outlineLevel="1" thickBot="1" x14ac:dyDescent="0.3">
      <c r="B77" s="177" t="s">
        <v>276</v>
      </c>
      <c r="C77" s="201"/>
    </row>
    <row r="78" spans="2:3" ht="15.75" hidden="1" outlineLevel="1" thickBot="1" x14ac:dyDescent="0.3">
      <c r="B78" s="153" t="s">
        <v>277</v>
      </c>
      <c r="C78" s="202"/>
    </row>
    <row r="79" spans="2:3" ht="15.75" hidden="1" outlineLevel="1" thickBot="1" x14ac:dyDescent="0.3">
      <c r="B79" s="177" t="s">
        <v>278</v>
      </c>
      <c r="C79" s="203"/>
    </row>
    <row r="80" spans="2:3" ht="15.75" collapsed="1" thickBot="1" x14ac:dyDescent="0.3">
      <c r="B80" s="204" t="s">
        <v>149</v>
      </c>
      <c r="C80" s="205"/>
    </row>
    <row r="81" spans="2:3" ht="29.25" hidden="1" outlineLevel="1" thickBot="1" x14ac:dyDescent="0.3">
      <c r="B81" s="177" t="s">
        <v>159</v>
      </c>
      <c r="C81" s="190"/>
    </row>
    <row r="82" spans="2:3" ht="15.75" hidden="1" outlineLevel="1" thickBot="1" x14ac:dyDescent="0.3">
      <c r="B82" s="191" t="s">
        <v>279</v>
      </c>
      <c r="C82" s="192"/>
    </row>
    <row r="83" spans="2:3" ht="15.75" hidden="1" outlineLevel="1" thickBot="1" x14ac:dyDescent="0.3">
      <c r="B83" s="153" t="s">
        <v>280</v>
      </c>
      <c r="C83" s="193"/>
    </row>
    <row r="84" spans="2:3" ht="15.75" collapsed="1" thickBot="1" x14ac:dyDescent="0.3">
      <c r="B84" s="177" t="s">
        <v>281</v>
      </c>
      <c r="C84" s="158">
        <v>0</v>
      </c>
    </row>
    <row r="85" spans="2:3" ht="43.5" hidden="1" outlineLevel="1" thickBot="1" x14ac:dyDescent="0.3">
      <c r="B85" s="177" t="s">
        <v>92</v>
      </c>
      <c r="C85" s="190"/>
    </row>
    <row r="86" spans="2:3" ht="15.75" hidden="1" outlineLevel="1" thickBot="1" x14ac:dyDescent="0.3">
      <c r="B86" s="191" t="s">
        <v>282</v>
      </c>
      <c r="C86" s="192"/>
    </row>
    <row r="87" spans="2:3" ht="30.75" hidden="1" outlineLevel="1" thickBot="1" x14ac:dyDescent="0.3">
      <c r="B87" s="153" t="s">
        <v>283</v>
      </c>
      <c r="C87" s="193"/>
    </row>
    <row r="88" spans="2:3" ht="30.75" hidden="1" outlineLevel="1" thickBot="1" x14ac:dyDescent="0.3">
      <c r="B88" s="153" t="s">
        <v>284</v>
      </c>
      <c r="C88" s="201"/>
    </row>
    <row r="89" spans="2:3" ht="15.75" collapsed="1" thickBot="1" x14ac:dyDescent="0.3">
      <c r="B89" s="177" t="s">
        <v>285</v>
      </c>
      <c r="C89" s="158">
        <v>0</v>
      </c>
    </row>
    <row r="90" spans="2:3" ht="29.25" hidden="1" outlineLevel="1" thickBot="1" x14ac:dyDescent="0.3">
      <c r="B90" s="177" t="s">
        <v>286</v>
      </c>
      <c r="C90" s="158"/>
    </row>
    <row r="91" spans="2:3" ht="43.5" hidden="1" outlineLevel="1" thickBot="1" x14ac:dyDescent="0.3">
      <c r="B91" s="177" t="s">
        <v>287</v>
      </c>
      <c r="C91" s="158"/>
    </row>
    <row r="92" spans="2:3" ht="29.25" hidden="1" outlineLevel="1" thickBot="1" x14ac:dyDescent="0.3">
      <c r="B92" s="177" t="s">
        <v>288</v>
      </c>
      <c r="C92" s="158"/>
    </row>
    <row r="93" spans="2:3" ht="57.75" hidden="1" outlineLevel="1" thickBot="1" x14ac:dyDescent="0.3">
      <c r="B93" s="177" t="s">
        <v>289</v>
      </c>
      <c r="C93" s="158"/>
    </row>
    <row r="94" spans="2:3" ht="43.5" hidden="1" outlineLevel="1" thickBot="1" x14ac:dyDescent="0.3">
      <c r="B94" s="177" t="s">
        <v>290</v>
      </c>
      <c r="C94" s="158"/>
    </row>
    <row r="95" spans="2:3" ht="43.5" hidden="1" outlineLevel="1" thickBot="1" x14ac:dyDescent="0.3">
      <c r="B95" s="177" t="s">
        <v>291</v>
      </c>
      <c r="C95" s="158"/>
    </row>
    <row r="96" spans="2:3" ht="29.25" collapsed="1" thickBot="1" x14ac:dyDescent="0.3">
      <c r="B96" s="177" t="s">
        <v>292</v>
      </c>
      <c r="C96" s="158" t="s">
        <v>214</v>
      </c>
    </row>
    <row r="97" spans="2:3" ht="15.75" thickBot="1" x14ac:dyDescent="0.3">
      <c r="B97" s="153" t="s">
        <v>293</v>
      </c>
      <c r="C97" s="206">
        <v>648022</v>
      </c>
    </row>
    <row r="99" spans="2:3" ht="19.5" thickBot="1" x14ac:dyDescent="0.35">
      <c r="B99" s="161" t="s">
        <v>87</v>
      </c>
    </row>
    <row r="100" spans="2:3" ht="15.75" thickBot="1" x14ac:dyDescent="0.3">
      <c r="B100" s="153" t="s">
        <v>211</v>
      </c>
      <c r="C100" s="189" t="s">
        <v>200</v>
      </c>
    </row>
    <row r="101" spans="2:3" ht="15.75" thickBot="1" x14ac:dyDescent="0.3">
      <c r="B101" s="177" t="s">
        <v>294</v>
      </c>
      <c r="C101" s="203">
        <v>514968</v>
      </c>
    </row>
    <row r="102" spans="2:3" ht="15.75" thickBot="1" x14ac:dyDescent="0.3">
      <c r="B102" s="177" t="s">
        <v>295</v>
      </c>
      <c r="C102" s="203">
        <v>648022</v>
      </c>
    </row>
    <row r="103" spans="2:3" ht="15.75" hidden="1" outlineLevel="1" thickBot="1" x14ac:dyDescent="0.3">
      <c r="B103" s="177" t="s">
        <v>172</v>
      </c>
      <c r="C103" s="207">
        <v>0</v>
      </c>
    </row>
    <row r="104" spans="2:3" ht="29.25" hidden="1" outlineLevel="1" thickBot="1" x14ac:dyDescent="0.3">
      <c r="B104" s="177" t="s">
        <v>173</v>
      </c>
      <c r="C104" s="207">
        <v>0</v>
      </c>
    </row>
    <row r="105" spans="2:3" ht="15.75" hidden="1" outlineLevel="1" thickBot="1" x14ac:dyDescent="0.3">
      <c r="B105" s="177" t="s">
        <v>296</v>
      </c>
      <c r="C105" s="207">
        <v>0</v>
      </c>
    </row>
    <row r="106" spans="2:3" ht="15.75" hidden="1" outlineLevel="1" thickBot="1" x14ac:dyDescent="0.3">
      <c r="B106" s="153" t="s">
        <v>297</v>
      </c>
      <c r="C106" s="208">
        <v>0</v>
      </c>
    </row>
    <row r="107" spans="2:3" ht="15.75" hidden="1" outlineLevel="1" thickBot="1" x14ac:dyDescent="0.3">
      <c r="B107" s="177" t="s">
        <v>298</v>
      </c>
      <c r="C107" s="208">
        <v>0</v>
      </c>
    </row>
    <row r="108" spans="2:3" ht="29.25" collapsed="1" thickBot="1" x14ac:dyDescent="0.3">
      <c r="B108" s="177" t="s">
        <v>299</v>
      </c>
      <c r="C108" s="207">
        <v>0</v>
      </c>
    </row>
    <row r="109" spans="2:3" ht="15.75" hidden="1" outlineLevel="1" thickBot="1" x14ac:dyDescent="0.3">
      <c r="B109" s="177" t="s">
        <v>97</v>
      </c>
      <c r="C109" s="209"/>
    </row>
    <row r="110" spans="2:3" ht="15.75" hidden="1" outlineLevel="1" thickBot="1" x14ac:dyDescent="0.3">
      <c r="B110" s="191" t="s">
        <v>98</v>
      </c>
      <c r="C110" s="210"/>
    </row>
    <row r="111" spans="2:3" ht="30.75" hidden="1" outlineLevel="1" thickBot="1" x14ac:dyDescent="0.3">
      <c r="B111" s="153" t="s">
        <v>99</v>
      </c>
      <c r="C111" s="211"/>
    </row>
    <row r="112" spans="2:3" ht="29.25" collapsed="1" thickBot="1" x14ac:dyDescent="0.3">
      <c r="B112" s="177" t="s">
        <v>300</v>
      </c>
      <c r="C112" s="158">
        <v>0</v>
      </c>
    </row>
    <row r="113" spans="2:3" ht="15.75" thickBot="1" x14ac:dyDescent="0.3">
      <c r="B113" s="153" t="s">
        <v>301</v>
      </c>
      <c r="C113" s="189">
        <v>0</v>
      </c>
    </row>
    <row r="114" spans="2:3" ht="15.75" thickBot="1" x14ac:dyDescent="0.3">
      <c r="B114" s="153" t="s">
        <v>103</v>
      </c>
      <c r="C114" s="189">
        <v>0</v>
      </c>
    </row>
    <row r="115" spans="2:3" ht="29.25" hidden="1" outlineLevel="1" thickBot="1" x14ac:dyDescent="0.3">
      <c r="B115" s="177" t="s">
        <v>302</v>
      </c>
      <c r="C115" s="158"/>
    </row>
    <row r="116" spans="2:3" ht="43.5" hidden="1" outlineLevel="1" thickBot="1" x14ac:dyDescent="0.3">
      <c r="B116" s="177" t="s">
        <v>184</v>
      </c>
      <c r="C116" s="158"/>
    </row>
    <row r="117" spans="2:3" ht="15.75" hidden="1" outlineLevel="1" thickBot="1" x14ac:dyDescent="0.3">
      <c r="B117" s="177" t="s">
        <v>182</v>
      </c>
      <c r="C117" s="158"/>
    </row>
    <row r="118" spans="2:3" ht="29.25" hidden="1" outlineLevel="1" thickBot="1" x14ac:dyDescent="0.3">
      <c r="B118" s="177" t="s">
        <v>303</v>
      </c>
      <c r="C118" s="158"/>
    </row>
    <row r="119" spans="2:3" ht="29.25" hidden="1" outlineLevel="1" thickBot="1" x14ac:dyDescent="0.3">
      <c r="B119" s="177" t="s">
        <v>304</v>
      </c>
      <c r="C119" s="158"/>
    </row>
    <row r="120" spans="2:3" ht="29.25" hidden="1" outlineLevel="1" thickBot="1" x14ac:dyDescent="0.3">
      <c r="B120" s="177" t="s">
        <v>305</v>
      </c>
      <c r="C120" s="158"/>
    </row>
    <row r="121" spans="2:3" ht="29.25" hidden="1" outlineLevel="1" thickBot="1" x14ac:dyDescent="0.3">
      <c r="B121" s="177" t="s">
        <v>306</v>
      </c>
      <c r="C121" s="158"/>
    </row>
    <row r="122" spans="2:3" ht="29.25" hidden="1" outlineLevel="1" thickBot="1" x14ac:dyDescent="0.3">
      <c r="B122" s="177" t="s">
        <v>307</v>
      </c>
      <c r="C122" s="158"/>
    </row>
    <row r="123" spans="2:3" ht="29.25" hidden="1" outlineLevel="1" thickBot="1" x14ac:dyDescent="0.3">
      <c r="B123" s="177" t="s">
        <v>308</v>
      </c>
      <c r="C123" s="158"/>
    </row>
    <row r="124" spans="2:3" ht="15.75" collapsed="1" thickBot="1" x14ac:dyDescent="0.3">
      <c r="B124" s="177" t="s">
        <v>309</v>
      </c>
      <c r="C124" s="158" t="s">
        <v>214</v>
      </c>
    </row>
    <row r="125" spans="2:3" ht="15.75" thickBot="1" x14ac:dyDescent="0.3">
      <c r="B125" s="177" t="s">
        <v>310</v>
      </c>
      <c r="C125" s="158">
        <v>0</v>
      </c>
    </row>
    <row r="126" spans="2:3" ht="29.25" thickBot="1" x14ac:dyDescent="0.3">
      <c r="B126" s="177" t="s">
        <v>311</v>
      </c>
      <c r="C126" s="212"/>
    </row>
    <row r="127" spans="2:3" ht="29.25" hidden="1" outlineLevel="1" thickBot="1" x14ac:dyDescent="0.3">
      <c r="B127" s="177" t="s">
        <v>312</v>
      </c>
      <c r="C127" s="209"/>
    </row>
    <row r="128" spans="2:3" ht="15.75" hidden="1" outlineLevel="1" thickBot="1" x14ac:dyDescent="0.3">
      <c r="B128" s="191" t="s">
        <v>313</v>
      </c>
      <c r="C128" s="210"/>
    </row>
    <row r="129" spans="2:3" ht="15.75" hidden="1" outlineLevel="1" thickBot="1" x14ac:dyDescent="0.3">
      <c r="B129" s="153" t="s">
        <v>314</v>
      </c>
      <c r="C129" s="211"/>
    </row>
    <row r="130" spans="2:3" ht="15.75" collapsed="1" thickBot="1" x14ac:dyDescent="0.3">
      <c r="B130" s="177" t="s">
        <v>315</v>
      </c>
      <c r="C130" s="158"/>
    </row>
    <row r="131" spans="2:3" ht="15.75" thickBot="1" x14ac:dyDescent="0.3">
      <c r="B131" s="153" t="s">
        <v>316</v>
      </c>
      <c r="C131" s="189">
        <v>0</v>
      </c>
    </row>
  </sheetData>
  <mergeCells count="18">
    <mergeCell ref="B42:F42"/>
    <mergeCell ref="B44:F44"/>
    <mergeCell ref="C48:E48"/>
    <mergeCell ref="B68:C68"/>
    <mergeCell ref="B69:C69"/>
    <mergeCell ref="B74:C74"/>
    <mergeCell ref="B29:F29"/>
    <mergeCell ref="B31:F31"/>
    <mergeCell ref="B34:F34"/>
    <mergeCell ref="B36:F36"/>
    <mergeCell ref="B38:F38"/>
    <mergeCell ref="B40:F40"/>
    <mergeCell ref="B12:C12"/>
    <mergeCell ref="B17:C17"/>
    <mergeCell ref="B19:C19"/>
    <mergeCell ref="B22:F22"/>
    <mergeCell ref="B23:F23"/>
    <mergeCell ref="B26:F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948F3-4198-40DA-A8C5-80945536FD07}">
  <sheetPr codeName="Hoja3"/>
  <dimension ref="B2:C55"/>
  <sheetViews>
    <sheetView showGridLines="0" zoomScale="130" zoomScaleNormal="130" workbookViewId="0">
      <selection activeCell="B24" sqref="B24"/>
    </sheetView>
  </sheetViews>
  <sheetFormatPr baseColWidth="10" defaultRowHeight="15" outlineLevelRow="1" x14ac:dyDescent="0.25"/>
  <cols>
    <col min="2" max="2" width="59.28515625" customWidth="1"/>
    <col min="3" max="3" width="35.7109375" customWidth="1"/>
    <col min="4" max="4" width="26.5703125" customWidth="1"/>
    <col min="5" max="5" width="24.140625" customWidth="1"/>
  </cols>
  <sheetData>
    <row r="2" spans="2:3" x14ac:dyDescent="0.25">
      <c r="B2" s="3" t="s">
        <v>198</v>
      </c>
    </row>
    <row r="3" spans="2:3" ht="19.5" thickBot="1" x14ac:dyDescent="0.35">
      <c r="B3" s="152" t="s">
        <v>199</v>
      </c>
    </row>
    <row r="4" spans="2:3" ht="15.75" thickBot="1" x14ac:dyDescent="0.3">
      <c r="B4" s="153" t="s">
        <v>0</v>
      </c>
      <c r="C4" s="154" t="s">
        <v>200</v>
      </c>
    </row>
    <row r="5" spans="2:3" ht="15.75" thickBot="1" x14ac:dyDescent="0.3">
      <c r="B5" s="153" t="s">
        <v>2</v>
      </c>
      <c r="C5" s="153">
        <v>2026</v>
      </c>
    </row>
    <row r="6" spans="2:3" hidden="1" outlineLevel="1" x14ac:dyDescent="0.25">
      <c r="B6" s="155" t="s">
        <v>201</v>
      </c>
      <c r="C6" s="155" t="s">
        <v>202</v>
      </c>
    </row>
    <row r="7" spans="2:3" hidden="1" outlineLevel="1" x14ac:dyDescent="0.25">
      <c r="B7" s="155" t="s">
        <v>203</v>
      </c>
      <c r="C7" s="155" t="s">
        <v>204</v>
      </c>
    </row>
    <row r="8" spans="2:3" hidden="1" outlineLevel="1" x14ac:dyDescent="0.25">
      <c r="B8" s="155" t="s">
        <v>205</v>
      </c>
      <c r="C8" s="155" t="s">
        <v>206</v>
      </c>
    </row>
    <row r="9" spans="2:3" hidden="1" outlineLevel="1" x14ac:dyDescent="0.25">
      <c r="B9" s="155" t="s">
        <v>207</v>
      </c>
      <c r="C9" s="155" t="s">
        <v>208</v>
      </c>
    </row>
    <row r="10" spans="2:3" ht="15.75" collapsed="1" thickBot="1" x14ac:dyDescent="0.3">
      <c r="B10" s="156" t="s">
        <v>3</v>
      </c>
      <c r="C10" s="157" t="s">
        <v>4</v>
      </c>
    </row>
    <row r="11" spans="2:3" ht="15.75" thickBot="1" x14ac:dyDescent="0.3">
      <c r="B11" s="153" t="s">
        <v>5</v>
      </c>
      <c r="C11" s="158" t="s">
        <v>209</v>
      </c>
    </row>
    <row r="12" spans="2:3" ht="69" hidden="1" customHeight="1" outlineLevel="1" thickBot="1" x14ac:dyDescent="0.3">
      <c r="B12" s="159" t="s">
        <v>210</v>
      </c>
      <c r="C12" s="160"/>
    </row>
    <row r="13" spans="2:3" ht="15.75" collapsed="1" thickBot="1" x14ac:dyDescent="0.3">
      <c r="B13" s="153" t="s">
        <v>7</v>
      </c>
      <c r="C13" s="158" t="s">
        <v>8</v>
      </c>
    </row>
    <row r="15" spans="2:3" ht="19.5" thickBot="1" x14ac:dyDescent="0.35">
      <c r="B15" s="161" t="s">
        <v>317</v>
      </c>
    </row>
    <row r="16" spans="2:3" ht="18.75" x14ac:dyDescent="0.3">
      <c r="B16" s="213" t="s">
        <v>318</v>
      </c>
    </row>
    <row r="17" spans="2:3" ht="18.75" x14ac:dyDescent="0.3">
      <c r="B17" s="214" t="s">
        <v>319</v>
      </c>
    </row>
    <row r="18" spans="2:3" ht="19.5" thickBot="1" x14ac:dyDescent="0.35">
      <c r="B18" s="215" t="s">
        <v>320</v>
      </c>
    </row>
    <row r="19" spans="2:3" ht="15.75" thickBot="1" x14ac:dyDescent="0.3"/>
    <row r="20" spans="2:3" ht="19.5" thickBot="1" x14ac:dyDescent="0.35">
      <c r="B20" s="216" t="s">
        <v>321</v>
      </c>
    </row>
    <row r="21" spans="2:3" ht="15.75" thickBot="1" x14ac:dyDescent="0.3">
      <c r="B21" s="180" t="s">
        <v>211</v>
      </c>
      <c r="C21" s="217" t="s">
        <v>322</v>
      </c>
    </row>
    <row r="22" spans="2:3" ht="29.25" thickBot="1" x14ac:dyDescent="0.3">
      <c r="B22" s="218" t="s">
        <v>323</v>
      </c>
      <c r="C22" s="210"/>
    </row>
    <row r="23" spans="2:3" ht="29.25" thickBot="1" x14ac:dyDescent="0.3">
      <c r="B23" s="191" t="s">
        <v>324</v>
      </c>
      <c r="C23" s="210"/>
    </row>
    <row r="24" spans="2:3" ht="29.25" thickBot="1" x14ac:dyDescent="0.3">
      <c r="B24" s="191" t="s">
        <v>325</v>
      </c>
      <c r="C24" s="210"/>
    </row>
    <row r="25" spans="2:3" ht="29.25" thickBot="1" x14ac:dyDescent="0.3">
      <c r="B25" s="191" t="s">
        <v>326</v>
      </c>
      <c r="C25" s="210"/>
    </row>
    <row r="26" spans="2:3" x14ac:dyDescent="0.25">
      <c r="B26" s="178" t="s">
        <v>327</v>
      </c>
      <c r="C26" s="219">
        <f>SUM(C22:C25)</f>
        <v>0</v>
      </c>
    </row>
    <row r="27" spans="2:3" ht="156.75" hidden="1" customHeight="1" outlineLevel="1" thickBot="1" x14ac:dyDescent="0.3">
      <c r="B27" s="220" t="s">
        <v>328</v>
      </c>
      <c r="C27" s="221"/>
    </row>
    <row r="28" spans="2:3" ht="15.75" collapsed="1" thickBot="1" x14ac:dyDescent="0.3">
      <c r="B28" s="188" t="s">
        <v>329</v>
      </c>
      <c r="C28" s="222">
        <v>2.1000000000000001E-2</v>
      </c>
    </row>
    <row r="29" spans="2:3" ht="15.75" thickBot="1" x14ac:dyDescent="0.3">
      <c r="B29" s="153" t="s">
        <v>330</v>
      </c>
      <c r="C29" s="223">
        <f>IFERROR(ROUND(C26*C28,0),0)</f>
        <v>0</v>
      </c>
    </row>
    <row r="30" spans="2:3" ht="15.75" thickBot="1" x14ac:dyDescent="0.3">
      <c r="B30" s="177" t="s">
        <v>331</v>
      </c>
      <c r="C30" s="210"/>
    </row>
    <row r="31" spans="2:3" ht="15.75" thickBot="1" x14ac:dyDescent="0.3">
      <c r="B31" s="153" t="s">
        <v>332</v>
      </c>
      <c r="C31" s="223">
        <f>IFERROR(IF(C29&gt;=C30,C29-C30,0),0)</f>
        <v>0</v>
      </c>
    </row>
    <row r="32" spans="2:3" ht="15.75" thickBot="1" x14ac:dyDescent="0.3"/>
    <row r="33" spans="2:3" ht="19.5" thickBot="1" x14ac:dyDescent="0.35">
      <c r="B33" s="216" t="s">
        <v>333</v>
      </c>
    </row>
    <row r="34" spans="2:3" ht="15.75" thickBot="1" x14ac:dyDescent="0.3">
      <c r="B34" s="224" t="s">
        <v>211</v>
      </c>
      <c r="C34" s="189" t="s">
        <v>322</v>
      </c>
    </row>
    <row r="35" spans="2:3" ht="15.75" thickBot="1" x14ac:dyDescent="0.3">
      <c r="B35" s="177" t="s">
        <v>334</v>
      </c>
      <c r="C35" s="210"/>
    </row>
    <row r="36" spans="2:3" ht="15.75" thickBot="1" x14ac:dyDescent="0.3">
      <c r="B36" s="177" t="s">
        <v>335</v>
      </c>
      <c r="C36" s="210"/>
    </row>
    <row r="37" spans="2:3" ht="15.75" thickBot="1" x14ac:dyDescent="0.3">
      <c r="B37" s="153" t="s">
        <v>327</v>
      </c>
      <c r="C37" s="225">
        <f>SUM(C33:C36)</f>
        <v>0</v>
      </c>
    </row>
    <row r="38" spans="2:3" ht="144.75" hidden="1" customHeight="1" outlineLevel="1" thickBot="1" x14ac:dyDescent="0.3">
      <c r="B38" s="220" t="s">
        <v>336</v>
      </c>
      <c r="C38" s="221"/>
    </row>
    <row r="39" spans="2:3" ht="15.75" collapsed="1" thickBot="1" x14ac:dyDescent="0.3">
      <c r="B39" s="177" t="s">
        <v>329</v>
      </c>
      <c r="C39" s="226">
        <v>0.04</v>
      </c>
    </row>
    <row r="40" spans="2:3" ht="15.75" thickBot="1" x14ac:dyDescent="0.3">
      <c r="B40" s="153" t="s">
        <v>330</v>
      </c>
      <c r="C40" s="223">
        <f>IFERROR(ROUND(C37*C39,0),0)</f>
        <v>0</v>
      </c>
    </row>
    <row r="41" spans="2:3" ht="15.75" thickBot="1" x14ac:dyDescent="0.3">
      <c r="B41" s="177" t="s">
        <v>337</v>
      </c>
      <c r="C41" s="210"/>
    </row>
    <row r="42" spans="2:3" ht="15.75" thickBot="1" x14ac:dyDescent="0.3">
      <c r="B42" s="153" t="s">
        <v>332</v>
      </c>
      <c r="C42" s="223">
        <f>IFERROR(IF(C40&gt;=C41,C40-C41,0),0)</f>
        <v>0</v>
      </c>
    </row>
    <row r="43" spans="2:3" ht="15.75" thickBot="1" x14ac:dyDescent="0.3"/>
    <row r="44" spans="2:3" ht="19.5" thickBot="1" x14ac:dyDescent="0.35">
      <c r="B44" s="216" t="s">
        <v>338</v>
      </c>
    </row>
    <row r="45" spans="2:3" ht="15.75" thickBot="1" x14ac:dyDescent="0.3">
      <c r="B45" s="154" t="s">
        <v>211</v>
      </c>
      <c r="C45" s="154" t="s">
        <v>322</v>
      </c>
    </row>
    <row r="46" spans="2:3" ht="29.25" thickBot="1" x14ac:dyDescent="0.3">
      <c r="B46" s="177" t="s">
        <v>339</v>
      </c>
      <c r="C46" s="210"/>
    </row>
    <row r="47" spans="2:3" ht="29.25" thickBot="1" x14ac:dyDescent="0.3">
      <c r="B47" s="177" t="s">
        <v>340</v>
      </c>
      <c r="C47" s="210"/>
    </row>
    <row r="48" spans="2:3" ht="29.25" thickBot="1" x14ac:dyDescent="0.3">
      <c r="B48" s="177" t="s">
        <v>341</v>
      </c>
      <c r="C48" s="210"/>
    </row>
    <row r="49" spans="2:3" ht="29.25" thickBot="1" x14ac:dyDescent="0.3">
      <c r="B49" s="177" t="s">
        <v>342</v>
      </c>
      <c r="C49" s="210"/>
    </row>
    <row r="50" spans="2:3" ht="15.75" thickBot="1" x14ac:dyDescent="0.3">
      <c r="B50" s="153" t="s">
        <v>327</v>
      </c>
      <c r="C50" s="225">
        <f>SUM(C46:C49)</f>
        <v>0</v>
      </c>
    </row>
    <row r="51" spans="2:3" ht="135.75" hidden="1" customHeight="1" outlineLevel="1" thickBot="1" x14ac:dyDescent="0.3">
      <c r="B51" s="220" t="s">
        <v>343</v>
      </c>
      <c r="C51" s="221"/>
    </row>
    <row r="52" spans="2:3" ht="15.75" collapsed="1" thickBot="1" x14ac:dyDescent="0.3">
      <c r="B52" s="177" t="s">
        <v>329</v>
      </c>
      <c r="C52" s="226">
        <v>0.01</v>
      </c>
    </row>
    <row r="53" spans="2:3" ht="15.75" thickBot="1" x14ac:dyDescent="0.3">
      <c r="B53" s="153" t="s">
        <v>330</v>
      </c>
      <c r="C53" s="223">
        <f>IFERROR(ROUND(C50*C52,0),0)</f>
        <v>0</v>
      </c>
    </row>
    <row r="54" spans="2:3" ht="15.75" thickBot="1" x14ac:dyDescent="0.3">
      <c r="B54" s="177" t="s">
        <v>337</v>
      </c>
      <c r="C54" s="210"/>
    </row>
    <row r="55" spans="2:3" ht="15.75" thickBot="1" x14ac:dyDescent="0.3">
      <c r="B55" s="153" t="s">
        <v>332</v>
      </c>
      <c r="C55" s="223">
        <f>IFERROR(IF(C53&gt;=C54,C53-C54,0),0)</f>
        <v>0</v>
      </c>
    </row>
  </sheetData>
  <mergeCells count="4">
    <mergeCell ref="B12:C12"/>
    <mergeCell ref="B27:C27"/>
    <mergeCell ref="B38:C38"/>
    <mergeCell ref="B51:C5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F5238-E8FA-44EC-BF0A-5970DFB4922D}">
  <sheetPr codeName="Hoja4"/>
  <dimension ref="B2:C37"/>
  <sheetViews>
    <sheetView showGridLines="0" topLeftCell="A10" zoomScale="130" zoomScaleNormal="130" workbookViewId="0">
      <selection activeCell="C24" sqref="C24"/>
    </sheetView>
  </sheetViews>
  <sheetFormatPr baseColWidth="10" defaultRowHeight="15" outlineLevelRow="1" x14ac:dyDescent="0.25"/>
  <cols>
    <col min="2" max="2" width="45.28515625" customWidth="1"/>
    <col min="3" max="3" width="35.7109375" customWidth="1"/>
    <col min="4" max="4" width="26.5703125" customWidth="1"/>
    <col min="5" max="5" width="24.140625" customWidth="1"/>
  </cols>
  <sheetData>
    <row r="2" spans="2:3" x14ac:dyDescent="0.25">
      <c r="B2" s="3" t="s">
        <v>198</v>
      </c>
    </row>
    <row r="3" spans="2:3" ht="19.5" thickBot="1" x14ac:dyDescent="0.35">
      <c r="B3" s="152" t="s">
        <v>199</v>
      </c>
    </row>
    <row r="4" spans="2:3" ht="15.75" thickBot="1" x14ac:dyDescent="0.3">
      <c r="B4" s="153" t="s">
        <v>0</v>
      </c>
      <c r="C4" s="154" t="s">
        <v>200</v>
      </c>
    </row>
    <row r="5" spans="2:3" ht="15.75" thickBot="1" x14ac:dyDescent="0.3">
      <c r="B5" s="153" t="s">
        <v>2</v>
      </c>
      <c r="C5" s="153">
        <v>2026</v>
      </c>
    </row>
    <row r="6" spans="2:3" hidden="1" outlineLevel="1" x14ac:dyDescent="0.25">
      <c r="B6" s="155" t="s">
        <v>201</v>
      </c>
      <c r="C6" s="155" t="s">
        <v>202</v>
      </c>
    </row>
    <row r="7" spans="2:3" hidden="1" outlineLevel="1" x14ac:dyDescent="0.25">
      <c r="B7" s="155" t="s">
        <v>203</v>
      </c>
      <c r="C7" s="155" t="s">
        <v>204</v>
      </c>
    </row>
    <row r="8" spans="2:3" hidden="1" outlineLevel="1" x14ac:dyDescent="0.25">
      <c r="B8" s="155" t="s">
        <v>205</v>
      </c>
      <c r="C8" s="155" t="s">
        <v>206</v>
      </c>
    </row>
    <row r="9" spans="2:3" hidden="1" outlineLevel="1" x14ac:dyDescent="0.25">
      <c r="B9" s="155" t="s">
        <v>207</v>
      </c>
      <c r="C9" s="155" t="s">
        <v>208</v>
      </c>
    </row>
    <row r="10" spans="2:3" ht="15.75" collapsed="1" thickBot="1" x14ac:dyDescent="0.3">
      <c r="B10" s="156" t="s">
        <v>3</v>
      </c>
      <c r="C10" s="157" t="s">
        <v>4</v>
      </c>
    </row>
    <row r="11" spans="2:3" ht="15.75" thickBot="1" x14ac:dyDescent="0.3">
      <c r="B11" s="153" t="s">
        <v>5</v>
      </c>
      <c r="C11" s="158" t="s">
        <v>209</v>
      </c>
    </row>
    <row r="12" spans="2:3" ht="69" hidden="1" customHeight="1" outlineLevel="1" thickBot="1" x14ac:dyDescent="0.3">
      <c r="B12" s="159" t="s">
        <v>210</v>
      </c>
      <c r="C12" s="160"/>
    </row>
    <row r="13" spans="2:3" ht="15.75" collapsed="1" thickBot="1" x14ac:dyDescent="0.3">
      <c r="B13" s="153" t="s">
        <v>7</v>
      </c>
      <c r="C13" s="158" t="s">
        <v>8</v>
      </c>
    </row>
    <row r="15" spans="2:3" ht="19.5" thickBot="1" x14ac:dyDescent="0.35">
      <c r="B15" s="161" t="s">
        <v>15</v>
      </c>
    </row>
    <row r="16" spans="2:3" ht="15.75" thickBot="1" x14ac:dyDescent="0.3">
      <c r="B16" s="154" t="s">
        <v>211</v>
      </c>
      <c r="C16" s="154" t="s">
        <v>200</v>
      </c>
    </row>
    <row r="17" spans="2:3" ht="155.25" hidden="1" customHeight="1" outlineLevel="1" x14ac:dyDescent="0.25">
      <c r="B17" s="159" t="s">
        <v>212</v>
      </c>
      <c r="C17" s="160"/>
    </row>
    <row r="18" spans="2:3" ht="29.25" collapsed="1" thickBot="1" x14ac:dyDescent="0.3">
      <c r="B18" s="162" t="s">
        <v>213</v>
      </c>
      <c r="C18" s="163" t="s">
        <v>214</v>
      </c>
    </row>
    <row r="19" spans="2:3" ht="246.75" hidden="1" customHeight="1" outlineLevel="1" thickBot="1" x14ac:dyDescent="0.3">
      <c r="B19" s="164" t="e" vm="4">
        <v>#VALUE!</v>
      </c>
      <c r="C19" s="164"/>
    </row>
    <row r="20" spans="2:3" ht="15.75" collapsed="1" thickBot="1" x14ac:dyDescent="0.3">
      <c r="B20" s="165" t="s">
        <v>215</v>
      </c>
      <c r="C20" s="166"/>
    </row>
    <row r="21" spans="2:3" ht="15.75" thickBot="1" x14ac:dyDescent="0.3">
      <c r="B21" s="167" t="s">
        <v>216</v>
      </c>
      <c r="C21" s="157" t="s">
        <v>214</v>
      </c>
    </row>
    <row r="22" spans="2:3" ht="15.75" thickBot="1" x14ac:dyDescent="0.3">
      <c r="B22" s="227" t="s">
        <v>344</v>
      </c>
      <c r="C22" s="228" t="s">
        <v>345</v>
      </c>
    </row>
    <row r="23" spans="2:3" ht="167.25" hidden="1" customHeight="1" outlineLevel="1" thickBot="1" x14ac:dyDescent="0.3">
      <c r="B23" s="229" t="s">
        <v>346</v>
      </c>
      <c r="C23" s="230"/>
    </row>
    <row r="24" spans="2:3" ht="16.5" collapsed="1" thickTop="1" thickBot="1" x14ac:dyDescent="0.3">
      <c r="B24" s="231" t="s">
        <v>347</v>
      </c>
      <c r="C24" s="232"/>
    </row>
    <row r="25" spans="2:3" ht="132" hidden="1" customHeight="1" outlineLevel="1" thickBot="1" x14ac:dyDescent="0.3">
      <c r="B25" s="229" t="s">
        <v>348</v>
      </c>
      <c r="C25" s="233"/>
    </row>
    <row r="26" spans="2:3" ht="16.5" collapsed="1" thickTop="1" thickBot="1" x14ac:dyDescent="0.3">
      <c r="B26" s="231" t="s">
        <v>349</v>
      </c>
      <c r="C26" s="232"/>
    </row>
    <row r="27" spans="2:3" ht="130.5" hidden="1" customHeight="1" outlineLevel="1" thickBot="1" x14ac:dyDescent="0.3">
      <c r="B27" s="229" t="s">
        <v>350</v>
      </c>
      <c r="C27" s="233"/>
    </row>
    <row r="28" spans="2:3" ht="16.5" collapsed="1" thickTop="1" thickBot="1" x14ac:dyDescent="0.3">
      <c r="B28" s="231" t="s">
        <v>351</v>
      </c>
      <c r="C28" s="232"/>
    </row>
    <row r="29" spans="2:3" ht="15.75" thickBot="1" x14ac:dyDescent="0.3">
      <c r="B29" s="176" t="s">
        <v>222</v>
      </c>
      <c r="C29" s="158" t="s">
        <v>214</v>
      </c>
    </row>
    <row r="30" spans="2:3" ht="31.5" thickTop="1" thickBot="1" x14ac:dyDescent="0.3">
      <c r="B30" s="153" t="s">
        <v>138</v>
      </c>
      <c r="C30" s="232"/>
    </row>
    <row r="31" spans="2:3" ht="131.25" hidden="1" customHeight="1" outlineLevel="1" thickBot="1" x14ac:dyDescent="0.3">
      <c r="B31" s="229" t="s">
        <v>346</v>
      </c>
      <c r="C31" s="230"/>
    </row>
    <row r="32" spans="2:3" ht="16.5" collapsed="1" thickTop="1" thickBot="1" x14ac:dyDescent="0.3">
      <c r="B32" s="153" t="s">
        <v>347</v>
      </c>
      <c r="C32" s="232"/>
    </row>
    <row r="33" spans="2:3" ht="119.25" hidden="1" customHeight="1" outlineLevel="1" thickBot="1" x14ac:dyDescent="0.3">
      <c r="B33" s="229" t="s">
        <v>348</v>
      </c>
      <c r="C33" s="233"/>
    </row>
    <row r="34" spans="2:3" ht="16.5" collapsed="1" thickTop="1" thickBot="1" x14ac:dyDescent="0.3">
      <c r="B34" s="153" t="s">
        <v>352</v>
      </c>
      <c r="C34" s="232"/>
    </row>
    <row r="35" spans="2:3" ht="171.75" hidden="1" customHeight="1" outlineLevel="1" thickBot="1" x14ac:dyDescent="0.3">
      <c r="B35" s="234" t="s">
        <v>353</v>
      </c>
      <c r="C35" s="235"/>
    </row>
    <row r="36" spans="2:3" ht="31.5" collapsed="1" thickTop="1" thickBot="1" x14ac:dyDescent="0.3">
      <c r="B36" s="178" t="s">
        <v>354</v>
      </c>
      <c r="C36" s="232"/>
    </row>
    <row r="37" spans="2:3" ht="16.5" thickTop="1" thickBot="1" x14ac:dyDescent="0.3">
      <c r="B37" s="236" t="s">
        <v>232</v>
      </c>
      <c r="C37" s="237">
        <f>IFERROR(C20-C24-C26-C28+C30+C32+C34,0)</f>
        <v>0</v>
      </c>
    </row>
  </sheetData>
  <mergeCells count="9">
    <mergeCell ref="B31:C31"/>
    <mergeCell ref="B33:C33"/>
    <mergeCell ref="B35:C35"/>
    <mergeCell ref="B12:C12"/>
    <mergeCell ref="B17:C17"/>
    <mergeCell ref="B19:C19"/>
    <mergeCell ref="B23:C23"/>
    <mergeCell ref="B25:C25"/>
    <mergeCell ref="B27:C2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DB3D6-AA67-49BD-9F76-ABBA1B6CB920}">
  <sheetPr codeName="Hoja6"/>
  <dimension ref="B3:H38"/>
  <sheetViews>
    <sheetView zoomScale="160" zoomScaleNormal="160" workbookViewId="0">
      <selection activeCell="D7" sqref="D7"/>
    </sheetView>
  </sheetViews>
  <sheetFormatPr baseColWidth="10" defaultRowHeight="15" x14ac:dyDescent="0.25"/>
  <cols>
    <col min="2" max="2" width="23" customWidth="1"/>
  </cols>
  <sheetData>
    <row r="3" spans="2:8" x14ac:dyDescent="0.25">
      <c r="B3" t="s">
        <v>372</v>
      </c>
      <c r="C3" s="251">
        <v>46142</v>
      </c>
    </row>
    <row r="4" spans="2:8" x14ac:dyDescent="0.25">
      <c r="B4" t="s">
        <v>373</v>
      </c>
    </row>
    <row r="6" spans="2:8" x14ac:dyDescent="0.25">
      <c r="B6" t="s">
        <v>374</v>
      </c>
      <c r="C6" s="251">
        <f ca="1">TODAY()</f>
        <v>46164</v>
      </c>
    </row>
    <row r="7" spans="2:8" x14ac:dyDescent="0.25">
      <c r="B7" t="s">
        <v>20</v>
      </c>
      <c r="C7" t="s">
        <v>401</v>
      </c>
    </row>
    <row r="9" spans="2:8" ht="83.25" customHeight="1" x14ac:dyDescent="0.25">
      <c r="B9" s="15" t="s">
        <v>375</v>
      </c>
      <c r="C9" s="16"/>
      <c r="D9" s="16"/>
      <c r="E9" s="16"/>
      <c r="F9" s="16"/>
      <c r="G9" s="16"/>
      <c r="H9" s="16"/>
    </row>
    <row r="11" spans="2:8" x14ac:dyDescent="0.25">
      <c r="B11" s="3" t="s">
        <v>376</v>
      </c>
      <c r="C11" s="22">
        <v>601</v>
      </c>
      <c r="D11" t="s">
        <v>377</v>
      </c>
    </row>
    <row r="13" spans="2:8" ht="108" customHeight="1" x14ac:dyDescent="0.25">
      <c r="B13" s="252" t="s">
        <v>378</v>
      </c>
      <c r="C13" s="253"/>
      <c r="D13" s="253"/>
      <c r="E13" s="253"/>
      <c r="F13" s="253"/>
      <c r="G13" s="253"/>
      <c r="H13" s="253"/>
    </row>
    <row r="14" spans="2:8" ht="168.75" customHeight="1" x14ac:dyDescent="0.25">
      <c r="B14" s="254" t="s">
        <v>379</v>
      </c>
      <c r="C14" s="254"/>
      <c r="D14" s="254"/>
      <c r="E14" s="254"/>
      <c r="F14" s="254"/>
      <c r="G14" s="254"/>
      <c r="H14" s="254"/>
    </row>
    <row r="16" spans="2:8" x14ac:dyDescent="0.25">
      <c r="B16" s="3" t="s">
        <v>376</v>
      </c>
      <c r="C16" s="255">
        <v>606</v>
      </c>
      <c r="D16" t="s">
        <v>380</v>
      </c>
    </row>
    <row r="17" spans="2:8" ht="38.25" customHeight="1" x14ac:dyDescent="0.25">
      <c r="B17" s="256" t="s">
        <v>381</v>
      </c>
      <c r="C17" s="256"/>
      <c r="D17" s="256"/>
      <c r="E17" s="256"/>
      <c r="F17" s="256"/>
      <c r="G17" s="256"/>
      <c r="H17" s="256"/>
    </row>
    <row r="18" spans="2:8" ht="78.75" customHeight="1" x14ac:dyDescent="0.25">
      <c r="B18" s="256" t="s">
        <v>382</v>
      </c>
      <c r="C18" s="256"/>
      <c r="D18" s="256"/>
      <c r="E18" s="256"/>
      <c r="F18" s="256"/>
      <c r="G18" s="256"/>
      <c r="H18" s="256"/>
    </row>
    <row r="19" spans="2:8" ht="133.5" customHeight="1" x14ac:dyDescent="0.25">
      <c r="B19" s="256" t="s">
        <v>383</v>
      </c>
      <c r="C19" s="256"/>
      <c r="D19" s="256"/>
      <c r="E19" s="256"/>
      <c r="F19" s="256"/>
      <c r="G19" s="256"/>
      <c r="H19" s="256"/>
    </row>
    <row r="21" spans="2:8" x14ac:dyDescent="0.25">
      <c r="B21" s="3" t="s">
        <v>376</v>
      </c>
      <c r="C21" s="255">
        <v>612</v>
      </c>
      <c r="D21" t="s">
        <v>384</v>
      </c>
    </row>
    <row r="22" spans="2:8" ht="42.75" customHeight="1" x14ac:dyDescent="0.25">
      <c r="B22" s="257" t="s">
        <v>385</v>
      </c>
      <c r="C22" s="257"/>
      <c r="D22" s="257"/>
      <c r="E22" s="257"/>
      <c r="F22" s="257"/>
      <c r="G22" s="257"/>
      <c r="H22" s="257"/>
    </row>
    <row r="23" spans="2:8" ht="81" customHeight="1" x14ac:dyDescent="0.25">
      <c r="B23" s="257" t="s">
        <v>386</v>
      </c>
      <c r="C23" s="257"/>
      <c r="D23" s="257"/>
      <c r="E23" s="257"/>
      <c r="F23" s="257"/>
      <c r="G23" s="257"/>
      <c r="H23" s="257"/>
    </row>
    <row r="24" spans="2:8" ht="51" customHeight="1" x14ac:dyDescent="0.25">
      <c r="B24" s="258" t="s">
        <v>387</v>
      </c>
      <c r="C24" s="257"/>
      <c r="D24" s="257"/>
      <c r="E24" s="257"/>
      <c r="F24" s="257"/>
      <c r="G24" s="257"/>
      <c r="H24" s="257"/>
    </row>
    <row r="26" spans="2:8" x14ac:dyDescent="0.25">
      <c r="B26" s="3" t="s">
        <v>376</v>
      </c>
      <c r="C26" s="255">
        <v>626</v>
      </c>
      <c r="D26" t="s">
        <v>388</v>
      </c>
    </row>
    <row r="27" spans="2:8" ht="37.5" customHeight="1" x14ac:dyDescent="0.25">
      <c r="B27" s="259" t="s">
        <v>389</v>
      </c>
      <c r="C27" s="259"/>
      <c r="D27" s="259"/>
      <c r="E27" s="259"/>
      <c r="F27" s="259"/>
      <c r="G27" s="259"/>
      <c r="H27" s="259"/>
    </row>
    <row r="28" spans="2:8" ht="78.75" customHeight="1" x14ac:dyDescent="0.25">
      <c r="B28" s="259" t="s">
        <v>390</v>
      </c>
      <c r="C28" s="259"/>
      <c r="D28" s="259"/>
      <c r="E28" s="259"/>
      <c r="F28" s="259"/>
      <c r="G28" s="259"/>
      <c r="H28" s="259"/>
    </row>
    <row r="30" spans="2:8" ht="38.25" customHeight="1" x14ac:dyDescent="0.25">
      <c r="B30" s="256" t="s">
        <v>391</v>
      </c>
      <c r="C30" s="256"/>
      <c r="D30" s="256"/>
      <c r="E30" s="256"/>
      <c r="F30" s="256"/>
      <c r="G30" s="256"/>
      <c r="H30" s="256"/>
    </row>
    <row r="31" spans="2:8" ht="21" customHeight="1" x14ac:dyDescent="0.25">
      <c r="B31" s="260" t="s">
        <v>392</v>
      </c>
      <c r="C31" s="261" t="s">
        <v>393</v>
      </c>
      <c r="D31" s="261"/>
      <c r="E31" s="261"/>
      <c r="F31" s="261"/>
      <c r="G31" s="261"/>
      <c r="H31" s="261"/>
    </row>
    <row r="32" spans="2:8" ht="81.75" customHeight="1" x14ac:dyDescent="0.25">
      <c r="B32" s="262" t="s">
        <v>394</v>
      </c>
      <c r="C32" s="263" t="s">
        <v>395</v>
      </c>
      <c r="D32" s="263"/>
      <c r="E32" s="263"/>
      <c r="F32" s="263"/>
      <c r="G32" s="263"/>
      <c r="H32" s="263"/>
    </row>
    <row r="33" spans="2:8" ht="124.5" customHeight="1" x14ac:dyDescent="0.25">
      <c r="B33" s="262" t="s">
        <v>396</v>
      </c>
      <c r="C33" s="263" t="s">
        <v>397</v>
      </c>
      <c r="D33" s="263"/>
      <c r="E33" s="263"/>
      <c r="F33" s="263"/>
      <c r="G33" s="263"/>
      <c r="H33" s="263"/>
    </row>
    <row r="35" spans="2:8" ht="70.5" customHeight="1" x14ac:dyDescent="0.25">
      <c r="B35" s="264" t="s">
        <v>398</v>
      </c>
      <c r="C35" s="265"/>
      <c r="D35" s="265"/>
      <c r="E35" s="265"/>
      <c r="F35" s="265"/>
      <c r="G35" s="265"/>
      <c r="H35" s="265"/>
    </row>
    <row r="37" spans="2:8" ht="182.25" customHeight="1" x14ac:dyDescent="0.25">
      <c r="B37" s="267" t="s">
        <v>399</v>
      </c>
      <c r="C37" s="268"/>
      <c r="D37" s="268"/>
      <c r="E37" s="268"/>
      <c r="F37" s="268"/>
      <c r="G37" s="268"/>
      <c r="H37" s="268"/>
    </row>
    <row r="38" spans="2:8" ht="68.25" customHeight="1" x14ac:dyDescent="0.25">
      <c r="B38" s="269" t="s">
        <v>400</v>
      </c>
      <c r="C38" s="270"/>
      <c r="D38" s="270"/>
      <c r="E38" s="270"/>
      <c r="F38" s="270"/>
      <c r="G38" s="270"/>
      <c r="H38" s="270"/>
    </row>
  </sheetData>
  <mergeCells count="18">
    <mergeCell ref="C31:H31"/>
    <mergeCell ref="C32:H32"/>
    <mergeCell ref="C33:H33"/>
    <mergeCell ref="B35:H35"/>
    <mergeCell ref="B37:H37"/>
    <mergeCell ref="B38:H38"/>
    <mergeCell ref="B22:H22"/>
    <mergeCell ref="B23:H23"/>
    <mergeCell ref="B24:H24"/>
    <mergeCell ref="B27:H27"/>
    <mergeCell ref="B28:H28"/>
    <mergeCell ref="B30:H30"/>
    <mergeCell ref="B9:H9"/>
    <mergeCell ref="B13:H13"/>
    <mergeCell ref="B14:H14"/>
    <mergeCell ref="B17:H17"/>
    <mergeCell ref="B18:H18"/>
    <mergeCell ref="B19:H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ISR</vt:lpstr>
      <vt:lpstr>NOTAC</vt:lpstr>
      <vt:lpstr>ANTI</vt:lpstr>
      <vt:lpstr>FPP ISRPM</vt:lpstr>
      <vt:lpstr>FPPR</vt:lpstr>
      <vt:lpstr>PFAEP</vt:lpstr>
      <vt:lpstr>PF PLATAFORMAS</vt:lpstr>
      <vt:lpstr>ARRENDAMIENTO</vt:lpstr>
      <vt:lpstr>CFDI</vt:lpstr>
      <vt:lpstr>REFORN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MONROY</dc:creator>
  <cp:lastModifiedBy>ALBERTO MONROY</cp:lastModifiedBy>
  <dcterms:created xsi:type="dcterms:W3CDTF">2026-05-22T15:14:37Z</dcterms:created>
  <dcterms:modified xsi:type="dcterms:W3CDTF">2026-05-22T19:24:52Z</dcterms:modified>
</cp:coreProperties>
</file>