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Amsy\ams\KINGSTON NEGRA\CURSOS\COFIDE\21-03-2025 PREVISION SOCIAL\"/>
    </mc:Choice>
  </mc:AlternateContent>
  <xr:revisionPtr revIDLastSave="0" documentId="8_{5EB4D18D-F6BB-41A2-A1A3-EE251A7962A7}" xr6:coauthVersionLast="47" xr6:coauthVersionMax="47" xr10:uidLastSave="{00000000-0000-0000-0000-000000000000}"/>
  <bookViews>
    <workbookView xWindow="-120" yWindow="-120" windowWidth="29040" windowHeight="15720" xr2:uid="{F0F89A4B-6BE3-4A45-B6CD-35D63E54C530}"/>
  </bookViews>
  <sheets>
    <sheet name="PERCEPCION" sheetId="1" r:id="rId1"/>
    <sheet name="REGIMEN" sheetId="2" r:id="rId2"/>
    <sheet name="EJEMPL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5" i="3" l="1"/>
  <c r="E125" i="3"/>
  <c r="D121" i="3"/>
  <c r="D120" i="3" s="1"/>
  <c r="C113" i="3"/>
  <c r="C114" i="3" s="1"/>
  <c r="C115" i="3" s="1"/>
  <c r="C96" i="3"/>
  <c r="C94" i="3"/>
  <c r="C92" i="3"/>
  <c r="F87" i="3"/>
  <c r="E67" i="3" l="1"/>
  <c r="E68" i="3"/>
  <c r="E66" i="3"/>
  <c r="E55" i="3"/>
  <c r="J30" i="3"/>
  <c r="J29" i="3"/>
  <c r="F29" i="3"/>
  <c r="E18" i="3"/>
  <c r="D18" i="3"/>
  <c r="D6" i="3"/>
  <c r="C5" i="3"/>
  <c r="F9" i="3" s="1"/>
</calcChain>
</file>

<file path=xl/sharedStrings.xml><?xml version="1.0" encoding="utf-8"?>
<sst xmlns="http://schemas.openxmlformats.org/spreadsheetml/2006/main" count="356" uniqueCount="121">
  <si>
    <t>c_TipoPercepcion</t>
  </si>
  <si>
    <t>Descripción</t>
  </si>
  <si>
    <t>Sueldos, Salarios  Rayas y Jornales</t>
  </si>
  <si>
    <t>Gratificación Anual (Aguinaldo)</t>
  </si>
  <si>
    <t>Participación de los Trabajadores en las Utilidades PTU</t>
  </si>
  <si>
    <t>Reembolso de Gastos Médicos Dentales y Hospitalarios</t>
  </si>
  <si>
    <t>Fondo de Ahorro</t>
  </si>
  <si>
    <t>Caja de ahorro</t>
  </si>
  <si>
    <t>Contribuciones a Cargo del Trabajador Pagadas por el Patrón</t>
  </si>
  <si>
    <t>Premios por puntualidad</t>
  </si>
  <si>
    <t>Prima de Seguro de vida</t>
  </si>
  <si>
    <t>Seguro de Gastos Médicos Mayores</t>
  </si>
  <si>
    <t>Cuotas Sindicales Pagadas por el Patrón</t>
  </si>
  <si>
    <t>Subsidios por incapacidad</t>
  </si>
  <si>
    <t>Becas para trabajadores y/o hijos</t>
  </si>
  <si>
    <t>Horas extra</t>
  </si>
  <si>
    <t>Prima dominical</t>
  </si>
  <si>
    <t>Prima vacacional</t>
  </si>
  <si>
    <t>Prima por antigüedad</t>
  </si>
  <si>
    <t>Pagos por separación</t>
  </si>
  <si>
    <t>Seguro de retiro</t>
  </si>
  <si>
    <t>Indemnizaciones</t>
  </si>
  <si>
    <t>Reembolso por funeral</t>
  </si>
  <si>
    <t>Cuotas de seguridad social pagadas por el patrón</t>
  </si>
  <si>
    <t>Comisiones</t>
  </si>
  <si>
    <t>Vales de despensa</t>
  </si>
  <si>
    <t>Vales de restaurante</t>
  </si>
  <si>
    <t>Vales de gasolina</t>
  </si>
  <si>
    <t>Vales de ropa</t>
  </si>
  <si>
    <t>Ayuda para renta</t>
  </si>
  <si>
    <t>Ayuda para artículos escolares</t>
  </si>
  <si>
    <t>Ayuda para anteojos</t>
  </si>
  <si>
    <t>Ayuda para transporte</t>
  </si>
  <si>
    <t>Ayuda para gastos de funeral</t>
  </si>
  <si>
    <t>Otros ingresos por salarios</t>
  </si>
  <si>
    <t>Jubilaciones, pensiones o haberes de retiro</t>
  </si>
  <si>
    <t>Jubilaciones, pensiones o haberes de retiro en parcialidades</t>
  </si>
  <si>
    <t>Ingresos en acciones o títulos valor que representan bienes</t>
  </si>
  <si>
    <t> 046</t>
  </si>
  <si>
    <t>Ingresos asimilados a salarios</t>
  </si>
  <si>
    <t> 047</t>
  </si>
  <si>
    <r>
      <t xml:space="preserve">Alimentación </t>
    </r>
    <r>
      <rPr>
        <sz val="11"/>
        <color indexed="8"/>
        <rFont val="Arial"/>
        <family val="2"/>
      </rPr>
      <t>diferentes a los establecidos en el Art 94 último párrafo LISR</t>
    </r>
  </si>
  <si>
    <t>Habitación</t>
  </si>
  <si>
    <t>Premios por asistencia</t>
  </si>
  <si>
    <t>Viáticos</t>
  </si>
  <si>
    <t>Pagos por gratificaciones, primas, compensaciones, recompensas u otros a extrabajadores derivados de jubilación en parcialidades</t>
  </si>
  <si>
    <t>Pagos que se realicen a extrabajadores que obtengan una jubilación en parcialidades derivados de la ejecución de resoluciones judicial o de un laudo</t>
  </si>
  <si>
    <t>Pagos que se realicen a extrabajadores que obtengan una jubilación en una sola exhibición derivados de la ejecución de resoluciones judicial o de un laudo</t>
  </si>
  <si>
    <t>Régimen</t>
  </si>
  <si>
    <t>Clasificación</t>
  </si>
  <si>
    <t>¿Previsión social?</t>
  </si>
  <si>
    <t>¿Con tope exento?</t>
  </si>
  <si>
    <t>c_TipoRegimen</t>
  </si>
  <si>
    <t>Sueldos (Incluye ingresos señalados en la fracción I del artículo 94 de LISR)</t>
  </si>
  <si>
    <t>Jubilados</t>
  </si>
  <si>
    <t>Pensionados</t>
  </si>
  <si>
    <t>Asimilados Miembros Sociedades Cooperativas Produccion</t>
  </si>
  <si>
    <t>Asimilados Integrantes Sociedades Asociaciones Civiles</t>
  </si>
  <si>
    <t>Asimilados Miembros consejos</t>
  </si>
  <si>
    <t>Asimilados comisionistas</t>
  </si>
  <si>
    <t>Asimilados Honorarios</t>
  </si>
  <si>
    <t>Asimilados acciones</t>
  </si>
  <si>
    <t>Asimilados otros</t>
  </si>
  <si>
    <t>Jubilados o Pensionados</t>
  </si>
  <si>
    <t>Indemnización o Separación</t>
  </si>
  <si>
    <t>Otro Regimen</t>
  </si>
  <si>
    <t>Gravado</t>
  </si>
  <si>
    <t>Exento</t>
  </si>
  <si>
    <t>Remuneración</t>
  </si>
  <si>
    <t>No</t>
  </si>
  <si>
    <t>a</t>
  </si>
  <si>
    <t>r</t>
  </si>
  <si>
    <t>Prestación</t>
  </si>
  <si>
    <t>Sí</t>
  </si>
  <si>
    <t>03, 04, 12</t>
  </si>
  <si>
    <t>05, 06, 07, 08, 09, 10, 11</t>
  </si>
  <si>
    <t>Depende lo que se pague</t>
  </si>
  <si>
    <t>Trabajador de salario mínimo</t>
  </si>
  <si>
    <t>Zona salario mínimo general</t>
  </si>
  <si>
    <t>Pago de nueve horas extras</t>
  </si>
  <si>
    <t>Clave</t>
  </si>
  <si>
    <t>Percepción</t>
  </si>
  <si>
    <t>Valor de la UMA</t>
  </si>
  <si>
    <r>
      <rPr>
        <b/>
        <sz val="11"/>
        <color theme="1"/>
        <rFont val="Aptos Narrow"/>
        <family val="2"/>
        <scheme val="minor"/>
      </rPr>
      <t>Artículo 93 LISR.</t>
    </r>
    <r>
      <rPr>
        <sz val="11"/>
        <color theme="1"/>
        <rFont val="Aptos Narrow"/>
        <family val="2"/>
        <scheme val="minor"/>
      </rPr>
      <t xml:space="preserve"> No se pagará el impuesto sobre la renta por la obtención de los siguientes ingresos:
I.	Las prestaciones distintas del salario que reciban los trabajadores del salario mínimo general para una o varias áreas geográficas, calculadas sobre la base de dicho salario, cuando no excedan de los mínimos señalados por la legislación laboral, así como las remuneraciones por concepto de tiempo extraordinario o de prestación de servicios que se realice en los días de descanso sin disfrutar de otros en sustitución, hasta el límite establecido en la legislación laboral, que perciban dichos trabajadores. Tratándose de los demás trabajadores, el 50% de las remuneraciones por concepto de tiempo extraordinario o de la prestación de servicios que se realice en los días de descanso sin disfrutar de otros en sustitución, que no exceda el límite previsto en la legislación laboral y sin que esta exención exceda del equivalente de cinco veces el salario mínimo general del área geográfica del trabajador por cada semana de servicios.</t>
    </r>
  </si>
  <si>
    <t>Tiempo extra doble</t>
  </si>
  <si>
    <t>Bono de productividad</t>
  </si>
  <si>
    <t>Fondo de ahorro</t>
  </si>
  <si>
    <t>Salario diario</t>
  </si>
  <si>
    <t>Pago semanal</t>
  </si>
  <si>
    <r>
      <rPr>
        <b/>
        <sz val="11"/>
        <color theme="1"/>
        <rFont val="Aptos Narrow"/>
        <family val="2"/>
        <scheme val="minor"/>
      </rPr>
      <t>Artículo 99 LISR.</t>
    </r>
    <r>
      <rPr>
        <sz val="11"/>
        <color theme="1"/>
        <rFont val="Aptos Narrow"/>
        <family val="2"/>
        <scheme val="minor"/>
      </rPr>
      <t xml:space="preserve"> Quienes hagan pagos por los conceptos a que se refiere este Capítulo, tendrán las siguientes obligaciones:
III.	Expedir y entregar comprobantes fiscales a las personas que reciban pagos por los conceptos a que se refiere este Capítulo, en la fecha en que se realice la erogación correspondiente, los cuales podrán utilizarse como constancia o recibo de pago para efectos de la legislación laboral a que se refieren los artículos 132 fracciones VII y VIII, y 804, primer párrafo, fracciones II y IV, de la Ley Federal de Trabajo.</t>
    </r>
  </si>
  <si>
    <t>Fondo de ahorro patrón</t>
  </si>
  <si>
    <t>Importe</t>
  </si>
  <si>
    <r>
      <t xml:space="preserve">En todos los casos, el trabajador deberá tener acceso a la información detallada de los conceptos y deducciones de pago. Los recibos de pago deberán entregarse al trabajador en forma impresa o por cualquier otro medio, sin perjuicio de que el patrón lo deba entregar en documento impreso cuando el trabajador así lo requiera.
</t>
    </r>
    <r>
      <rPr>
        <b/>
        <sz val="11"/>
        <color theme="1"/>
        <rFont val="Aptos Narrow"/>
        <family val="2"/>
        <scheme val="minor"/>
      </rPr>
      <t>Fundamento</t>
    </r>
    <r>
      <rPr>
        <sz val="11"/>
        <color theme="1"/>
        <rFont val="Aptos Narrow"/>
        <family val="2"/>
        <scheme val="minor"/>
      </rPr>
      <t>: Articulo 101 tercer párrafo LFT</t>
    </r>
  </si>
  <si>
    <t>Fondo de ahorro trabajador</t>
  </si>
  <si>
    <r>
      <rPr>
        <b/>
        <sz val="11"/>
        <color theme="1"/>
        <rFont val="Aptos Narrow"/>
        <family val="2"/>
        <scheme val="minor"/>
      </rPr>
      <t>Artículo 27 LSS.</t>
    </r>
    <r>
      <rPr>
        <sz val="11"/>
        <color theme="1"/>
        <rFont val="Aptos Narrow"/>
        <family val="2"/>
        <scheme val="minor"/>
      </rPr>
      <t xml:space="preserve"> El salario base de cotización se integra con los pagos hechos en efectivo por cuota diaria, gratificaciones, percepciones, alimentación, habitación, primas, comisiones, prestaciones en especie y cualquiera otra cantidad o prestación que se entregue al trabajador por su trabajo. Se excluyen como integrantes del salario base de cotización, dada su naturaleza, los siguientes conceptos:
II. 	El ahorro, cuando se integre por un depósito de cantidad semanaria, quincenal o mensual igual del trabajador y de la empresa; si se constituye en forma diversa o puede el trabajador retirarlo más de dos veces al año, integrará salario; tampoco se tomarán en cuenta las cantidades otorgadas por el patrón para fines sociales de carácter sindical;</t>
    </r>
  </si>
  <si>
    <t>Prestamo del fondo de ahorro</t>
  </si>
  <si>
    <t>Otros pagos</t>
  </si>
  <si>
    <t>Prestamo fondo de ahorro</t>
  </si>
  <si>
    <t>Fondo de ahorro a entregar</t>
  </si>
  <si>
    <t>Patrón</t>
  </si>
  <si>
    <t>Trabajador</t>
  </si>
  <si>
    <t>Intereses</t>
  </si>
  <si>
    <t>Intereses fondo de ahorro</t>
  </si>
  <si>
    <t>Anticipo de salario</t>
  </si>
  <si>
    <t>Anticipo de salarios</t>
  </si>
  <si>
    <t>(-) Salario mínimo</t>
  </si>
  <si>
    <t>(=) Excedente</t>
  </si>
  <si>
    <t>(x) % máximo a descontar</t>
  </si>
  <si>
    <t>(=) Cantidad diaria a descontar</t>
  </si>
  <si>
    <t>(x) Días de la semana</t>
  </si>
  <si>
    <t>(=) Descuento por semana</t>
  </si>
  <si>
    <t>Sueldos gravados</t>
  </si>
  <si>
    <t>(+) Previsión social exenta</t>
  </si>
  <si>
    <t>(=) Total</t>
  </si>
  <si>
    <t>vs 7 UMAS elevadas al año</t>
  </si>
  <si>
    <t>Si TOTAL &gt; 7 umas elevadas al año, entonces el tope máximo de previsión social exenta es una uma elevevada al año</t>
  </si>
  <si>
    <t>Nota: En ningun caso el TOTAL 2 puede ser inferior a 7 umas elevadas al año</t>
  </si>
  <si>
    <t>Previsión social sin tope</t>
  </si>
  <si>
    <t>(+) Previsión social gravada</t>
  </si>
  <si>
    <t>(=) Total de previsión social</t>
  </si>
  <si>
    <t>Ajuste en Vales de restaurante Exento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</si>
</sst>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rial"/>
      <family val="2"/>
    </font>
    <font>
      <sz val="11"/>
      <color indexed="8"/>
      <name val="Arial"/>
      <family val="2"/>
    </font>
    <font>
      <sz val="11"/>
      <name val="Arial"/>
      <family val="2"/>
    </font>
    <font>
      <b/>
      <sz val="11"/>
      <color theme="1"/>
      <name val="Arial"/>
      <family val="2"/>
    </font>
    <font>
      <sz val="11"/>
      <color theme="1"/>
      <name val="Marlett"/>
      <charset val="2"/>
    </font>
    <font>
      <b/>
      <sz val="11"/>
      <color rgb="FFFFFF00"/>
      <name val="Aptos Narrow"/>
      <family val="2"/>
      <scheme val="minor"/>
    </font>
    <font>
      <b/>
      <sz val="11"/>
      <color rgb="FFC00000"/>
      <name val="Aptos Narrow"/>
      <family val="2"/>
      <scheme val="minor"/>
    </font>
    <font>
      <b/>
      <sz val="11"/>
      <color rgb="FF0033CC"/>
      <name val="Aptos Narrow"/>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rgb="FFC00000"/>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164" fontId="3" fillId="0" borderId="1" xfId="0" applyNumberFormat="1" applyFont="1" applyBorder="1" applyAlignment="1">
      <alignment vertical="center" wrapText="1"/>
    </xf>
    <xf numFmtId="164" fontId="5" fillId="0" borderId="1" xfId="0" applyNumberFormat="1" applyFont="1" applyBorder="1" applyAlignment="1">
      <alignment vertical="center" wrapText="1"/>
    </xf>
    <xf numFmtId="0" fontId="3" fillId="2"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Border="1"/>
    <xf numFmtId="0" fontId="3" fillId="2" borderId="4"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5" fontId="0" fillId="4" borderId="1" xfId="0" applyNumberFormat="1" applyFill="1" applyBorder="1"/>
    <xf numFmtId="0" fontId="0" fillId="4" borderId="1" xfId="0" applyFill="1" applyBorder="1"/>
    <xf numFmtId="0" fontId="6" fillId="5" borderId="1" xfId="0" applyFont="1" applyFill="1" applyBorder="1" applyAlignment="1">
      <alignment horizontal="center" vertical="center" wrapText="1"/>
    </xf>
    <xf numFmtId="0" fontId="7" fillId="6" borderId="1" xfId="0" applyFont="1" applyFill="1" applyBorder="1" applyAlignment="1">
      <alignment horizontal="center" vertical="center"/>
    </xf>
    <xf numFmtId="165" fontId="0" fillId="4" borderId="5" xfId="0" applyNumberFormat="1" applyFill="1" applyBorder="1" applyAlignment="1">
      <alignment horizontal="center" vertical="center" wrapText="1"/>
    </xf>
    <xf numFmtId="165" fontId="0" fillId="4" borderId="6" xfId="0" applyNumberFormat="1" applyFill="1" applyBorder="1" applyAlignment="1">
      <alignment horizontal="center" vertical="center" wrapText="1"/>
    </xf>
    <xf numFmtId="0" fontId="8" fillId="7" borderId="7" xfId="0" applyFont="1" applyFill="1" applyBorder="1"/>
    <xf numFmtId="4" fontId="0" fillId="0" borderId="0" xfId="0" applyNumberFormat="1"/>
    <xf numFmtId="0" fontId="0" fillId="0" borderId="1" xfId="0" applyBorder="1" applyAlignment="1">
      <alignment horizontal="center" vertical="center"/>
    </xf>
    <xf numFmtId="0" fontId="2" fillId="5" borderId="1" xfId="0" applyFont="1" applyFill="1" applyBorder="1" applyAlignment="1">
      <alignment horizontal="center" vertical="center"/>
    </xf>
    <xf numFmtId="4" fontId="0" fillId="0" borderId="1" xfId="0" applyNumberFormat="1" applyBorder="1"/>
    <xf numFmtId="4" fontId="0" fillId="0" borderId="1" xfId="0" applyNumberFormat="1" applyBorder="1" applyAlignment="1">
      <alignment vertical="center"/>
    </xf>
    <xf numFmtId="0" fontId="0" fillId="0" borderId="1" xfId="0" applyBorder="1" applyAlignment="1">
      <alignment horizontal="justify" wrapText="1"/>
    </xf>
    <xf numFmtId="0" fontId="0" fillId="0" borderId="1" xfId="0" applyBorder="1" applyAlignment="1">
      <alignment horizontal="justify"/>
    </xf>
    <xf numFmtId="0" fontId="0" fillId="8" borderId="0" xfId="0" applyFill="1"/>
    <xf numFmtId="9" fontId="0" fillId="0" borderId="0" xfId="1" applyFont="1"/>
    <xf numFmtId="0" fontId="2" fillId="3" borderId="1" xfId="0" applyFont="1" applyFill="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vertical="center"/>
    </xf>
    <xf numFmtId="0" fontId="0" fillId="0" borderId="1" xfId="0" applyBorder="1" applyAlignment="1">
      <alignment wrapText="1"/>
    </xf>
    <xf numFmtId="0" fontId="0" fillId="0" borderId="0" xfId="0" applyAlignment="1">
      <alignment horizontal="left" indent="1"/>
    </xf>
    <xf numFmtId="0" fontId="2" fillId="0" borderId="0" xfId="0" applyFont="1"/>
    <xf numFmtId="164" fontId="6" fillId="0" borderId="0" xfId="0" applyNumberFormat="1" applyFont="1" applyAlignment="1">
      <alignment horizontal="right" vertical="center" wrapText="1"/>
    </xf>
    <xf numFmtId="164" fontId="3" fillId="0" borderId="0" xfId="0" applyNumberFormat="1" applyFont="1" applyAlignment="1">
      <alignment horizontal="right" vertical="center" wrapText="1"/>
    </xf>
    <xf numFmtId="4" fontId="0" fillId="0" borderId="0" xfId="0" quotePrefix="1" applyNumberFormat="1"/>
    <xf numFmtId="4" fontId="0" fillId="0" borderId="8" xfId="0" quotePrefix="1" applyNumberFormat="1" applyBorder="1"/>
    <xf numFmtId="4" fontId="2" fillId="0" borderId="0" xfId="0" quotePrefix="1" applyNumberFormat="1" applyFont="1"/>
    <xf numFmtId="0" fontId="9" fillId="0" borderId="0" xfId="0" applyFont="1" applyAlignment="1">
      <alignment horizontal="right"/>
    </xf>
    <xf numFmtId="4" fontId="9" fillId="0" borderId="0" xfId="0" quotePrefix="1" applyNumberFormat="1" applyFont="1"/>
    <xf numFmtId="0" fontId="10" fillId="0" borderId="0" xfId="0" applyFont="1" applyAlignment="1">
      <alignment horizontal="center" wrapText="1"/>
    </xf>
    <xf numFmtId="4" fontId="10" fillId="0" borderId="0" xfId="0" quotePrefix="1" applyNumberFormat="1" applyFont="1" applyAlignment="1">
      <alignment vertical="center"/>
    </xf>
    <xf numFmtId="0" fontId="2" fillId="0" borderId="0" xfId="0" quotePrefix="1" applyFont="1" applyAlignment="1">
      <alignment horizontal="right"/>
    </xf>
    <xf numFmtId="0" fontId="9" fillId="0" borderId="0" xfId="0" quotePrefix="1" applyFont="1" applyAlignment="1">
      <alignment horizontal="right"/>
    </xf>
    <xf numFmtId="0" fontId="0" fillId="0" borderId="0" xfId="0" applyAlignment="1">
      <alignment horizontal="right"/>
    </xf>
    <xf numFmtId="0" fontId="2" fillId="0" borderId="0" xfId="0" applyFont="1" applyAlignment="1">
      <alignment horizontal="right"/>
    </xf>
    <xf numFmtId="0" fontId="0" fillId="4" borderId="1" xfId="0" applyFill="1" applyBorder="1" applyAlignment="1">
      <alignment vertical="center"/>
    </xf>
    <xf numFmtId="164" fontId="5" fillId="0" borderId="1" xfId="0" applyNumberFormat="1" applyFont="1" applyBorder="1" applyAlignment="1">
      <alignment horizontal="center" vertical="center" wrapText="1"/>
    </xf>
    <xf numFmtId="0" fontId="5" fillId="0" borderId="1" xfId="0" applyFont="1" applyBorder="1" applyAlignment="1">
      <alignment vertical="center" wrapText="1"/>
    </xf>
  </cellXfs>
  <cellStyles count="2">
    <cellStyle name="Normal" xfId="0" builtinId="0"/>
    <cellStyle name="Porcentaje" xfId="1" builtinId="5"/>
  </cellStyles>
  <dxfs count="1">
    <dxf>
      <fill>
        <patternFill>
          <bgColor theme="1"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40</xdr:row>
      <xdr:rowOff>17855</xdr:rowOff>
    </xdr:from>
    <xdr:to>
      <xdr:col>7</xdr:col>
      <xdr:colOff>259270</xdr:colOff>
      <xdr:row>43</xdr:row>
      <xdr:rowOff>130798</xdr:rowOff>
    </xdr:to>
    <xdr:pic>
      <xdr:nvPicPr>
        <xdr:cNvPr id="2" name="Imagen 1">
          <a:extLst>
            <a:ext uri="{FF2B5EF4-FFF2-40B4-BE49-F238E27FC236}">
              <a16:creationId xmlns:a16="http://schemas.microsoft.com/office/drawing/2014/main" id="{2F2E5D01-46AF-10A8-4DA2-07FF5EBEA6B2}"/>
            </a:ext>
          </a:extLst>
        </xdr:cNvPr>
        <xdr:cNvPicPr>
          <a:picLocks noChangeAspect="1"/>
        </xdr:cNvPicPr>
      </xdr:nvPicPr>
      <xdr:blipFill>
        <a:blip xmlns:r="http://schemas.openxmlformats.org/officeDocument/2006/relationships" r:embed="rId1"/>
        <a:stretch>
          <a:fillRect/>
        </a:stretch>
      </xdr:blipFill>
      <xdr:spPr>
        <a:xfrm>
          <a:off x="857249" y="12960649"/>
          <a:ext cx="5710933" cy="684443"/>
        </a:xfrm>
        <a:prstGeom prst="rect">
          <a:avLst/>
        </a:prstGeom>
      </xdr:spPr>
    </xdr:pic>
    <xdr:clientData/>
  </xdr:twoCellAnchor>
  <xdr:twoCellAnchor>
    <xdr:from>
      <xdr:col>0</xdr:col>
      <xdr:colOff>694764</xdr:colOff>
      <xdr:row>44</xdr:row>
      <xdr:rowOff>28015</xdr:rowOff>
    </xdr:from>
    <xdr:to>
      <xdr:col>10</xdr:col>
      <xdr:colOff>89648</xdr:colOff>
      <xdr:row>51</xdr:row>
      <xdr:rowOff>113951</xdr:rowOff>
    </xdr:to>
    <xdr:grpSp>
      <xdr:nvGrpSpPr>
        <xdr:cNvPr id="5" name="Grupo 4">
          <a:extLst>
            <a:ext uri="{FF2B5EF4-FFF2-40B4-BE49-F238E27FC236}">
              <a16:creationId xmlns:a16="http://schemas.microsoft.com/office/drawing/2014/main" id="{59D7A234-B29E-9297-E57A-BB6E88569074}"/>
            </a:ext>
          </a:extLst>
        </xdr:cNvPr>
        <xdr:cNvGrpSpPr/>
      </xdr:nvGrpSpPr>
      <xdr:grpSpPr>
        <a:xfrm>
          <a:off x="694764" y="13889691"/>
          <a:ext cx="8494060" cy="1419436"/>
          <a:chOff x="762000" y="13704794"/>
          <a:chExt cx="14603863" cy="3229186"/>
        </a:xfrm>
      </xdr:grpSpPr>
      <xdr:pic>
        <xdr:nvPicPr>
          <xdr:cNvPr id="3" name="Imagen 2">
            <a:extLst>
              <a:ext uri="{FF2B5EF4-FFF2-40B4-BE49-F238E27FC236}">
                <a16:creationId xmlns:a16="http://schemas.microsoft.com/office/drawing/2014/main" id="{B34F5B0D-2A41-6E37-21C8-3928696FA3D4}"/>
              </a:ext>
            </a:extLst>
          </xdr:cNvPr>
          <xdr:cNvPicPr>
            <a:picLocks noChangeAspect="1"/>
          </xdr:cNvPicPr>
        </xdr:nvPicPr>
        <xdr:blipFill>
          <a:blip xmlns:r="http://schemas.openxmlformats.org/officeDocument/2006/relationships" r:embed="rId2"/>
          <a:stretch>
            <a:fillRect/>
          </a:stretch>
        </xdr:blipFill>
        <xdr:spPr>
          <a:xfrm>
            <a:off x="762000" y="13704794"/>
            <a:ext cx="14603863" cy="1800476"/>
          </a:xfrm>
          <a:prstGeom prst="rect">
            <a:avLst/>
          </a:prstGeom>
        </xdr:spPr>
      </xdr:pic>
      <xdr:pic>
        <xdr:nvPicPr>
          <xdr:cNvPr id="4" name="Imagen 3">
            <a:extLst>
              <a:ext uri="{FF2B5EF4-FFF2-40B4-BE49-F238E27FC236}">
                <a16:creationId xmlns:a16="http://schemas.microsoft.com/office/drawing/2014/main" id="{FA7A933C-7826-D61F-45A0-C8E3E8BB6737}"/>
              </a:ext>
            </a:extLst>
          </xdr:cNvPr>
          <xdr:cNvPicPr>
            <a:picLocks noChangeAspect="1"/>
          </xdr:cNvPicPr>
        </xdr:nvPicPr>
        <xdr:blipFill>
          <a:blip xmlns:r="http://schemas.openxmlformats.org/officeDocument/2006/relationships" r:embed="rId3"/>
          <a:stretch>
            <a:fillRect/>
          </a:stretch>
        </xdr:blipFill>
        <xdr:spPr>
          <a:xfrm>
            <a:off x="762000" y="15419294"/>
            <a:ext cx="14603863" cy="1514686"/>
          </a:xfrm>
          <a:prstGeom prst="rect">
            <a:avLst/>
          </a:prstGeom>
        </xdr:spPr>
      </xdr:pic>
    </xdr:grpSp>
    <xdr:clientData/>
  </xdr:twoCellAnchor>
  <xdr:twoCellAnchor editAs="oneCell">
    <xdr:from>
      <xdr:col>0</xdr:col>
      <xdr:colOff>745191</xdr:colOff>
      <xdr:row>72</xdr:row>
      <xdr:rowOff>162486</xdr:rowOff>
    </xdr:from>
    <xdr:to>
      <xdr:col>7</xdr:col>
      <xdr:colOff>147212</xdr:colOff>
      <xdr:row>76</xdr:row>
      <xdr:rowOff>84929</xdr:rowOff>
    </xdr:to>
    <xdr:pic>
      <xdr:nvPicPr>
        <xdr:cNvPr id="6" name="Imagen 5">
          <a:extLst>
            <a:ext uri="{FF2B5EF4-FFF2-40B4-BE49-F238E27FC236}">
              <a16:creationId xmlns:a16="http://schemas.microsoft.com/office/drawing/2014/main" id="{0138844F-1B49-49A2-BBDB-D2FF200285C0}"/>
            </a:ext>
          </a:extLst>
        </xdr:cNvPr>
        <xdr:cNvPicPr>
          <a:picLocks noChangeAspect="1"/>
        </xdr:cNvPicPr>
      </xdr:nvPicPr>
      <xdr:blipFill>
        <a:blip xmlns:r="http://schemas.openxmlformats.org/officeDocument/2006/relationships" r:embed="rId1"/>
        <a:stretch>
          <a:fillRect/>
        </a:stretch>
      </xdr:blipFill>
      <xdr:spPr>
        <a:xfrm>
          <a:off x="745191" y="20120162"/>
          <a:ext cx="5710933" cy="684443"/>
        </a:xfrm>
        <a:prstGeom prst="rect">
          <a:avLst/>
        </a:prstGeom>
      </xdr:spPr>
    </xdr:pic>
    <xdr:clientData/>
  </xdr:twoCellAnchor>
  <xdr:twoCellAnchor>
    <xdr:from>
      <xdr:col>0</xdr:col>
      <xdr:colOff>582706</xdr:colOff>
      <xdr:row>76</xdr:row>
      <xdr:rowOff>172646</xdr:rowOff>
    </xdr:from>
    <xdr:to>
      <xdr:col>9</xdr:col>
      <xdr:colOff>739590</xdr:colOff>
      <xdr:row>84</xdr:row>
      <xdr:rowOff>68082</xdr:rowOff>
    </xdr:to>
    <xdr:grpSp>
      <xdr:nvGrpSpPr>
        <xdr:cNvPr id="7" name="Grupo 6">
          <a:extLst>
            <a:ext uri="{FF2B5EF4-FFF2-40B4-BE49-F238E27FC236}">
              <a16:creationId xmlns:a16="http://schemas.microsoft.com/office/drawing/2014/main" id="{9A6CF9D1-DED2-44AE-9A68-BD277F7FFEEF}"/>
            </a:ext>
          </a:extLst>
        </xdr:cNvPr>
        <xdr:cNvGrpSpPr/>
      </xdr:nvGrpSpPr>
      <xdr:grpSpPr>
        <a:xfrm>
          <a:off x="582706" y="20892322"/>
          <a:ext cx="8494060" cy="1419436"/>
          <a:chOff x="762000" y="13704794"/>
          <a:chExt cx="14603863" cy="3229186"/>
        </a:xfrm>
      </xdr:grpSpPr>
      <xdr:pic>
        <xdr:nvPicPr>
          <xdr:cNvPr id="8" name="Imagen 7">
            <a:extLst>
              <a:ext uri="{FF2B5EF4-FFF2-40B4-BE49-F238E27FC236}">
                <a16:creationId xmlns:a16="http://schemas.microsoft.com/office/drawing/2014/main" id="{A2C22A9F-C805-387C-2EE4-33F942A3DDC2}"/>
              </a:ext>
            </a:extLst>
          </xdr:cNvPr>
          <xdr:cNvPicPr>
            <a:picLocks noChangeAspect="1"/>
          </xdr:cNvPicPr>
        </xdr:nvPicPr>
        <xdr:blipFill>
          <a:blip xmlns:r="http://schemas.openxmlformats.org/officeDocument/2006/relationships" r:embed="rId2"/>
          <a:stretch>
            <a:fillRect/>
          </a:stretch>
        </xdr:blipFill>
        <xdr:spPr>
          <a:xfrm>
            <a:off x="762000" y="13704794"/>
            <a:ext cx="14603863" cy="1800476"/>
          </a:xfrm>
          <a:prstGeom prst="rect">
            <a:avLst/>
          </a:prstGeom>
        </xdr:spPr>
      </xdr:pic>
      <xdr:pic>
        <xdr:nvPicPr>
          <xdr:cNvPr id="9" name="Imagen 8">
            <a:extLst>
              <a:ext uri="{FF2B5EF4-FFF2-40B4-BE49-F238E27FC236}">
                <a16:creationId xmlns:a16="http://schemas.microsoft.com/office/drawing/2014/main" id="{42150F5C-DA39-D766-3EE1-8525089DA80D}"/>
              </a:ext>
            </a:extLst>
          </xdr:cNvPr>
          <xdr:cNvPicPr>
            <a:picLocks noChangeAspect="1"/>
          </xdr:cNvPicPr>
        </xdr:nvPicPr>
        <xdr:blipFill>
          <a:blip xmlns:r="http://schemas.openxmlformats.org/officeDocument/2006/relationships" r:embed="rId3"/>
          <a:stretch>
            <a:fillRect/>
          </a:stretch>
        </xdr:blipFill>
        <xdr:spPr>
          <a:xfrm>
            <a:off x="762000" y="15419294"/>
            <a:ext cx="14603863" cy="1514686"/>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4D76-F6F1-4631-954C-6BC9E669AA61}">
  <sheetPr codeName="Hoja1"/>
  <dimension ref="B3:J48"/>
  <sheetViews>
    <sheetView showGridLines="0" tabSelected="1" zoomScale="120" zoomScaleNormal="120" workbookViewId="0">
      <selection activeCell="B29" sqref="B29"/>
    </sheetView>
  </sheetViews>
  <sheetFormatPr baseColWidth="10" defaultRowHeight="15" x14ac:dyDescent="0.25"/>
  <cols>
    <col min="1" max="1" width="7.42578125" customWidth="1"/>
    <col min="2" max="2" width="19.7109375" customWidth="1"/>
    <col min="3" max="3" width="73.42578125" customWidth="1"/>
    <col min="4" max="4" width="15.7109375" customWidth="1"/>
    <col min="5" max="5" width="15" customWidth="1"/>
    <col min="6" max="6" width="16.7109375" customWidth="1"/>
    <col min="7" max="7" width="19.5703125" customWidth="1"/>
    <col min="8" max="8" width="13.140625" customWidth="1"/>
    <col min="10" max="10" width="23.5703125" customWidth="1"/>
  </cols>
  <sheetData>
    <row r="3" spans="2:9" ht="15.75" thickBot="1" x14ac:dyDescent="0.3"/>
    <row r="4" spans="2:9" ht="30" x14ac:dyDescent="0.25">
      <c r="B4" s="1" t="s">
        <v>0</v>
      </c>
      <c r="C4" s="7" t="s">
        <v>1</v>
      </c>
      <c r="D4" s="8" t="s">
        <v>48</v>
      </c>
      <c r="E4" s="8" t="s">
        <v>49</v>
      </c>
      <c r="F4" s="8" t="s">
        <v>50</v>
      </c>
      <c r="G4" s="8" t="s">
        <v>51</v>
      </c>
      <c r="H4" s="14" t="s">
        <v>66</v>
      </c>
      <c r="I4" s="14" t="s">
        <v>67</v>
      </c>
    </row>
    <row r="5" spans="2:9" x14ac:dyDescent="0.25">
      <c r="B5" s="3">
        <v>1</v>
      </c>
      <c r="C5" s="4" t="s">
        <v>2</v>
      </c>
      <c r="D5" s="12">
        <v>2</v>
      </c>
      <c r="E5" s="13" t="s">
        <v>68</v>
      </c>
      <c r="F5" s="13" t="s">
        <v>69</v>
      </c>
      <c r="G5" s="13"/>
      <c r="H5" s="15" t="s">
        <v>70</v>
      </c>
      <c r="I5" s="15" t="s">
        <v>71</v>
      </c>
    </row>
    <row r="6" spans="2:9" x14ac:dyDescent="0.25">
      <c r="B6" s="3">
        <v>2</v>
      </c>
      <c r="C6" s="4" t="s">
        <v>3</v>
      </c>
      <c r="D6" s="12">
        <v>2</v>
      </c>
      <c r="E6" s="13" t="s">
        <v>72</v>
      </c>
      <c r="F6" s="13" t="s">
        <v>69</v>
      </c>
      <c r="G6" s="13"/>
      <c r="H6" s="15" t="s">
        <v>70</v>
      </c>
      <c r="I6" s="15" t="s">
        <v>70</v>
      </c>
    </row>
    <row r="7" spans="2:9" x14ac:dyDescent="0.25">
      <c r="B7" s="3">
        <v>3</v>
      </c>
      <c r="C7" s="4" t="s">
        <v>4</v>
      </c>
      <c r="D7" s="12">
        <v>2</v>
      </c>
      <c r="E7" s="13" t="s">
        <v>72</v>
      </c>
      <c r="F7" s="13" t="s">
        <v>69</v>
      </c>
      <c r="G7" s="13"/>
      <c r="H7" s="15" t="s">
        <v>70</v>
      </c>
      <c r="I7" s="15" t="s">
        <v>70</v>
      </c>
    </row>
    <row r="8" spans="2:9" x14ac:dyDescent="0.25">
      <c r="B8" s="3">
        <v>4</v>
      </c>
      <c r="C8" s="4" t="s">
        <v>5</v>
      </c>
      <c r="D8" s="12">
        <v>2</v>
      </c>
      <c r="E8" s="13" t="s">
        <v>72</v>
      </c>
      <c r="F8" s="13" t="s">
        <v>73</v>
      </c>
      <c r="G8" s="13" t="s">
        <v>69</v>
      </c>
      <c r="H8" s="15" t="s">
        <v>70</v>
      </c>
      <c r="I8" s="15" t="s">
        <v>70</v>
      </c>
    </row>
    <row r="9" spans="2:9" x14ac:dyDescent="0.25">
      <c r="B9" s="3">
        <v>5</v>
      </c>
      <c r="C9" s="4" t="s">
        <v>6</v>
      </c>
      <c r="D9" s="12">
        <v>2</v>
      </c>
      <c r="E9" s="13" t="s">
        <v>72</v>
      </c>
      <c r="F9" s="13" t="s">
        <v>73</v>
      </c>
      <c r="G9" s="13" t="s">
        <v>69</v>
      </c>
      <c r="H9" s="15" t="s">
        <v>70</v>
      </c>
      <c r="I9" s="15" t="s">
        <v>70</v>
      </c>
    </row>
    <row r="10" spans="2:9" x14ac:dyDescent="0.25">
      <c r="B10" s="3">
        <v>6</v>
      </c>
      <c r="C10" s="4" t="s">
        <v>7</v>
      </c>
      <c r="D10" s="12">
        <v>2</v>
      </c>
      <c r="E10" s="13" t="s">
        <v>72</v>
      </c>
      <c r="F10" s="13" t="s">
        <v>73</v>
      </c>
      <c r="G10" s="13" t="s">
        <v>73</v>
      </c>
      <c r="H10" s="15" t="s">
        <v>70</v>
      </c>
      <c r="I10" s="15" t="s">
        <v>70</v>
      </c>
    </row>
    <row r="11" spans="2:9" x14ac:dyDescent="0.25">
      <c r="B11" s="3">
        <v>9</v>
      </c>
      <c r="C11" s="4" t="s">
        <v>8</v>
      </c>
      <c r="D11" s="12">
        <v>2</v>
      </c>
      <c r="E11" s="13" t="s">
        <v>68</v>
      </c>
      <c r="F11" s="13" t="s">
        <v>69</v>
      </c>
      <c r="G11" s="13"/>
      <c r="H11" s="15" t="s">
        <v>70</v>
      </c>
      <c r="I11" s="15" t="s">
        <v>71</v>
      </c>
    </row>
    <row r="12" spans="2:9" x14ac:dyDescent="0.25">
      <c r="B12" s="3">
        <v>10</v>
      </c>
      <c r="C12" s="4" t="s">
        <v>9</v>
      </c>
      <c r="D12" s="12">
        <v>2</v>
      </c>
      <c r="E12" s="13" t="s">
        <v>68</v>
      </c>
      <c r="F12" s="13" t="s">
        <v>69</v>
      </c>
      <c r="G12" s="13"/>
      <c r="H12" s="15" t="s">
        <v>70</v>
      </c>
      <c r="I12" s="15" t="s">
        <v>71</v>
      </c>
    </row>
    <row r="13" spans="2:9" x14ac:dyDescent="0.25">
      <c r="B13" s="3">
        <v>11</v>
      </c>
      <c r="C13" s="4" t="s">
        <v>10</v>
      </c>
      <c r="D13" s="12">
        <v>2</v>
      </c>
      <c r="E13" s="13" t="s">
        <v>72</v>
      </c>
      <c r="F13" s="13" t="s">
        <v>73</v>
      </c>
      <c r="G13" s="13" t="s">
        <v>69</v>
      </c>
      <c r="H13" s="15" t="s">
        <v>70</v>
      </c>
      <c r="I13" s="15" t="s">
        <v>70</v>
      </c>
    </row>
    <row r="14" spans="2:9" x14ac:dyDescent="0.25">
      <c r="B14" s="3">
        <v>12</v>
      </c>
      <c r="C14" s="4" t="s">
        <v>11</v>
      </c>
      <c r="D14" s="12">
        <v>2</v>
      </c>
      <c r="E14" s="13" t="s">
        <v>72</v>
      </c>
      <c r="F14" s="13" t="s">
        <v>73</v>
      </c>
      <c r="G14" s="13" t="s">
        <v>69</v>
      </c>
      <c r="H14" s="15" t="s">
        <v>70</v>
      </c>
      <c r="I14" s="15" t="s">
        <v>70</v>
      </c>
    </row>
    <row r="15" spans="2:9" x14ac:dyDescent="0.25">
      <c r="B15" s="3">
        <v>13</v>
      </c>
      <c r="C15" s="4" t="s">
        <v>12</v>
      </c>
      <c r="D15" s="12">
        <v>2</v>
      </c>
      <c r="E15" s="13" t="s">
        <v>68</v>
      </c>
      <c r="F15" s="13" t="s">
        <v>69</v>
      </c>
      <c r="G15" s="13"/>
      <c r="H15" s="15" t="s">
        <v>70</v>
      </c>
      <c r="I15" s="15" t="s">
        <v>71</v>
      </c>
    </row>
    <row r="16" spans="2:9" x14ac:dyDescent="0.25">
      <c r="B16" s="3">
        <v>14</v>
      </c>
      <c r="C16" s="4" t="s">
        <v>13</v>
      </c>
      <c r="D16" s="12">
        <v>2</v>
      </c>
      <c r="E16" s="13" t="s">
        <v>72</v>
      </c>
      <c r="F16" s="13" t="s">
        <v>73</v>
      </c>
      <c r="G16" s="13" t="s">
        <v>73</v>
      </c>
      <c r="H16" s="15" t="s">
        <v>70</v>
      </c>
      <c r="I16" s="15" t="s">
        <v>70</v>
      </c>
    </row>
    <row r="17" spans="2:9" x14ac:dyDescent="0.25">
      <c r="B17" s="3">
        <v>15</v>
      </c>
      <c r="C17" s="4" t="s">
        <v>14</v>
      </c>
      <c r="D17" s="12">
        <v>2</v>
      </c>
      <c r="E17" s="13" t="s">
        <v>72</v>
      </c>
      <c r="F17" s="13" t="s">
        <v>73</v>
      </c>
      <c r="G17" s="13" t="s">
        <v>73</v>
      </c>
      <c r="H17" s="15" t="s">
        <v>70</v>
      </c>
      <c r="I17" s="15" t="s">
        <v>70</v>
      </c>
    </row>
    <row r="18" spans="2:9" x14ac:dyDescent="0.25">
      <c r="B18" s="3">
        <v>19</v>
      </c>
      <c r="C18" s="4" t="s">
        <v>15</v>
      </c>
      <c r="D18" s="12">
        <v>2</v>
      </c>
      <c r="E18" s="13" t="s">
        <v>68</v>
      </c>
      <c r="F18" s="13" t="s">
        <v>69</v>
      </c>
      <c r="G18" s="13"/>
      <c r="H18" s="15" t="s">
        <v>70</v>
      </c>
      <c r="I18" s="15" t="s">
        <v>70</v>
      </c>
    </row>
    <row r="19" spans="2:9" x14ac:dyDescent="0.25">
      <c r="B19" s="3">
        <v>20</v>
      </c>
      <c r="C19" s="4" t="s">
        <v>16</v>
      </c>
      <c r="D19" s="12">
        <v>2</v>
      </c>
      <c r="E19" s="13" t="s">
        <v>72</v>
      </c>
      <c r="F19" s="13" t="s">
        <v>69</v>
      </c>
      <c r="G19" s="13"/>
      <c r="H19" s="15" t="s">
        <v>70</v>
      </c>
      <c r="I19" s="15" t="s">
        <v>70</v>
      </c>
    </row>
    <row r="20" spans="2:9" x14ac:dyDescent="0.25">
      <c r="B20" s="3">
        <v>21</v>
      </c>
      <c r="C20" s="4" t="s">
        <v>17</v>
      </c>
      <c r="D20" s="12">
        <v>2</v>
      </c>
      <c r="E20" s="13" t="s">
        <v>72</v>
      </c>
      <c r="F20" s="13" t="s">
        <v>69</v>
      </c>
      <c r="G20" s="13"/>
      <c r="H20" s="15" t="s">
        <v>70</v>
      </c>
      <c r="I20" s="15" t="s">
        <v>70</v>
      </c>
    </row>
    <row r="21" spans="2:9" x14ac:dyDescent="0.25">
      <c r="B21" s="3">
        <v>22</v>
      </c>
      <c r="C21" s="4" t="s">
        <v>18</v>
      </c>
      <c r="D21" s="12">
        <v>13</v>
      </c>
      <c r="E21" s="13" t="s">
        <v>72</v>
      </c>
      <c r="F21" s="13" t="s">
        <v>69</v>
      </c>
      <c r="G21" s="13"/>
      <c r="H21" s="15" t="s">
        <v>70</v>
      </c>
      <c r="I21" s="15" t="s">
        <v>70</v>
      </c>
    </row>
    <row r="22" spans="2:9" x14ac:dyDescent="0.25">
      <c r="B22" s="3">
        <v>23</v>
      </c>
      <c r="C22" s="4" t="s">
        <v>19</v>
      </c>
      <c r="D22" s="12">
        <v>13</v>
      </c>
      <c r="E22" s="13" t="s">
        <v>72</v>
      </c>
      <c r="F22" s="13" t="s">
        <v>69</v>
      </c>
      <c r="G22" s="13"/>
      <c r="H22" s="15" t="s">
        <v>70</v>
      </c>
      <c r="I22" s="15" t="s">
        <v>70</v>
      </c>
    </row>
    <row r="23" spans="2:9" x14ac:dyDescent="0.25">
      <c r="B23" s="3">
        <v>24</v>
      </c>
      <c r="C23" s="4" t="s">
        <v>20</v>
      </c>
      <c r="D23" s="12">
        <v>2</v>
      </c>
      <c r="E23" s="13" t="s">
        <v>72</v>
      </c>
      <c r="F23" s="13" t="s">
        <v>73</v>
      </c>
      <c r="G23" s="13" t="s">
        <v>73</v>
      </c>
      <c r="H23" s="15" t="s">
        <v>70</v>
      </c>
      <c r="I23" s="15" t="s">
        <v>70</v>
      </c>
    </row>
    <row r="24" spans="2:9" x14ac:dyDescent="0.25">
      <c r="B24" s="3">
        <v>25</v>
      </c>
      <c r="C24" s="4" t="s">
        <v>21</v>
      </c>
      <c r="D24" s="12">
        <v>13</v>
      </c>
      <c r="E24" s="13" t="s">
        <v>72</v>
      </c>
      <c r="F24" s="13" t="s">
        <v>69</v>
      </c>
      <c r="G24" s="13"/>
      <c r="H24" s="15" t="s">
        <v>70</v>
      </c>
      <c r="I24" s="15" t="s">
        <v>70</v>
      </c>
    </row>
    <row r="25" spans="2:9" x14ac:dyDescent="0.25">
      <c r="B25" s="3">
        <v>26</v>
      </c>
      <c r="C25" s="4" t="s">
        <v>22</v>
      </c>
      <c r="D25" s="12">
        <v>2</v>
      </c>
      <c r="E25" s="13" t="s">
        <v>72</v>
      </c>
      <c r="F25" s="13" t="s">
        <v>73</v>
      </c>
      <c r="G25" s="13" t="s">
        <v>69</v>
      </c>
      <c r="H25" s="15" t="s">
        <v>70</v>
      </c>
      <c r="I25" s="15" t="s">
        <v>70</v>
      </c>
    </row>
    <row r="26" spans="2:9" x14ac:dyDescent="0.25">
      <c r="B26" s="3">
        <v>27</v>
      </c>
      <c r="C26" s="4" t="s">
        <v>23</v>
      </c>
      <c r="D26" s="12">
        <v>2</v>
      </c>
      <c r="E26" s="13" t="s">
        <v>72</v>
      </c>
      <c r="F26" s="13" t="s">
        <v>69</v>
      </c>
      <c r="G26" s="13"/>
      <c r="H26" s="15" t="s">
        <v>71</v>
      </c>
      <c r="I26" s="15" t="s">
        <v>70</v>
      </c>
    </row>
    <row r="27" spans="2:9" x14ac:dyDescent="0.25">
      <c r="B27" s="3">
        <v>28</v>
      </c>
      <c r="C27" s="4" t="s">
        <v>24</v>
      </c>
      <c r="D27" s="12">
        <v>2</v>
      </c>
      <c r="E27" s="13" t="s">
        <v>68</v>
      </c>
      <c r="F27" s="13" t="s">
        <v>69</v>
      </c>
      <c r="G27" s="13"/>
      <c r="H27" s="15" t="s">
        <v>70</v>
      </c>
      <c r="I27" s="15" t="s">
        <v>71</v>
      </c>
    </row>
    <row r="28" spans="2:9" x14ac:dyDescent="0.25">
      <c r="B28" s="3">
        <v>29</v>
      </c>
      <c r="C28" s="4" t="s">
        <v>25</v>
      </c>
      <c r="D28" s="12">
        <v>2</v>
      </c>
      <c r="E28" s="13" t="s">
        <v>72</v>
      </c>
      <c r="F28" s="13" t="s">
        <v>73</v>
      </c>
      <c r="G28" s="13" t="s">
        <v>73</v>
      </c>
      <c r="H28" s="15" t="s">
        <v>70</v>
      </c>
      <c r="I28" s="15" t="s">
        <v>70</v>
      </c>
    </row>
    <row r="29" spans="2:9" x14ac:dyDescent="0.25">
      <c r="B29" s="3">
        <v>30</v>
      </c>
      <c r="C29" s="4" t="s">
        <v>26</v>
      </c>
      <c r="D29" s="12">
        <v>2</v>
      </c>
      <c r="E29" s="13" t="s">
        <v>72</v>
      </c>
      <c r="F29" s="13" t="s">
        <v>73</v>
      </c>
      <c r="G29" s="13" t="s">
        <v>73</v>
      </c>
      <c r="H29" s="15" t="s">
        <v>70</v>
      </c>
      <c r="I29" s="15" t="s">
        <v>70</v>
      </c>
    </row>
    <row r="30" spans="2:9" x14ac:dyDescent="0.25">
      <c r="B30" s="3">
        <v>31</v>
      </c>
      <c r="C30" s="4" t="s">
        <v>27</v>
      </c>
      <c r="D30" s="12">
        <v>2</v>
      </c>
      <c r="E30" s="13" t="s">
        <v>72</v>
      </c>
      <c r="F30" s="13" t="s">
        <v>73</v>
      </c>
      <c r="G30" s="13" t="s">
        <v>73</v>
      </c>
      <c r="H30" s="15" t="s">
        <v>70</v>
      </c>
      <c r="I30" s="15" t="s">
        <v>70</v>
      </c>
    </row>
    <row r="31" spans="2:9" x14ac:dyDescent="0.25">
      <c r="B31" s="3">
        <v>32</v>
      </c>
      <c r="C31" s="4" t="s">
        <v>28</v>
      </c>
      <c r="D31" s="12">
        <v>2</v>
      </c>
      <c r="E31" s="13" t="s">
        <v>72</v>
      </c>
      <c r="F31" s="13" t="s">
        <v>73</v>
      </c>
      <c r="G31" s="13" t="s">
        <v>73</v>
      </c>
      <c r="H31" s="15" t="s">
        <v>70</v>
      </c>
      <c r="I31" s="15" t="s">
        <v>70</v>
      </c>
    </row>
    <row r="32" spans="2:9" x14ac:dyDescent="0.25">
      <c r="B32" s="3">
        <v>33</v>
      </c>
      <c r="C32" s="4" t="s">
        <v>29</v>
      </c>
      <c r="D32" s="12">
        <v>2</v>
      </c>
      <c r="E32" s="13" t="s">
        <v>72</v>
      </c>
      <c r="F32" s="13" t="s">
        <v>73</v>
      </c>
      <c r="G32" s="13" t="s">
        <v>73</v>
      </c>
      <c r="H32" s="15" t="s">
        <v>70</v>
      </c>
      <c r="I32" s="15" t="s">
        <v>70</v>
      </c>
    </row>
    <row r="33" spans="2:10" x14ac:dyDescent="0.25">
      <c r="B33" s="3">
        <v>34</v>
      </c>
      <c r="C33" s="4" t="s">
        <v>30</v>
      </c>
      <c r="D33" s="12">
        <v>2</v>
      </c>
      <c r="E33" s="13" t="s">
        <v>72</v>
      </c>
      <c r="F33" s="13" t="s">
        <v>73</v>
      </c>
      <c r="G33" s="13" t="s">
        <v>73</v>
      </c>
      <c r="H33" s="15" t="s">
        <v>70</v>
      </c>
      <c r="I33" s="15" t="s">
        <v>70</v>
      </c>
    </row>
    <row r="34" spans="2:10" x14ac:dyDescent="0.25">
      <c r="B34" s="3">
        <v>35</v>
      </c>
      <c r="C34" s="4" t="s">
        <v>31</v>
      </c>
      <c r="D34" s="12">
        <v>2</v>
      </c>
      <c r="E34" s="13" t="s">
        <v>72</v>
      </c>
      <c r="F34" s="13" t="s">
        <v>73</v>
      </c>
      <c r="G34" s="13" t="s">
        <v>73</v>
      </c>
      <c r="H34" s="15" t="s">
        <v>70</v>
      </c>
      <c r="I34" s="15" t="s">
        <v>70</v>
      </c>
    </row>
    <row r="35" spans="2:10" x14ac:dyDescent="0.25">
      <c r="B35" s="3">
        <v>36</v>
      </c>
      <c r="C35" s="4" t="s">
        <v>32</v>
      </c>
      <c r="D35" s="12">
        <v>2</v>
      </c>
      <c r="E35" s="13" t="s">
        <v>72</v>
      </c>
      <c r="F35" s="13" t="s">
        <v>73</v>
      </c>
      <c r="G35" s="13" t="s">
        <v>73</v>
      </c>
      <c r="H35" s="15" t="s">
        <v>70</v>
      </c>
      <c r="I35" s="15" t="s">
        <v>70</v>
      </c>
    </row>
    <row r="36" spans="2:10" x14ac:dyDescent="0.25">
      <c r="B36" s="3">
        <v>37</v>
      </c>
      <c r="C36" s="4" t="s">
        <v>33</v>
      </c>
      <c r="D36" s="12">
        <v>2</v>
      </c>
      <c r="E36" s="13" t="s">
        <v>72</v>
      </c>
      <c r="F36" s="13" t="s">
        <v>73</v>
      </c>
      <c r="G36" s="13" t="s">
        <v>73</v>
      </c>
      <c r="H36" s="15" t="s">
        <v>70</v>
      </c>
      <c r="I36" s="15" t="s">
        <v>70</v>
      </c>
    </row>
    <row r="37" spans="2:10" x14ac:dyDescent="0.25">
      <c r="B37" s="3">
        <v>38</v>
      </c>
      <c r="C37" s="4" t="s">
        <v>34</v>
      </c>
      <c r="D37" s="12">
        <v>2</v>
      </c>
      <c r="E37" s="13" t="s">
        <v>72</v>
      </c>
      <c r="F37" s="13" t="s">
        <v>73</v>
      </c>
      <c r="G37" s="13" t="s">
        <v>73</v>
      </c>
      <c r="H37" s="15" t="s">
        <v>70</v>
      </c>
      <c r="I37" s="15" t="s">
        <v>70</v>
      </c>
      <c r="J37" s="18" t="s">
        <v>76</v>
      </c>
    </row>
    <row r="38" spans="2:10" x14ac:dyDescent="0.25">
      <c r="B38" s="3">
        <v>39</v>
      </c>
      <c r="C38" s="4" t="s">
        <v>35</v>
      </c>
      <c r="D38" s="12" t="s">
        <v>74</v>
      </c>
      <c r="E38" s="13" t="s">
        <v>72</v>
      </c>
      <c r="F38" s="13" t="s">
        <v>73</v>
      </c>
      <c r="G38" s="13" t="s">
        <v>69</v>
      </c>
      <c r="H38" s="15" t="s">
        <v>70</v>
      </c>
      <c r="I38" s="15" t="s">
        <v>70</v>
      </c>
    </row>
    <row r="39" spans="2:10" x14ac:dyDescent="0.25">
      <c r="B39" s="3">
        <v>44</v>
      </c>
      <c r="C39" s="4" t="s">
        <v>36</v>
      </c>
      <c r="D39" s="12" t="s">
        <v>74</v>
      </c>
      <c r="E39" s="13" t="s">
        <v>72</v>
      </c>
      <c r="F39" s="13" t="s">
        <v>73</v>
      </c>
      <c r="G39" s="13" t="s">
        <v>69</v>
      </c>
      <c r="H39" s="15" t="s">
        <v>70</v>
      </c>
      <c r="I39" s="15" t="s">
        <v>70</v>
      </c>
    </row>
    <row r="40" spans="2:10" x14ac:dyDescent="0.25">
      <c r="B40" s="3">
        <v>45</v>
      </c>
      <c r="C40" s="4" t="s">
        <v>37</v>
      </c>
      <c r="D40" s="16" t="s">
        <v>75</v>
      </c>
      <c r="E40" s="13" t="s">
        <v>68</v>
      </c>
      <c r="F40" s="13" t="s">
        <v>69</v>
      </c>
      <c r="G40" s="13"/>
      <c r="H40" s="15" t="s">
        <v>70</v>
      </c>
      <c r="I40" s="15" t="s">
        <v>71</v>
      </c>
    </row>
    <row r="41" spans="2:10" x14ac:dyDescent="0.25">
      <c r="B41" s="3" t="s">
        <v>38</v>
      </c>
      <c r="C41" s="5" t="s">
        <v>39</v>
      </c>
      <c r="D41" s="17"/>
      <c r="E41" s="13" t="s">
        <v>68</v>
      </c>
      <c r="F41" s="13" t="s">
        <v>69</v>
      </c>
      <c r="G41" s="13"/>
      <c r="H41" s="15" t="s">
        <v>70</v>
      </c>
      <c r="I41" s="15" t="s">
        <v>71</v>
      </c>
    </row>
    <row r="42" spans="2:10" x14ac:dyDescent="0.25">
      <c r="B42" s="3" t="s">
        <v>40</v>
      </c>
      <c r="C42" s="5" t="s">
        <v>41</v>
      </c>
      <c r="D42" s="12">
        <v>2</v>
      </c>
      <c r="E42" s="13" t="s">
        <v>72</v>
      </c>
      <c r="F42" s="13" t="s">
        <v>73</v>
      </c>
      <c r="G42" s="13" t="s">
        <v>73</v>
      </c>
      <c r="H42" s="15" t="s">
        <v>70</v>
      </c>
      <c r="I42" s="15" t="s">
        <v>70</v>
      </c>
    </row>
    <row r="43" spans="2:10" x14ac:dyDescent="0.25">
      <c r="B43" s="3">
        <v>48</v>
      </c>
      <c r="C43" s="5" t="s">
        <v>42</v>
      </c>
      <c r="D43" s="12">
        <v>2</v>
      </c>
      <c r="E43" s="13" t="s">
        <v>72</v>
      </c>
      <c r="F43" s="13" t="s">
        <v>73</v>
      </c>
      <c r="G43" s="13" t="s">
        <v>73</v>
      </c>
      <c r="H43" s="15" t="s">
        <v>70</v>
      </c>
      <c r="I43" s="15" t="s">
        <v>70</v>
      </c>
    </row>
    <row r="44" spans="2:10" x14ac:dyDescent="0.25">
      <c r="B44" s="3">
        <v>49</v>
      </c>
      <c r="C44" s="5" t="s">
        <v>43</v>
      </c>
      <c r="D44" s="12">
        <v>2</v>
      </c>
      <c r="E44" s="13" t="s">
        <v>68</v>
      </c>
      <c r="F44" s="13" t="s">
        <v>69</v>
      </c>
      <c r="G44" s="13"/>
      <c r="H44" s="15" t="s">
        <v>70</v>
      </c>
      <c r="I44" s="15" t="s">
        <v>71</v>
      </c>
    </row>
    <row r="45" spans="2:10" x14ac:dyDescent="0.25">
      <c r="B45" s="3">
        <v>50</v>
      </c>
      <c r="C45" s="5" t="s">
        <v>44</v>
      </c>
      <c r="D45" s="12">
        <v>2</v>
      </c>
      <c r="E45" s="13" t="s">
        <v>68</v>
      </c>
      <c r="F45" s="13" t="s">
        <v>69</v>
      </c>
      <c r="G45" s="13"/>
      <c r="H45" s="15" t="s">
        <v>70</v>
      </c>
      <c r="I45" s="15" t="s">
        <v>70</v>
      </c>
    </row>
    <row r="46" spans="2:10" ht="28.5" x14ac:dyDescent="0.25">
      <c r="B46" s="3">
        <v>51</v>
      </c>
      <c r="C46" s="6" t="s">
        <v>45</v>
      </c>
      <c r="D46" s="12" t="s">
        <v>74</v>
      </c>
      <c r="E46" s="13" t="s">
        <v>72</v>
      </c>
      <c r="F46" s="13" t="s">
        <v>69</v>
      </c>
      <c r="G46" s="13"/>
      <c r="H46" s="15" t="s">
        <v>70</v>
      </c>
      <c r="I46" s="15" t="s">
        <v>71</v>
      </c>
    </row>
    <row r="47" spans="2:10" ht="28.5" x14ac:dyDescent="0.25">
      <c r="B47" s="3">
        <v>52</v>
      </c>
      <c r="C47" s="6" t="s">
        <v>46</v>
      </c>
      <c r="D47" s="12" t="s">
        <v>74</v>
      </c>
      <c r="E47" s="13" t="s">
        <v>72</v>
      </c>
      <c r="F47" s="13" t="s">
        <v>73</v>
      </c>
      <c r="G47" s="13" t="s">
        <v>69</v>
      </c>
      <c r="H47" s="15" t="s">
        <v>70</v>
      </c>
      <c r="I47" s="15" t="s">
        <v>70</v>
      </c>
    </row>
    <row r="48" spans="2:10" ht="28.5" x14ac:dyDescent="0.25">
      <c r="B48" s="3">
        <v>53</v>
      </c>
      <c r="C48" s="6" t="s">
        <v>47</v>
      </c>
      <c r="D48" s="12" t="s">
        <v>74</v>
      </c>
      <c r="E48" s="13" t="s">
        <v>72</v>
      </c>
      <c r="F48" s="13" t="s">
        <v>73</v>
      </c>
      <c r="G48" s="13" t="s">
        <v>69</v>
      </c>
      <c r="H48" s="15" t="s">
        <v>70</v>
      </c>
      <c r="I48" s="15" t="s">
        <v>70</v>
      </c>
    </row>
  </sheetData>
  <mergeCells count="1">
    <mergeCell ref="D40:D41"/>
  </mergeCells>
  <conditionalFormatting sqref="G5:G48 J37">
    <cfRule type="expression" dxfId="0" priority="1">
      <formula>IF(F5="No",1,0)</formula>
    </cfRule>
  </conditionalFormatting>
  <dataValidations count="2">
    <dataValidation type="list" allowBlank="1" showInputMessage="1" showErrorMessage="1" sqref="E5:E48" xr:uid="{03F1FD12-2E0C-4377-9839-691483CE8714}">
      <formula1>"Remuneración,Prestación"</formula1>
    </dataValidation>
    <dataValidation type="list" allowBlank="1" showInputMessage="1" showErrorMessage="1" sqref="F5:G48" xr:uid="{D56835D1-FA20-4407-AC3D-24EC19B88CC5}">
      <formula1>"Sí,No"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2ABDBA-E04B-4EF8-BD01-C92C32697412}">
          <x14:formula1>
            <xm:f>REGIMEN!$B$5:$B$17</xm:f>
          </x14:formula1>
          <xm:sqref>D5:D37 D42:D45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F5F4-E1E3-4531-A5A0-06A6199C2365}">
  <sheetPr codeName="Hoja2"/>
  <dimension ref="B3:C17"/>
  <sheetViews>
    <sheetView workbookViewId="0">
      <selection activeCell="C8" sqref="C8"/>
    </sheetView>
  </sheetViews>
  <sheetFormatPr baseColWidth="10" defaultRowHeight="15" x14ac:dyDescent="0.25"/>
  <cols>
    <col min="2" max="2" width="21.28515625" customWidth="1"/>
    <col min="3" max="3" width="72.85546875" bestFit="1" customWidth="1"/>
  </cols>
  <sheetData>
    <row r="3" spans="2:3" ht="15.75" thickBot="1" x14ac:dyDescent="0.3"/>
    <row r="4" spans="2:3" x14ac:dyDescent="0.25">
      <c r="B4" s="10" t="s">
        <v>52</v>
      </c>
      <c r="C4" s="2" t="s">
        <v>1</v>
      </c>
    </row>
    <row r="5" spans="2:3" x14ac:dyDescent="0.25">
      <c r="B5" s="11">
        <v>2</v>
      </c>
      <c r="C5" s="4" t="s">
        <v>53</v>
      </c>
    </row>
    <row r="6" spans="2:3" x14ac:dyDescent="0.25">
      <c r="B6" s="11">
        <v>3</v>
      </c>
      <c r="C6" s="4" t="s">
        <v>54</v>
      </c>
    </row>
    <row r="7" spans="2:3" x14ac:dyDescent="0.25">
      <c r="B7" s="11">
        <v>4</v>
      </c>
      <c r="C7" s="4" t="s">
        <v>55</v>
      </c>
    </row>
    <row r="8" spans="2:3" x14ac:dyDescent="0.25">
      <c r="B8" s="11">
        <v>5</v>
      </c>
      <c r="C8" s="4" t="s">
        <v>56</v>
      </c>
    </row>
    <row r="9" spans="2:3" x14ac:dyDescent="0.25">
      <c r="B9" s="11">
        <v>6</v>
      </c>
      <c r="C9" s="4" t="s">
        <v>57</v>
      </c>
    </row>
    <row r="10" spans="2:3" x14ac:dyDescent="0.25">
      <c r="B10" s="11">
        <v>7</v>
      </c>
      <c r="C10" s="4" t="s">
        <v>58</v>
      </c>
    </row>
    <row r="11" spans="2:3" x14ac:dyDescent="0.25">
      <c r="B11" s="11">
        <v>8</v>
      </c>
      <c r="C11" s="4" t="s">
        <v>59</v>
      </c>
    </row>
    <row r="12" spans="2:3" x14ac:dyDescent="0.25">
      <c r="B12" s="11">
        <v>9</v>
      </c>
      <c r="C12" s="4" t="s">
        <v>60</v>
      </c>
    </row>
    <row r="13" spans="2:3" x14ac:dyDescent="0.25">
      <c r="B13" s="11">
        <v>10</v>
      </c>
      <c r="C13" s="4" t="s">
        <v>61</v>
      </c>
    </row>
    <row r="14" spans="2:3" x14ac:dyDescent="0.25">
      <c r="B14" s="11">
        <v>11</v>
      </c>
      <c r="C14" s="4" t="s">
        <v>62</v>
      </c>
    </row>
    <row r="15" spans="2:3" x14ac:dyDescent="0.25">
      <c r="B15" s="11">
        <v>12</v>
      </c>
      <c r="C15" s="4" t="s">
        <v>63</v>
      </c>
    </row>
    <row r="16" spans="2:3" x14ac:dyDescent="0.25">
      <c r="B16" s="11">
        <v>13</v>
      </c>
      <c r="C16" s="4" t="s">
        <v>64</v>
      </c>
    </row>
    <row r="17" spans="2:3" x14ac:dyDescent="0.25">
      <c r="B17" s="11">
        <v>99</v>
      </c>
      <c r="C17" s="4"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67381-A95B-4593-9B55-3AE6C6F77AA5}">
  <sheetPr codeName="Hoja3"/>
  <dimension ref="A3:J125"/>
  <sheetViews>
    <sheetView showGridLines="0" topLeftCell="A115" zoomScale="170" zoomScaleNormal="170" workbookViewId="0">
      <selection activeCell="E125" sqref="E125"/>
    </sheetView>
  </sheetViews>
  <sheetFormatPr baseColWidth="10" defaultRowHeight="15" x14ac:dyDescent="0.25"/>
  <cols>
    <col min="2" max="2" width="26.85546875" customWidth="1"/>
    <col min="3" max="3" width="12.140625" customWidth="1"/>
    <col min="4" max="4" width="17" customWidth="1"/>
    <col min="7" max="7" width="4.28515625" customWidth="1"/>
    <col min="9" max="9" width="19" customWidth="1"/>
  </cols>
  <sheetData>
    <row r="3" spans="2:8" x14ac:dyDescent="0.25">
      <c r="B3" t="s">
        <v>77</v>
      </c>
    </row>
    <row r="4" spans="2:8" x14ac:dyDescent="0.25">
      <c r="B4" t="s">
        <v>78</v>
      </c>
      <c r="C4" s="19">
        <v>278.8</v>
      </c>
    </row>
    <row r="5" spans="2:8" x14ac:dyDescent="0.25">
      <c r="B5" t="s">
        <v>79</v>
      </c>
      <c r="C5" s="19">
        <f>C4/4*9</f>
        <v>627.30000000000007</v>
      </c>
    </row>
    <row r="6" spans="2:8" x14ac:dyDescent="0.25">
      <c r="B6" t="s">
        <v>82</v>
      </c>
      <c r="C6" s="19">
        <v>113.14</v>
      </c>
      <c r="D6" s="19">
        <f>C6*5</f>
        <v>565.70000000000005</v>
      </c>
    </row>
    <row r="8" spans="2:8" x14ac:dyDescent="0.25">
      <c r="C8" s="21" t="s">
        <v>80</v>
      </c>
      <c r="D8" s="21" t="s">
        <v>81</v>
      </c>
      <c r="E8" s="21" t="s">
        <v>66</v>
      </c>
      <c r="F8" s="21" t="s">
        <v>67</v>
      </c>
    </row>
    <row r="9" spans="2:8" ht="28.5" x14ac:dyDescent="0.25">
      <c r="C9" s="3">
        <v>38</v>
      </c>
      <c r="D9" s="4" t="s">
        <v>84</v>
      </c>
      <c r="E9" s="9"/>
      <c r="F9" s="23">
        <f>C5</f>
        <v>627.30000000000007</v>
      </c>
    </row>
    <row r="12" spans="2:8" ht="166.5" customHeight="1" x14ac:dyDescent="0.25">
      <c r="B12" s="24" t="s">
        <v>83</v>
      </c>
      <c r="C12" s="25"/>
      <c r="D12" s="25"/>
      <c r="E12" s="25"/>
      <c r="F12" s="25"/>
      <c r="G12" s="25"/>
      <c r="H12" s="25"/>
    </row>
    <row r="15" spans="2:8" x14ac:dyDescent="0.25">
      <c r="B15" t="s">
        <v>85</v>
      </c>
      <c r="C15" s="19">
        <v>1000</v>
      </c>
    </row>
    <row r="17" spans="1:10" x14ac:dyDescent="0.25">
      <c r="C17" s="21" t="s">
        <v>80</v>
      </c>
      <c r="D17" s="21" t="s">
        <v>81</v>
      </c>
      <c r="E17" s="21" t="s">
        <v>66</v>
      </c>
      <c r="F17" s="21" t="s">
        <v>67</v>
      </c>
    </row>
    <row r="18" spans="1:10" ht="28.5" x14ac:dyDescent="0.25">
      <c r="C18" s="3">
        <v>38</v>
      </c>
      <c r="D18" s="4" t="str">
        <f>B15</f>
        <v>Bono de productividad</v>
      </c>
      <c r="E18" s="23">
        <f>C15</f>
        <v>1000</v>
      </c>
      <c r="F18" s="23"/>
    </row>
    <row r="22" spans="1:10" x14ac:dyDescent="0.25">
      <c r="A22" s="26"/>
      <c r="B22" s="26"/>
      <c r="C22" s="26"/>
      <c r="D22" s="26"/>
      <c r="E22" s="26"/>
      <c r="F22" s="26"/>
      <c r="G22" s="26"/>
      <c r="H22" s="26"/>
      <c r="I22" s="26"/>
      <c r="J22" s="26"/>
    </row>
    <row r="24" spans="1:10" x14ac:dyDescent="0.25">
      <c r="B24" t="s">
        <v>86</v>
      </c>
      <c r="C24" s="27">
        <v>0.1</v>
      </c>
    </row>
    <row r="25" spans="1:10" x14ac:dyDescent="0.25">
      <c r="B25" t="s">
        <v>87</v>
      </c>
      <c r="C25" s="19">
        <v>500</v>
      </c>
    </row>
    <row r="26" spans="1:10" x14ac:dyDescent="0.25">
      <c r="B26" t="s">
        <v>88</v>
      </c>
    </row>
    <row r="27" spans="1:10" x14ac:dyDescent="0.25">
      <c r="C27" s="19"/>
    </row>
    <row r="28" spans="1:10" x14ac:dyDescent="0.25">
      <c r="C28" s="21" t="s">
        <v>80</v>
      </c>
      <c r="D28" s="21" t="s">
        <v>81</v>
      </c>
      <c r="E28" s="21" t="s">
        <v>66</v>
      </c>
      <c r="F28" s="21" t="s">
        <v>67</v>
      </c>
      <c r="H28" s="28" t="s">
        <v>80</v>
      </c>
      <c r="I28" s="28" t="s">
        <v>81</v>
      </c>
      <c r="J28" s="28" t="s">
        <v>91</v>
      </c>
    </row>
    <row r="29" spans="1:10" ht="30" x14ac:dyDescent="0.25">
      <c r="C29" s="3">
        <v>5</v>
      </c>
      <c r="D29" s="4" t="s">
        <v>6</v>
      </c>
      <c r="E29" s="31"/>
      <c r="F29" s="23">
        <f>C25*7*C24</f>
        <v>350</v>
      </c>
      <c r="H29" s="3">
        <v>4</v>
      </c>
      <c r="I29" s="32" t="s">
        <v>90</v>
      </c>
      <c r="J29" s="23">
        <f>F29</f>
        <v>350</v>
      </c>
    </row>
    <row r="30" spans="1:10" ht="30" x14ac:dyDescent="0.25">
      <c r="H30" s="3">
        <v>4</v>
      </c>
      <c r="I30" s="32" t="s">
        <v>93</v>
      </c>
      <c r="J30" s="23">
        <f>F29</f>
        <v>350</v>
      </c>
    </row>
    <row r="34" spans="2:10" ht="132.75" customHeight="1" x14ac:dyDescent="0.25">
      <c r="B34" s="29" t="s">
        <v>89</v>
      </c>
      <c r="C34" s="30"/>
      <c r="D34" s="30"/>
      <c r="E34" s="30"/>
      <c r="F34" s="30"/>
      <c r="H34" s="24" t="s">
        <v>92</v>
      </c>
      <c r="I34" s="25"/>
      <c r="J34" s="25"/>
    </row>
    <row r="36" spans="2:10" ht="120" customHeight="1" x14ac:dyDescent="0.25">
      <c r="B36" s="29" t="s">
        <v>94</v>
      </c>
      <c r="C36" s="29"/>
      <c r="D36" s="29"/>
      <c r="E36" s="29"/>
      <c r="F36" s="29"/>
      <c r="G36" s="29"/>
      <c r="H36" s="29"/>
      <c r="I36" s="29"/>
      <c r="J36" s="29"/>
    </row>
    <row r="38" spans="2:10" x14ac:dyDescent="0.25">
      <c r="B38" t="s">
        <v>95</v>
      </c>
      <c r="C38" s="22">
        <v>2500</v>
      </c>
    </row>
    <row r="54" spans="1:10" x14ac:dyDescent="0.25">
      <c r="C54" s="28" t="s">
        <v>80</v>
      </c>
      <c r="D54" s="28" t="s">
        <v>96</v>
      </c>
      <c r="E54" s="28" t="s">
        <v>91</v>
      </c>
    </row>
    <row r="55" spans="1:10" ht="30" x14ac:dyDescent="0.25">
      <c r="C55" s="20">
        <v>999</v>
      </c>
      <c r="D55" s="32" t="s">
        <v>97</v>
      </c>
      <c r="E55" s="23">
        <f>C38</f>
        <v>2500</v>
      </c>
    </row>
    <row r="57" spans="1:10" x14ac:dyDescent="0.25">
      <c r="A57" s="26"/>
      <c r="B57" s="26"/>
      <c r="C57" s="26"/>
      <c r="D57" s="26"/>
      <c r="E57" s="26"/>
      <c r="F57" s="26"/>
      <c r="G57" s="26"/>
      <c r="H57" s="26"/>
      <c r="I57" s="26"/>
      <c r="J57" s="26"/>
    </row>
    <row r="59" spans="1:10" x14ac:dyDescent="0.25">
      <c r="B59" s="34" t="s">
        <v>98</v>
      </c>
    </row>
    <row r="60" spans="1:10" x14ac:dyDescent="0.25">
      <c r="B60" s="33" t="s">
        <v>99</v>
      </c>
      <c r="C60" s="19">
        <v>13500</v>
      </c>
    </row>
    <row r="61" spans="1:10" x14ac:dyDescent="0.25">
      <c r="B61" s="33" t="s">
        <v>100</v>
      </c>
      <c r="C61" s="19">
        <v>13500</v>
      </c>
    </row>
    <row r="62" spans="1:10" x14ac:dyDescent="0.25">
      <c r="B62" s="33" t="s">
        <v>101</v>
      </c>
      <c r="C62" s="19">
        <v>1250</v>
      </c>
    </row>
    <row r="65" spans="1:10" x14ac:dyDescent="0.25">
      <c r="C65" s="28" t="s">
        <v>80</v>
      </c>
      <c r="D65" s="28" t="s">
        <v>96</v>
      </c>
      <c r="E65" s="28" t="s">
        <v>91</v>
      </c>
    </row>
    <row r="66" spans="1:10" ht="30" x14ac:dyDescent="0.25">
      <c r="C66" s="20">
        <v>999</v>
      </c>
      <c r="D66" s="32" t="s">
        <v>90</v>
      </c>
      <c r="E66" s="23">
        <f>C60</f>
        <v>13500</v>
      </c>
    </row>
    <row r="67" spans="1:10" ht="30" x14ac:dyDescent="0.25">
      <c r="C67" s="20">
        <v>999</v>
      </c>
      <c r="D67" s="32" t="s">
        <v>93</v>
      </c>
      <c r="E67" s="23">
        <f t="shared" ref="E67:E68" si="0">C61</f>
        <v>13500</v>
      </c>
    </row>
    <row r="68" spans="1:10" ht="30" x14ac:dyDescent="0.25">
      <c r="C68" s="20">
        <v>999</v>
      </c>
      <c r="D68" s="32" t="s">
        <v>102</v>
      </c>
      <c r="E68" s="23">
        <f t="shared" si="0"/>
        <v>1250</v>
      </c>
    </row>
    <row r="70" spans="1:10" x14ac:dyDescent="0.25">
      <c r="A70" s="26"/>
      <c r="B70" s="26"/>
      <c r="C70" s="26"/>
      <c r="D70" s="26"/>
      <c r="E70" s="26"/>
      <c r="F70" s="26"/>
      <c r="G70" s="26"/>
      <c r="H70" s="26"/>
      <c r="I70" s="26"/>
      <c r="J70" s="26"/>
    </row>
    <row r="72" spans="1:10" x14ac:dyDescent="0.25">
      <c r="B72" t="s">
        <v>103</v>
      </c>
      <c r="C72" s="19">
        <v>3000</v>
      </c>
    </row>
    <row r="86" spans="2:6" x14ac:dyDescent="0.25">
      <c r="C86" s="21" t="s">
        <v>80</v>
      </c>
      <c r="D86" s="21" t="s">
        <v>81</v>
      </c>
      <c r="E86" s="21" t="s">
        <v>66</v>
      </c>
      <c r="F86" s="21" t="s">
        <v>67</v>
      </c>
    </row>
    <row r="87" spans="2:6" ht="28.5" x14ac:dyDescent="0.25">
      <c r="C87" s="3">
        <v>38</v>
      </c>
      <c r="D87" s="4" t="s">
        <v>104</v>
      </c>
      <c r="E87" s="23"/>
      <c r="F87" s="23">
        <f>C72</f>
        <v>3000</v>
      </c>
    </row>
    <row r="90" spans="2:6" x14ac:dyDescent="0.25">
      <c r="B90" t="s">
        <v>87</v>
      </c>
      <c r="C90" s="19">
        <v>300</v>
      </c>
    </row>
    <row r="91" spans="2:6" x14ac:dyDescent="0.25">
      <c r="B91" t="s">
        <v>105</v>
      </c>
      <c r="C91" s="19">
        <v>278.8</v>
      </c>
    </row>
    <row r="92" spans="2:6" x14ac:dyDescent="0.25">
      <c r="B92" t="s">
        <v>106</v>
      </c>
      <c r="C92" s="19">
        <f>C90-C91</f>
        <v>21.199999999999989</v>
      </c>
    </row>
    <row r="93" spans="2:6" x14ac:dyDescent="0.25">
      <c r="B93" t="s">
        <v>107</v>
      </c>
      <c r="C93" s="27">
        <v>0.3</v>
      </c>
    </row>
    <row r="94" spans="2:6" x14ac:dyDescent="0.25">
      <c r="B94" t="s">
        <v>108</v>
      </c>
      <c r="C94">
        <f>C92*C93</f>
        <v>6.3599999999999968</v>
      </c>
    </row>
    <row r="95" spans="2:6" x14ac:dyDescent="0.25">
      <c r="B95" t="s">
        <v>109</v>
      </c>
      <c r="C95" s="19">
        <v>7</v>
      </c>
    </row>
    <row r="96" spans="2:6" x14ac:dyDescent="0.25">
      <c r="B96" s="34" t="s">
        <v>110</v>
      </c>
      <c r="C96" s="34">
        <f>C94*C95</f>
        <v>44.519999999999975</v>
      </c>
    </row>
    <row r="101" spans="1:9" x14ac:dyDescent="0.25">
      <c r="A101" s="26"/>
      <c r="B101" s="26"/>
      <c r="C101" s="26"/>
      <c r="D101" s="26"/>
      <c r="E101" s="26"/>
      <c r="F101" s="26"/>
      <c r="G101" s="26"/>
      <c r="H101" s="26"/>
      <c r="I101" s="26"/>
    </row>
    <row r="104" spans="1:9" ht="30" x14ac:dyDescent="0.25">
      <c r="C104" s="35" t="s">
        <v>82</v>
      </c>
      <c r="D104" s="48">
        <v>113.14</v>
      </c>
    </row>
    <row r="106" spans="1:9" ht="28.5" x14ac:dyDescent="0.25">
      <c r="C106" s="36" t="s">
        <v>111</v>
      </c>
      <c r="D106" s="37">
        <v>227000</v>
      </c>
    </row>
    <row r="107" spans="1:9" ht="57" x14ac:dyDescent="0.25">
      <c r="C107" s="36" t="s">
        <v>112</v>
      </c>
      <c r="D107" s="38">
        <v>76518.44</v>
      </c>
    </row>
    <row r="108" spans="1:9" x14ac:dyDescent="0.25">
      <c r="C108" s="35" t="s">
        <v>113</v>
      </c>
      <c r="D108" s="39">
        <v>303518.44</v>
      </c>
    </row>
    <row r="109" spans="1:9" x14ac:dyDescent="0.25">
      <c r="C109" s="40" t="s">
        <v>114</v>
      </c>
      <c r="D109" s="41">
        <v>289072.7</v>
      </c>
    </row>
    <row r="111" spans="1:9" x14ac:dyDescent="0.25">
      <c r="B111" s="42" t="s">
        <v>115</v>
      </c>
      <c r="C111" s="42"/>
      <c r="D111" s="43">
        <v>41296.1</v>
      </c>
    </row>
    <row r="113" spans="2:10" x14ac:dyDescent="0.25">
      <c r="C113" s="44" t="str">
        <f>IF(AND(D108&gt;D109,D107&gt;D111),"Sueldos gravado","")</f>
        <v>Sueldos gravado</v>
      </c>
      <c r="D113" s="37">
        <v>227000</v>
      </c>
    </row>
    <row r="114" spans="2:10" x14ac:dyDescent="0.25">
      <c r="C114" s="45" t="str">
        <f>IF(C113&lt;&gt;"","(+) Tope de previsión social","")</f>
        <v>(+) Tope de previsión social</v>
      </c>
      <c r="D114" s="37">
        <v>41296.1</v>
      </c>
    </row>
    <row r="115" spans="2:10" x14ac:dyDescent="0.25">
      <c r="C115" s="44" t="str">
        <f>IF(C114&lt;&gt;"","(=) Total 2","")</f>
        <v>(=) Total 2</v>
      </c>
      <c r="D115" s="39">
        <v>268296.09999999998</v>
      </c>
    </row>
    <row r="116" spans="2:10" x14ac:dyDescent="0.25">
      <c r="B116" s="34" t="s">
        <v>116</v>
      </c>
      <c r="C116" s="46"/>
      <c r="D116" s="19"/>
    </row>
    <row r="117" spans="2:10" x14ac:dyDescent="0.25">
      <c r="C117" s="46"/>
      <c r="D117" s="19"/>
    </row>
    <row r="118" spans="2:10" x14ac:dyDescent="0.25">
      <c r="C118" s="46"/>
      <c r="D118" s="19"/>
    </row>
    <row r="119" spans="2:10" x14ac:dyDescent="0.25">
      <c r="C119" s="47" t="s">
        <v>117</v>
      </c>
      <c r="D119" s="37">
        <v>18900</v>
      </c>
    </row>
    <row r="120" spans="2:10" x14ac:dyDescent="0.25">
      <c r="C120" s="46" t="s">
        <v>118</v>
      </c>
      <c r="D120" s="37">
        <f>IFERROR(IF(D107&gt;=D111,D107-D121,0),0)</f>
        <v>14445.739999999991</v>
      </c>
    </row>
    <row r="121" spans="2:10" x14ac:dyDescent="0.25">
      <c r="C121" s="46" t="s">
        <v>112</v>
      </c>
      <c r="D121" s="38">
        <f>IFERROR(IF(D108&gt;D109,IF(D115&gt;D109,IF(D107&gt;=D111,D111,D107),D109-D113),0),0)</f>
        <v>62072.700000000012</v>
      </c>
    </row>
    <row r="122" spans="2:10" x14ac:dyDescent="0.25">
      <c r="C122" s="47" t="s">
        <v>119</v>
      </c>
      <c r="D122" s="39">
        <v>130640.78</v>
      </c>
    </row>
    <row r="124" spans="2:10" x14ac:dyDescent="0.25">
      <c r="C124" s="21" t="s">
        <v>80</v>
      </c>
      <c r="D124" s="21" t="s">
        <v>81</v>
      </c>
      <c r="E124" s="21" t="s">
        <v>66</v>
      </c>
      <c r="F124" s="21" t="s">
        <v>67</v>
      </c>
      <c r="H124" s="28" t="s">
        <v>80</v>
      </c>
      <c r="I124" s="28" t="s">
        <v>81</v>
      </c>
      <c r="J124" s="28" t="s">
        <v>91</v>
      </c>
    </row>
    <row r="125" spans="2:10" ht="28.5" x14ac:dyDescent="0.25">
      <c r="C125" s="3">
        <v>29</v>
      </c>
      <c r="D125" s="4" t="s">
        <v>25</v>
      </c>
      <c r="E125" s="23">
        <f>D120</f>
        <v>14445.739999999991</v>
      </c>
      <c r="F125" s="23"/>
      <c r="H125" s="49">
        <v>55</v>
      </c>
      <c r="I125" s="50" t="s">
        <v>120</v>
      </c>
      <c r="J125" s="23">
        <f>D120</f>
        <v>14445.739999999991</v>
      </c>
    </row>
  </sheetData>
  <mergeCells count="5">
    <mergeCell ref="B12:H12"/>
    <mergeCell ref="B34:F34"/>
    <mergeCell ref="H34:J34"/>
    <mergeCell ref="B36:J36"/>
    <mergeCell ref="B111:C1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PERCEPCION</vt:lpstr>
      <vt:lpstr>REGIMEN</vt:lpstr>
      <vt:lpstr>EJEMPLO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2025-03-21T15:06:44Z</dcterms:created>
  <dcterms:modified xsi:type="dcterms:W3CDTF">2025-03-21T17:57:38Z</dcterms:modified>
</cp:coreProperties>
</file>