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activeX/activeX1.xml" ContentType="application/vnd.ms-office.activeX+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KINGSTON NEGRA\CURSOS\COFIDE\14-09-2022 Tratamiento Fiscal del IVA Acreditable (Evita Cartas Invitación del SAT)\"/>
    </mc:Choice>
  </mc:AlternateContent>
  <xr:revisionPtr revIDLastSave="0" documentId="8_{7ACCBAA6-3F21-4D06-8B5C-454BC7CEED53}" xr6:coauthVersionLast="47" xr6:coauthVersionMax="47" xr10:uidLastSave="{00000000-0000-0000-0000-000000000000}"/>
  <bookViews>
    <workbookView xWindow="-120" yWindow="-120" windowWidth="29040" windowHeight="15720" xr2:uid="{2128A70A-B69A-4DAA-9B64-61BCC74FF77F}"/>
  </bookViews>
  <sheets>
    <sheet name="USOCFDI" sheetId="1" r:id="rId1"/>
    <sheet name="ART4-A" sheetId="2" r:id="rId2"/>
    <sheet name="CFDI" sheetId="3" r:id="rId3"/>
    <sheet name="IVAA" sheetId="4" r:id="rId4"/>
    <sheet name="Hoja5" sheetId="5" r:id="rId5"/>
  </sheets>
  <externalReferences>
    <externalReference r:id="rId6"/>
  </externalReferences>
  <definedNames>
    <definedName name="CLAVEPN">OFFSET([1]NOMINA!$AM$5,0,0,COUNTA([1]NOMINA!$D:$D)-COUNTA([1]NOMINA!$C$1:$C$4),1)</definedName>
    <definedName name="DEDUCCION">OFFSET([1]NOMINA!$AS$5,0,0,COUNTA([1]NOMINA!$D:$D)-COUNTA([1]NOMINA!$C$1:$C$4),1)</definedName>
    <definedName name="DIASPA">OFFSET([1]NOMINA!$BS$5,0,0,COUNTA([1]NOMINA!$D:$D)-COUNTA([1]NOMINA!$C$1:$C$4),1)</definedName>
    <definedName name="FECHAP">OFFSET([1]NOMINA!$AJ$5,0,0,COUNTA([1]NOMINA!$D:$D)-COUNTA([1]NOMINA!$C$1:$C$4),1)</definedName>
    <definedName name="IMPORTED">OFFSET([1]NOMINA!$AU$5,0,0,COUNTA([1]NOMINA!$D:$D)-COUNTA([1]NOMINA!$C$1:$C$4),1)</definedName>
    <definedName name="NOMBREE">OFFSET([1]NOMINA!$P$5,0,0,COUNTA([1]NOMINA!$D:$D)-COUNTA([1]NOMINA!$C$1:$C$4),1)</definedName>
    <definedName name="PERCEPCION">OFFSET([1]NOMINA!$AN$5,0,0,COUNTA([1]NOMINA!$D:$D)-COUNTA([1]NOMINA!$C$1:$C$4),1)</definedName>
    <definedName name="PERCEPCIONE">OFFSET([1]NOMINA!$AP$5,0,0,COUNTA([1]NOMINA!$D:$D)-COUNTA([1]NOMINA!$C$1:$C$4),1)</definedName>
    <definedName name="PERCEPCIONG">OFFSET([1]NOMINA!$AQ$5,0,0,COUNTA([1]NOMINA!$D:$D)-COUNTA([1]NOMINA!$C$1:$C$4),1)</definedName>
    <definedName name="SUBSIDIOC">OFFSET([1]NOMINA!$AY$5,0,0,COUNTA([1]NOMINA!$D:$D)-COUNTA([1]NOMINA!$C$1:$C$4),1)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5" i="5" l="1"/>
  <c r="D12" i="5"/>
  <c r="D10" i="5"/>
  <c r="D14" i="5" s="1"/>
  <c r="D9" i="5"/>
  <c r="D40" i="4"/>
  <c r="D39" i="4"/>
  <c r="D38" i="4"/>
  <c r="C35" i="4"/>
  <c r="C34" i="4"/>
  <c r="C33" i="4"/>
  <c r="C32" i="4"/>
  <c r="E23" i="4"/>
  <c r="E24" i="4"/>
  <c r="E22" i="4"/>
  <c r="E19" i="4"/>
  <c r="D25" i="4"/>
  <c r="D24" i="4"/>
  <c r="D23" i="4"/>
  <c r="D22" i="4"/>
  <c r="C25" i="4"/>
  <c r="D17" i="4"/>
  <c r="D18" i="4"/>
  <c r="E18" i="4" s="1"/>
  <c r="E17" i="4"/>
  <c r="E16" i="4"/>
  <c r="D16" i="4"/>
  <c r="C19" i="4"/>
  <c r="C13" i="4"/>
  <c r="D9" i="4"/>
  <c r="E9" i="4"/>
  <c r="C9" i="4"/>
  <c r="E7" i="4"/>
  <c r="E8" i="4"/>
  <c r="E6" i="4"/>
  <c r="D6" i="4"/>
  <c r="D21" i="5" l="1"/>
  <c r="D23" i="5" s="1"/>
  <c r="D20" i="5"/>
  <c r="E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 MM</author>
  </authors>
  <commentList>
    <comment ref="B7" authorId="0" shapeId="0" xr:uid="{E39EB605-BF98-4AA0-B1B9-B8F4C545374A}">
      <text>
        <r>
          <rPr>
            <b/>
            <sz val="9"/>
            <color indexed="81"/>
            <rFont val="Tahoma"/>
            <family val="2"/>
          </rPr>
          <t>Atributo requerido para la expresión de la fecha y hora de expedición del Comprobante Fiscal Digital por Internet. Se expresa en la forma AAAA-MM DDThh:mm:ss y debe corresponder con la hora local donde se expide el comprobante.</t>
        </r>
      </text>
    </comment>
    <comment ref="E7" authorId="0" shapeId="0" xr:uid="{3AA812EC-A099-4B77-A7B2-AEF8B4BD8C78}">
      <text>
        <r>
          <rPr>
            <b/>
            <sz val="9"/>
            <color indexed="81"/>
            <rFont val="Tahoma"/>
            <family val="2"/>
          </rPr>
          <t>Atributo opcional para precisar la serie para control interno del contribuyente. 
Este atributo acepta una cadena de caracteres.</t>
        </r>
      </text>
    </comment>
    <comment ref="H7" authorId="0" shapeId="0" xr:uid="{CDE0E811-B924-4539-B7F7-78D67395CF0E}">
      <text>
        <r>
          <rPr>
            <b/>
            <sz val="9"/>
            <color indexed="81"/>
            <rFont val="Tahoma"/>
            <family val="2"/>
          </rPr>
          <t>Atributo opcional para control interno del contribuyente que expresa el folio del comprobante, acepta una cadena de caracteres.</t>
        </r>
      </text>
    </comment>
    <comment ref="B10" authorId="0" shapeId="0" xr:uid="{25CCF1BD-3C6A-4DF6-9EC7-295AD93636E6}">
      <text>
        <r>
          <rPr>
            <b/>
            <sz val="9"/>
            <color indexed="81"/>
            <rFont val="Tahoma"/>
            <family val="2"/>
          </rPr>
          <t>Atributo condicional para precisar la clave del método de pago que aplica para este comprobante fiscal digital por Internet, conforme al Artículo 29-A fracción VII incisos a y b del CFF.</t>
        </r>
      </text>
    </comment>
    <comment ref="E10" authorId="0" shapeId="0" xr:uid="{B411D6FC-0255-497B-AF28-E2D7ACF21005}">
      <text>
        <r>
          <rPr>
            <b/>
            <sz val="9"/>
            <color indexed="81"/>
            <rFont val="Tahoma"/>
            <family val="2"/>
          </rPr>
          <t>Atributo condicional para expresar la clave de la forma de pago de los bienes o servicios amparados por el comprobante.</t>
        </r>
      </text>
    </comment>
    <comment ref="H10" authorId="0" shapeId="0" xr:uid="{F0C08B8D-78CC-4BDC-AEE3-72FF1F9540AF}">
      <text>
        <r>
          <rPr>
            <b/>
            <sz val="9"/>
            <color indexed="81"/>
            <rFont val="Tahoma"/>
            <family val="2"/>
          </rPr>
          <t>Atributo requerido para identificar la clave de la moneda utilizada para 
expresar los montos, cuando se usa moneda nacional se registra MXN. 
Conforme con la especificación ISO 4217</t>
        </r>
      </text>
    </comment>
    <comment ref="K10" authorId="0" shapeId="0" xr:uid="{4A4E8A34-E7E0-471B-9D0A-36A13D212BB6}">
      <text>
        <r>
          <rPr>
            <b/>
            <sz val="9"/>
            <color indexed="81"/>
            <rFont val="Tahoma"/>
            <family val="2"/>
          </rPr>
          <t>Atributo condicional para representar el tipo de cambio FIX conforme con la moneda usada. Es requerido cuando la clave de moneda es distinta de MXN y de XXX. El valor debe reflejar el número de pesos mexicanos que equivalen a una unidad de la divisa señalada en el atributo moneda. Si el valor está fuera del porcentaje aplicable a la moneda tomado del catálogo c_Moneda, el emisor debe obtener del PAC que vaya a timbrar el CFDI, de manera no automática, una clave de confirmación para ratificar que el valor es correcto e integrar dicha clave en el atributo Confirmacion.</t>
        </r>
      </text>
    </comment>
    <comment ref="B12" authorId="0" shapeId="0" xr:uid="{9E61B036-EB86-467A-95E0-D76B4AB1BD70}">
      <text>
        <r>
          <rPr>
            <b/>
            <sz val="9"/>
            <color indexed="81"/>
            <rFont val="Tahoma"/>
            <family val="2"/>
          </rPr>
          <t>Atributo condicional para expresar las condiciones comerciales aplicables para el pago del comprobante fiscal digital por Internet. Este atributo puede ser condicionado mediante atributos o complementos.</t>
        </r>
      </text>
    </comment>
    <comment ref="E12" authorId="0" shapeId="0" xr:uid="{8286BFAE-B1CD-45AE-98B5-AEF1A7D709FB}">
      <text>
        <r>
          <rPr>
            <b/>
            <sz val="9"/>
            <color indexed="81"/>
            <rFont val="Tahoma"/>
            <family val="2"/>
          </rPr>
          <t>Atributo requerido para incorporar el código postal del lugar de expedición del comprobante (domicilio de la matriz o de la sucursal).</t>
        </r>
      </text>
    </comment>
    <comment ref="H12" authorId="0" shapeId="0" xr:uid="{8C6A6E2C-3F36-481E-B906-82F933E714F3}">
      <text>
        <r>
          <rPr>
            <b/>
            <sz val="9"/>
            <color indexed="81"/>
            <rFont val="Tahoma"/>
            <family val="2"/>
          </rPr>
          <t>Atributo requerido para expresar la clave del efecto del comprobante fiscal para el contribuyente emisor.</t>
        </r>
      </text>
    </comment>
    <comment ref="K12" authorId="0" shapeId="0" xr:uid="{68ABAA22-2401-4C95-B542-285E341226A1}">
      <text/>
    </comment>
    <comment ref="B14" authorId="0" shapeId="0" xr:uid="{18FC73A0-BBA7-484B-80E4-37A5469C5777}">
      <text>
        <r>
          <rPr>
            <b/>
            <sz val="9"/>
            <color indexed="81"/>
            <rFont val="Tahoma"/>
            <family val="2"/>
          </rPr>
          <t xml:space="preserve">Atributo condicional para registrar la clave de confirmación que entregue el PAC para expedir el comprobante con importes grandes, con un tipo de cambio fuera del rango establecido o con ambos casos. Es requerido cuando se registra un tipo de cambio o un total fuera del rango establecido.
</t>
        </r>
      </text>
    </comment>
    <comment ref="B16" authorId="0" shapeId="0" xr:uid="{CFC6732B-E4E1-45C7-9954-5FA7FE8D0B24}">
      <text>
        <r>
          <rPr>
            <b/>
            <sz val="9"/>
            <color indexed="81"/>
            <rFont val="Tahoma"/>
            <family val="2"/>
          </rPr>
          <t>Nodo condicional para precisar la información relacionada con el comprobante global</t>
        </r>
      </text>
    </comment>
    <comment ref="B18" authorId="0" shapeId="0" xr:uid="{A4BC304D-CA56-4328-BC5C-88C98D4A500F}">
      <text>
        <r>
          <rPr>
            <b/>
            <sz val="9"/>
            <color indexed="81"/>
            <rFont val="Tahoma"/>
            <family val="2"/>
          </rPr>
          <t>Atributo requerido para expresar el período al que corresponde la información del comprobante global.
Último párrafo CFF
Cuando las disposiciones fiscales establezcan opciones a los contribuyentes para el cumplimiento de sus obligaciones fiscales o para determinar las contribuciones a su cargo, la elegida por el contribuyente no podrá variarla respecto al mismo ejercicio.</t>
        </r>
      </text>
    </comment>
    <comment ref="E18" authorId="0" shapeId="0" xr:uid="{9AA8CA12-17B5-49F2-B8DE-935427BF442D}">
      <text>
        <r>
          <rPr>
            <b/>
            <sz val="9"/>
            <color indexed="81"/>
            <rFont val="Tahoma"/>
            <family val="2"/>
          </rPr>
          <t>Atributo requerido para expresar el mes o los meses al que corresponde la información del comprobante global.</t>
        </r>
      </text>
    </comment>
    <comment ref="H18" authorId="0" shapeId="0" xr:uid="{DBEB886A-0E3D-4064-8262-3586866DABB6}">
      <text>
        <r>
          <rPr>
            <b/>
            <sz val="9"/>
            <color indexed="81"/>
            <rFont val="Tahoma"/>
            <family val="2"/>
          </rPr>
          <t>Atributo requerido para expresar el año al que corresponde la información del 
comprobante global.</t>
        </r>
      </text>
    </comment>
    <comment ref="B20" authorId="0" shapeId="0" xr:uid="{119AFAB4-63FE-4325-9540-FFFA18FDDC4C}">
      <text>
        <r>
          <rPr>
            <b/>
            <sz val="9"/>
            <color indexed="81"/>
            <rFont val="Tahoma"/>
            <family val="2"/>
          </rPr>
          <t>Nodo opcional para precisar la información de los comprobantes relacionados</t>
        </r>
      </text>
    </comment>
    <comment ref="B22" authorId="0" shapeId="0" xr:uid="{AF55ECDB-3018-45DE-9BE7-4E6522735EB9}">
      <text>
        <r>
          <rPr>
            <b/>
            <sz val="9"/>
            <color indexed="81"/>
            <rFont val="Tahoma"/>
            <family val="2"/>
          </rPr>
          <t>Atributo requerido para indicar la clave de la relación que existe entre éste que se está generando y el o los CFDI previos</t>
        </r>
      </text>
    </comment>
    <comment ref="E22" authorId="0" shapeId="0" xr:uid="{57EC03FF-4EF0-498A-A27E-EB418AF9CFD7}">
      <text>
        <r>
          <rPr>
            <b/>
            <sz val="9"/>
            <color indexed="81"/>
            <rFont val="Tahoma"/>
            <family val="2"/>
          </rPr>
          <t>Atributo requerido para registrar el folio fiscal (UUID) de un CFDI relacionado con el presente comprobante, por ejemplo: Si el CFDI relacionado es un comprobante de traslado que sirve para registrar el movimiento de la mercancía. Si este comprobante se usa como nota de crédito o nota de débito 
del comprobante relacionado. Si este comprobante es una devolución sobre el comprobante relacionado. Si éste sustituye a una factura cancelada.</t>
        </r>
      </text>
    </comment>
    <comment ref="B24" authorId="0" shapeId="0" xr:uid="{6849F1F8-2E2D-4F40-84C4-A67064CCBEC1}">
      <text>
        <r>
          <rPr>
            <b/>
            <sz val="9"/>
            <color indexed="81"/>
            <rFont val="Tahoma"/>
            <family val="2"/>
          </rPr>
          <t>Nodo requerido para expresar la información del contribuyente emisor del comprobante</t>
        </r>
      </text>
    </comment>
    <comment ref="B26" authorId="0" shapeId="0" xr:uid="{3D2695CB-E47F-4C93-8815-F89577E0A3C2}">
      <text>
        <r>
          <rPr>
            <b/>
            <sz val="9"/>
            <color indexed="81"/>
            <rFont val="Tahoma"/>
            <family val="2"/>
          </rPr>
          <t>Atributo requerido para registrar la Clave del Registro Federal de Contribuyentes correspondiente al contribuyente emisor del comprobante.</t>
        </r>
      </text>
    </comment>
    <comment ref="E26" authorId="0" shapeId="0" xr:uid="{63A12625-4AB7-45D5-A0E5-77EF02CA069F}">
      <text>
        <r>
          <rPr>
            <b/>
            <sz val="9"/>
            <color indexed="81"/>
            <rFont val="Tahoma"/>
            <family val="2"/>
          </rPr>
          <t>Atributo requerido para registrar el nombre, denominación o razón social del contribuyente inscrito en el RFC, del emisor del comprobante</t>
        </r>
      </text>
    </comment>
    <comment ref="H26" authorId="0" shapeId="0" xr:uid="{75167727-5202-4B56-9845-528F5C83D867}">
      <text>
        <r>
          <rPr>
            <b/>
            <sz val="9"/>
            <color indexed="81"/>
            <rFont val="Tahoma"/>
            <family val="2"/>
          </rPr>
          <t>Atributo requerido para incorporar la clave del régimen del contribuyente emisor al que aplicará el efecto fiscal de este comprobante.</t>
        </r>
      </text>
    </comment>
    <comment ref="K26" authorId="0" shapeId="0" xr:uid="{1E8A4F94-0524-4BAB-B911-796EA52F4CF8}">
      <text>
        <r>
          <rPr>
            <b/>
            <sz val="9"/>
            <color indexed="81"/>
            <rFont val="Tahoma"/>
            <family val="2"/>
          </rPr>
          <t>Atributo condicional para expresar el número de operación proporcionado por el SAT cuando se trate de un comprobante a través de un PCECFDI o un PCGCFDISP.</t>
        </r>
      </text>
    </comment>
    <comment ref="B28" authorId="0" shapeId="0" xr:uid="{1ABF85FB-4496-441F-8DF5-125F32E9F035}">
      <text>
        <r>
          <rPr>
            <b/>
            <sz val="9"/>
            <color indexed="81"/>
            <rFont val="Tahoma"/>
            <family val="2"/>
          </rPr>
          <t>Nodo requerido para precisar la información del contribuyente receptor del comprobante.</t>
        </r>
      </text>
    </comment>
    <comment ref="B30" authorId="0" shapeId="0" xr:uid="{7CADD8A4-4FDF-409B-8A08-65A918C734EC}">
      <text>
        <r>
          <rPr>
            <b/>
            <sz val="9"/>
            <color indexed="81"/>
            <rFont val="Tahoma"/>
            <family val="2"/>
          </rPr>
          <t>Atributo requerido para registrar la Clave del Registro Federal de Contribuyentes correspondiente al contribuyente receptor del comprobante.</t>
        </r>
      </text>
    </comment>
    <comment ref="E30" authorId="0" shapeId="0" xr:uid="{BB41F458-15EE-43C7-99A6-EA2438D63C8C}">
      <text>
        <r>
          <rPr>
            <b/>
            <sz val="9"/>
            <color indexed="81"/>
            <rFont val="Tahoma"/>
            <family val="2"/>
          </rPr>
          <t>Atributo requerido para registrar el nombre(s), primer apellido, segundo apellido, según corresponda, denominación o razón social del contribuyente, inscrito en el RFC, del receptor del comprobante.</t>
        </r>
      </text>
    </comment>
    <comment ref="H30" authorId="0" shapeId="0" xr:uid="{8FE8EB9C-924E-4D05-A2A5-5D16E82F3F1D}">
      <text>
        <r>
          <rPr>
            <b/>
            <sz val="9"/>
            <color indexed="81"/>
            <rFont val="Tahoma"/>
            <family val="2"/>
          </rPr>
          <t>Atributo requerido para incorporar la clave del régimen fiscal del contribuyente receptor al que aplicará el efecto fiscal de este comprobante.</t>
        </r>
      </text>
    </comment>
    <comment ref="K30" authorId="0" shapeId="0" xr:uid="{15DC0EC5-406C-46D3-8F9F-69DE94B83483}">
      <text>
        <r>
          <rPr>
            <b/>
            <sz val="9"/>
            <color indexed="81"/>
            <rFont val="Tahoma"/>
            <family val="2"/>
          </rPr>
          <t>Atributo requerido para registrar el código postal del domicilio fiscal del receptor del comprobante.</t>
        </r>
      </text>
    </comment>
    <comment ref="B32" authorId="0" shapeId="0" xr:uid="{1F4E8A46-13D0-4F73-905C-D3948F1B65C8}">
      <text>
        <r>
          <rPr>
            <b/>
            <sz val="9"/>
            <color indexed="81"/>
            <rFont val="Tahoma"/>
            <family val="2"/>
          </rPr>
          <t>Atributo condicional para registrar la clave del país de residencia para efectos fiscales del receptor del comprobante, cuando se trate de un extranjero, y que es conforme con la especificación ISO 3166-1 alpha-3. Es requerido cuando se incluya el complemento de comercio exterior o se registre el atributo NumRegIdTrib.</t>
        </r>
      </text>
    </comment>
    <comment ref="E32" authorId="0" shapeId="0" xr:uid="{FD41AF29-39E0-4156-AF6F-FD56603660F6}">
      <text>
        <r>
          <rPr>
            <b/>
            <sz val="9"/>
            <color indexed="81"/>
            <rFont val="Tahoma"/>
            <family val="2"/>
          </rPr>
          <t>Atributo condicional para expresar el número de registro de identidad fiscal del receptor cuando sea residente en el extranjero. Es requerido cuando se incluya el complemento de comercio exterior.</t>
        </r>
      </text>
    </comment>
    <comment ref="H32" authorId="0" shapeId="0" xr:uid="{E77FC64F-D132-4272-B7FD-0316C3A70129}">
      <text>
        <r>
          <rPr>
            <b/>
            <sz val="9"/>
            <color indexed="81"/>
            <rFont val="Tahoma"/>
            <family val="2"/>
          </rPr>
          <t>Atributo requerido para expresar la clave del uso que dará a esta factura el receptor del CFDI.</t>
        </r>
      </text>
    </comment>
    <comment ref="N34" authorId="0" shapeId="0" xr:uid="{A85ECBC9-7E82-4F77-9FD9-8F0AFBF103AF}">
      <text/>
    </comment>
    <comment ref="B36" authorId="0" shapeId="0" xr:uid="{93D43294-31A4-4BC3-AAD7-F0ECBFE5FDB1}">
      <text>
        <r>
          <rPr>
            <b/>
            <sz val="9"/>
            <color indexed="81"/>
            <rFont val="Tahoma"/>
            <family val="2"/>
          </rPr>
          <t>Atributo requerido para expresar la clave del producto o del servicio amparado por el presente concepto. Es requerido y deben utilizar las claves del catálogo de productos y servicios, cuando los conceptos que registren por sus actividades correspondan con dichos conceptos.</t>
        </r>
      </text>
    </comment>
    <comment ref="E36" authorId="0" shapeId="0" xr:uid="{63269EA3-B51E-43C3-9AF6-197B63A9A7B1}">
      <text>
        <r>
          <rPr>
            <b/>
            <sz val="9"/>
            <color indexed="81"/>
            <rFont val="Tahoma"/>
            <family val="2"/>
          </rPr>
          <t>Atributo opcional para expresar el número de parte, identificador del producto o del servicio, la clave de producto o servicio, SKU o equivalente, propia de la operación del emisor, amparado por el presente concepto. Opcionalmente se puede utilizar claves del estándar GTIN.</t>
        </r>
      </text>
    </comment>
    <comment ref="H36" authorId="0" shapeId="0" xr:uid="{EDA30670-869B-4CB1-847E-72E47E710460}">
      <text>
        <r>
          <rPr>
            <b/>
            <sz val="9"/>
            <color indexed="81"/>
            <rFont val="Tahoma"/>
            <family val="2"/>
          </rPr>
          <t>Atributo requerido para precisar la cantidad de bienes o servicios del tipo particular definido por el presente concepto.</t>
        </r>
      </text>
    </comment>
    <comment ref="K36" authorId="0" shapeId="0" xr:uid="{71F772C5-573D-4C68-95C5-794B3175E6A7}">
      <text>
        <r>
          <rPr>
            <b/>
            <sz val="9"/>
            <color indexed="81"/>
            <rFont val="Tahoma"/>
            <family val="2"/>
          </rPr>
          <t>Atributo requerido para precisar la clave de unidad de medida estandarizada aplicable para la cantidad expresada en el concepto. La unidad debe corresponder con la descripción del concepto.</t>
        </r>
      </text>
    </comment>
    <comment ref="Q36" authorId="0" shapeId="0" xr:uid="{AA38D7FD-096A-462B-9B08-4FED36385BD5}">
      <text/>
    </comment>
    <comment ref="B38" authorId="0" shapeId="0" xr:uid="{51D2A9CB-E574-4B04-8401-0EA0FF1668CC}">
      <text>
        <r>
          <rPr>
            <b/>
            <sz val="9"/>
            <color indexed="81"/>
            <rFont val="Tahoma"/>
            <family val="2"/>
          </rPr>
          <t>Atributo opcional para precisar la unidad de medida propia de la operación del emisor, aplicable para la cantidad expresada en el concepto. La unidad debe corresponder con la descripción del concepto.</t>
        </r>
      </text>
    </comment>
    <comment ref="E38" authorId="0" shapeId="0" xr:uid="{F9BAF9B7-E459-4B2E-9B8B-EB85E9C38185}">
      <text>
        <r>
          <rPr>
            <b/>
            <sz val="9"/>
            <color indexed="81"/>
            <rFont val="Tahoma"/>
            <family val="2"/>
          </rPr>
          <t>Artículo 29-A CFF. Los comprobantes fiscales digitales a que se refiere el artículo 29 de este Código, deberán contener los siguientes requisitos:
V.  La cantidad, unidad de medida y clase de los bienes o mercancías o descripción del servicio o del uso o goce que amparen, estos datos se asentarán en los comprobantes fiscales digitales por Internet usando los catálogos incluidos en las especificaciones tecnológicas a que se refiere la fracción VI del artículo 29 de este Código.
 Cuando exista discrepancia entre la descripción de los bienes, mercancías, servicio o del uso o goce señalados en el comprobante fiscal digital por Internet y la actividad económica registrada por el contribuyente en términos de lo previsto en el artículo 27, apartado B, fracción II de este Código, la autoridad fiscal actualizará las actividades económicas y obligaciones de dicho contribuyente al régimen fiscal que le corresponda. Los contribuyentes que estuvieran inconformes con dicha actualización, podrán llevar a cabo el procedimiento de aclaración que el Servicio de Administración Tributaria determine mediante reglas de carácter general.</t>
        </r>
      </text>
    </comment>
    <comment ref="H38" authorId="0" shapeId="0" xr:uid="{91EC7DBA-8699-48AE-B108-3553E5A23C52}">
      <text>
        <r>
          <rPr>
            <b/>
            <sz val="9"/>
            <color indexed="81"/>
            <rFont val="Tahoma"/>
            <family val="2"/>
          </rPr>
          <t>Atributo requerido para precisar el valor o precio unitario del bien o servicio cubierto por el presente concepto.</t>
        </r>
      </text>
    </comment>
    <comment ref="K38" authorId="0" shapeId="0" xr:uid="{EDFE560C-0083-4C93-9ACF-0DE4EF985CEC}">
      <text>
        <r>
          <rPr>
            <b/>
            <sz val="9"/>
            <color indexed="81"/>
            <rFont val="Tahoma"/>
            <family val="2"/>
          </rPr>
          <t>Atributo requerido para precisar el importe total de los bienes o servicios del presente concepto. Debe ser equivalente al resultado de multiplicar la cantidad por el valor unitario expresado en el concepto. No se permiten valores negativos.</t>
        </r>
      </text>
    </comment>
    <comment ref="B40" authorId="0" shapeId="0" xr:uid="{17FD25FB-FB9B-42AD-882E-80A16A022ECC}">
      <text>
        <r>
          <rPr>
            <b/>
            <sz val="9"/>
            <color indexed="81"/>
            <rFont val="Tahoma"/>
            <family val="2"/>
          </rPr>
          <t>Atributo opcional para representar el importe de los descuentos aplicables al concepto. No se permiten valores negativos.</t>
        </r>
      </text>
    </comment>
    <comment ref="E40" authorId="0" shapeId="0" xr:uid="{3B1580C9-44F5-4ADD-890C-065BEC0AAF44}">
      <text>
        <r>
          <rPr>
            <b/>
            <sz val="9"/>
            <color indexed="81"/>
            <rFont val="Tahoma"/>
            <family val="2"/>
          </rPr>
          <t>Atributo requerido para expresar si la operación comercial es objeto o no de impuesto.</t>
        </r>
      </text>
    </comment>
    <comment ref="B42" authorId="0" shapeId="0" xr:uid="{09C072A2-4DFA-4BC9-A6D5-D6F45CE4B9EE}">
      <text>
        <r>
          <rPr>
            <b/>
            <sz val="9"/>
            <color indexed="81"/>
            <rFont val="Tahoma"/>
            <family val="2"/>
          </rPr>
          <t>Nodo condicional para capturar los impuestos aplicables al presente concepto.</t>
        </r>
      </text>
    </comment>
    <comment ref="B45" authorId="0" shapeId="0" xr:uid="{5127881A-BB51-465C-94B0-EA5CE1554CB6}">
      <text>
        <r>
          <rPr>
            <b/>
            <sz val="9"/>
            <color indexed="81"/>
            <rFont val="Tahoma"/>
            <family val="2"/>
          </rPr>
          <t>Atributo requerido para señalar la base para el cálculo del impuesto, la determinación de la base se realiza de acuerdo con las disposiciones fiscales vigentes. No se permiten valores negativos.</t>
        </r>
      </text>
    </comment>
    <comment ref="E45" authorId="0" shapeId="0" xr:uid="{B09FB48D-6857-4AD9-B570-4F36388344F1}">
      <text>
        <r>
          <rPr>
            <b/>
            <sz val="9"/>
            <color indexed="81"/>
            <rFont val="Tahoma"/>
            <family val="2"/>
          </rPr>
          <t>Atributo requerido para señalar la clave del tipo de impuesto trasladado aplicable al concepto.</t>
        </r>
      </text>
    </comment>
    <comment ref="H45" authorId="0" shapeId="0" xr:uid="{AFE8E585-4A30-470D-9546-77FA39884F3F}">
      <text>
        <r>
          <rPr>
            <b/>
            <sz val="9"/>
            <color indexed="81"/>
            <rFont val="Tahoma"/>
            <family val="2"/>
          </rPr>
          <t>Atributo requerido para señalar la clave del tipo de factor que se aplica a la base del impuesto.</t>
        </r>
      </text>
    </comment>
    <comment ref="K45" authorId="0" shapeId="0" xr:uid="{2FDA04D8-20AE-41A9-AF65-00C2C0943B32}">
      <text>
        <r>
          <rPr>
            <b/>
            <sz val="9"/>
            <color indexed="81"/>
            <rFont val="Tahoma"/>
            <family val="2"/>
          </rPr>
          <t>Atributo condicional para señalar el valor de la tasa o cuota del impuesto que se traslada para el presente concepto. Es requerido cuando el atributo TipoFactor tenga una clave que corresponda a Tasa o Cuota.</t>
        </r>
      </text>
    </comment>
    <comment ref="N45" authorId="0" shapeId="0" xr:uid="{1C9383A3-1E92-4915-B623-CABAF3F208B4}">
      <text>
        <r>
          <rPr>
            <b/>
            <sz val="9"/>
            <color indexed="81"/>
            <rFont val="Tahoma"/>
            <family val="2"/>
          </rPr>
          <t>Atributo condicional para señalar el importe del impuesto trasladado que aplica al concepto. No se permiten valores negativos. Es requerido cuando TipoFactor sea Tasa o Cuota.</t>
        </r>
      </text>
    </comment>
    <comment ref="B47" authorId="0" shapeId="0" xr:uid="{25835434-354B-4207-91C4-6F7EB006F6CF}">
      <text>
        <r>
          <rPr>
            <b/>
            <sz val="9"/>
            <color indexed="81"/>
            <rFont val="Tahoma"/>
            <family val="2"/>
          </rPr>
          <t>Nodo opcional para asentar los impuestos retenidos aplicables al presente concepto.</t>
        </r>
      </text>
    </comment>
    <comment ref="B49" authorId="0" shapeId="0" xr:uid="{1AE1E20C-D807-4411-A45F-8A81D1CF58DE}">
      <text>
        <r>
          <rPr>
            <b/>
            <sz val="9"/>
            <color indexed="81"/>
            <rFont val="Tahoma"/>
            <family val="2"/>
          </rPr>
          <t>Atributo requerido para señalar la base para el cálculo de la retención, la determinación de la base se realiza de acuerdo con las disposiciones fiscales vigentes. No se permiten valores negativos.</t>
        </r>
      </text>
    </comment>
    <comment ref="E49" authorId="0" shapeId="0" xr:uid="{D0031A26-69BC-4EFF-A7DB-6FFF26A5DE72}">
      <text>
        <r>
          <rPr>
            <b/>
            <sz val="9"/>
            <color indexed="81"/>
            <rFont val="Tahoma"/>
            <family val="2"/>
          </rPr>
          <t>Atributo requerido para señalar la clave del tipo de impuesto retenido aplicable al concepto.</t>
        </r>
      </text>
    </comment>
    <comment ref="H49" authorId="0" shapeId="0" xr:uid="{3485E8E2-A61D-447C-8B74-18EBEA076754}">
      <text>
        <r>
          <rPr>
            <b/>
            <sz val="9"/>
            <color indexed="81"/>
            <rFont val="Tahoma"/>
            <family val="2"/>
          </rPr>
          <t>Atributo requerido para señalar la clave del tipo de factor que se aplica a la base del impuesto.</t>
        </r>
      </text>
    </comment>
    <comment ref="K49" authorId="0" shapeId="0" xr:uid="{719EC08E-ED12-4C1F-A28D-B589C9CCA2D6}">
      <text>
        <r>
          <rPr>
            <b/>
            <sz val="9"/>
            <color indexed="81"/>
            <rFont val="Tahoma"/>
            <family val="2"/>
          </rPr>
          <t>Atributo requerido para señalar la tasa o cuota del impuesto que se retiene para el presente concepto.</t>
        </r>
      </text>
    </comment>
    <comment ref="N49" authorId="0" shapeId="0" xr:uid="{B58E0D23-7A4D-4B14-B6A6-955C2627CE68}">
      <text>
        <r>
          <rPr>
            <b/>
            <sz val="9"/>
            <color indexed="81"/>
            <rFont val="Tahoma"/>
            <family val="2"/>
          </rPr>
          <t>Atributo requerido para señalar el importe del impuesto retenido que aplica al concepto. No se permiten valores negativos.</t>
        </r>
      </text>
    </comment>
  </commentList>
</comments>
</file>

<file path=xl/sharedStrings.xml><?xml version="1.0" encoding="utf-8"?>
<sst xmlns="http://schemas.openxmlformats.org/spreadsheetml/2006/main" count="193" uniqueCount="164">
  <si>
    <t>c_RegimenFiscal</t>
  </si>
  <si>
    <t>Descripción</t>
  </si>
  <si>
    <t>General de Ley Personas Morales</t>
  </si>
  <si>
    <t>Personas Morales con Fines no Lucrativos</t>
  </si>
  <si>
    <t>Sueldos y Salarios e Ingresos Asimilados a Salarios</t>
  </si>
  <si>
    <t>Arrendamiento</t>
  </si>
  <si>
    <t>Régimen de Enajenación o Adquisición de Bienes</t>
  </si>
  <si>
    <t>Demás ingresos</t>
  </si>
  <si>
    <t>Residentes en el Extranjero sin Establecimiento Permanente en México</t>
  </si>
  <si>
    <t>Ingresos por Dividendos (socios y accionistas)</t>
  </si>
  <si>
    <t>Personas Físicas con Actividades Empresariales y Profesionales</t>
  </si>
  <si>
    <t>Ingresos por intereses</t>
  </si>
  <si>
    <t>Régimen de los ingresos por obtención de premios</t>
  </si>
  <si>
    <t>Sin obligaciones fiscales</t>
  </si>
  <si>
    <t>Sociedades Cooperativas de Producción que optan por diferir sus ingresos</t>
  </si>
  <si>
    <t>Incorporación Fiscal</t>
  </si>
  <si>
    <t>Actividades Agrícolas, Ganaderas, Silvícolas y Pesqueras</t>
  </si>
  <si>
    <t>Opcional para Grupos de Sociedades</t>
  </si>
  <si>
    <t>Coordinados</t>
  </si>
  <si>
    <t>Régimen de las Actividades Empresariales con ingresos a través de Plataformas Tecnológicas</t>
  </si>
  <si>
    <t>Régimen Simplificado de Confianza</t>
  </si>
  <si>
    <t>G01</t>
  </si>
  <si>
    <t>G02</t>
  </si>
  <si>
    <t>G03</t>
  </si>
  <si>
    <t>I01</t>
  </si>
  <si>
    <t>I02</t>
  </si>
  <si>
    <t>I03</t>
  </si>
  <si>
    <t>I04</t>
  </si>
  <si>
    <t>I05</t>
  </si>
  <si>
    <t>I06</t>
  </si>
  <si>
    <t>I07</t>
  </si>
  <si>
    <t>I08</t>
  </si>
  <si>
    <t>D01</t>
  </si>
  <si>
    <t>D02</t>
  </si>
  <si>
    <t>D03</t>
  </si>
  <si>
    <t>D04</t>
  </si>
  <si>
    <t>D05</t>
  </si>
  <si>
    <t>D06</t>
  </si>
  <si>
    <t>D07</t>
  </si>
  <si>
    <t>D08</t>
  </si>
  <si>
    <t>D09</t>
  </si>
  <si>
    <t>D10</t>
  </si>
  <si>
    <t>S01</t>
  </si>
  <si>
    <t>CP01</t>
  </si>
  <si>
    <t>CN01</t>
  </si>
  <si>
    <t>Adquisición de mercancías.</t>
  </si>
  <si>
    <t>Devoluciones, descuentos o bonificaciones.</t>
  </si>
  <si>
    <t>Gastos en general.</t>
  </si>
  <si>
    <t>Construcciones.</t>
  </si>
  <si>
    <t>Mobiliario y equipo de oficina por inversiones.</t>
  </si>
  <si>
    <t>Equipo de transporte.</t>
  </si>
  <si>
    <t>Equipo de computo y accesorios.</t>
  </si>
  <si>
    <t>Dados, troqueles, moldes, matrices y herramental.</t>
  </si>
  <si>
    <t>Comunicaciones telefónicas.</t>
  </si>
  <si>
    <t>Comunicaciones satelitales.</t>
  </si>
  <si>
    <t>Otra maquinaria y equipo.</t>
  </si>
  <si>
    <t>Honorarios médicos, dentales y gastos hospitalarios.</t>
  </si>
  <si>
    <t>Gastos médicos por incapacidad o discapacidad.</t>
  </si>
  <si>
    <t>Gastos funerales.</t>
  </si>
  <si>
    <t>Donativos.</t>
  </si>
  <si>
    <t>Intereses reales efectivamente pagados por créditos hipotecarios (casa habitación).</t>
  </si>
  <si>
    <t>Aportaciones voluntarias al SAR.</t>
  </si>
  <si>
    <t>Primas por seguros de gastos médicos.</t>
  </si>
  <si>
    <t>Gastos de transportación escolar obligatoria.</t>
  </si>
  <si>
    <t>Depósitos en cuentas para el ahorro, primas que tengan como base planes de pensiones.</t>
  </si>
  <si>
    <t>Pagos por servicios educativos (colegiaturas).</t>
  </si>
  <si>
    <t xml:space="preserve">Sin efectos fiscales.  </t>
  </si>
  <si>
    <t>Pagos</t>
  </si>
  <si>
    <t>Nómina</t>
  </si>
  <si>
    <t>Formato CFDI versión 4.0</t>
  </si>
  <si>
    <t>Comprobante</t>
  </si>
  <si>
    <t>Fecha de emisión</t>
  </si>
  <si>
    <t>Serie</t>
  </si>
  <si>
    <t>Folio</t>
  </si>
  <si>
    <t>Método de pago</t>
  </si>
  <si>
    <t>Forma de pago</t>
  </si>
  <si>
    <t>Moneda</t>
  </si>
  <si>
    <t>Tipo de cambio</t>
  </si>
  <si>
    <t>Condiciones de pago</t>
  </si>
  <si>
    <t>Lugar de expedición</t>
  </si>
  <si>
    <t>Tipo de comprobante</t>
  </si>
  <si>
    <t>Exportación</t>
  </si>
  <si>
    <t>Confirmación</t>
  </si>
  <si>
    <t>Información en caso de factura global (no aplica para el complemento de recepción de pagos)</t>
  </si>
  <si>
    <t>Periodicidad</t>
  </si>
  <si>
    <t>Meses</t>
  </si>
  <si>
    <t>Año</t>
  </si>
  <si>
    <t>CFDI relacionados</t>
  </si>
  <si>
    <t>Tipo de relación</t>
  </si>
  <si>
    <t>UUID</t>
  </si>
  <si>
    <t>EMISOR</t>
  </si>
  <si>
    <t>RFC</t>
  </si>
  <si>
    <t>Nombre</t>
  </si>
  <si>
    <t>Régimen fiscal</t>
  </si>
  <si>
    <t>FacAtrAdquirente</t>
  </si>
  <si>
    <t>RECEPTOR</t>
  </si>
  <si>
    <t>DomicilioFiscalReceptor</t>
  </si>
  <si>
    <t>ResidenciaFiscal</t>
  </si>
  <si>
    <t>NumRegIdTrib</t>
  </si>
  <si>
    <t>Uso CFDI</t>
  </si>
  <si>
    <t>NODO CONCEPTOS</t>
  </si>
  <si>
    <t>Pedimento</t>
  </si>
  <si>
    <t>Cuenta predial</t>
  </si>
  <si>
    <t>ClaveProdServ</t>
  </si>
  <si>
    <t>NoIdentificacion</t>
  </si>
  <si>
    <t>Cantidad</t>
  </si>
  <si>
    <t>ClaveUnidad</t>
  </si>
  <si>
    <t>Numero</t>
  </si>
  <si>
    <t>Unidad</t>
  </si>
  <si>
    <t>Descripcion</t>
  </si>
  <si>
    <t>ValorUnitario</t>
  </si>
  <si>
    <t>Importe</t>
  </si>
  <si>
    <t>Descuento</t>
  </si>
  <si>
    <t>ObjetoImp</t>
  </si>
  <si>
    <t>NODO IMPUESTOS</t>
  </si>
  <si>
    <t>Trasladados</t>
  </si>
  <si>
    <t>Base</t>
  </si>
  <si>
    <t>Impuesto</t>
  </si>
  <si>
    <t>Tipo factor</t>
  </si>
  <si>
    <t>Tasa o cuota</t>
  </si>
  <si>
    <t>Retenidos</t>
  </si>
  <si>
    <t>Producto 1</t>
  </si>
  <si>
    <t>Producto 2</t>
  </si>
  <si>
    <t>Producto 3</t>
  </si>
  <si>
    <t>IVA</t>
  </si>
  <si>
    <t>Total</t>
  </si>
  <si>
    <t>CFDI de tipo ingreso recibido con método de pago PPD</t>
  </si>
  <si>
    <t xml:space="preserve">Exento </t>
  </si>
  <si>
    <t xml:space="preserve">Se realiza un pago parcial </t>
  </si>
  <si>
    <t>Factor</t>
  </si>
  <si>
    <t>Fecha</t>
  </si>
  <si>
    <t>PUE</t>
  </si>
  <si>
    <t>Honorario</t>
  </si>
  <si>
    <t>Ret. De ISR</t>
  </si>
  <si>
    <t>Ret. De IVA</t>
  </si>
  <si>
    <t>IVA acreditable en septiembre</t>
  </si>
  <si>
    <t>IVA acreditable pagado</t>
  </si>
  <si>
    <t>(-) Retención de IVA</t>
  </si>
  <si>
    <t>(=) IVA acreditable del mes</t>
  </si>
  <si>
    <t>No. de cuenta</t>
  </si>
  <si>
    <t>Cuenta</t>
  </si>
  <si>
    <t>Base IVA exentos</t>
  </si>
  <si>
    <t>Base IVA 0%</t>
  </si>
  <si>
    <t>Base IVA 8% frontera norte</t>
  </si>
  <si>
    <t>Base IVA 16%</t>
  </si>
  <si>
    <t>Suma base IVA</t>
  </si>
  <si>
    <t>Suma base IVA 16%</t>
  </si>
  <si>
    <t>Más</t>
  </si>
  <si>
    <t>IEPS causado</t>
  </si>
  <si>
    <t>Igual</t>
  </si>
  <si>
    <t>Total base IVA 16%</t>
  </si>
  <si>
    <t>IVA TRASLADADO COBRADO</t>
  </si>
  <si>
    <t>IVA ACREDITABLE PAGADO</t>
  </si>
  <si>
    <t>IVA ACREDITABLE DE IMPORTACION</t>
  </si>
  <si>
    <t>Saldo a favor</t>
  </si>
  <si>
    <t>Saldo a cargo</t>
  </si>
  <si>
    <t>Menos:</t>
  </si>
  <si>
    <t>Acreditamiento saldo a favor</t>
  </si>
  <si>
    <t>Igual:</t>
  </si>
  <si>
    <t>IVA por pagar</t>
  </si>
  <si>
    <t>Agosto</t>
  </si>
  <si>
    <t>Impuestos a favor</t>
  </si>
  <si>
    <t>Saldo a favor por presentar</t>
  </si>
  <si>
    <t>IVA saldo a favor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</si>
</sst>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sz val="11"/>
      <color rgb="FF000000"/>
      <name val="Arial"/>
      <family val="2"/>
    </font>
    <font>
      <sz val="11"/>
      <name val="Arial"/>
      <family val="2"/>
    </font>
    <font>
      <sz val="11"/>
      <color rgb="FFFFFF00"/>
      <name val="Arial"/>
      <family val="2"/>
    </font>
    <font>
      <u/>
      <sz val="11"/>
      <color theme="10"/>
      <name val="Calibri"/>
      <family val="2"/>
      <scheme val="minor"/>
    </font>
    <font>
      <b/>
      <sz val="11"/>
      <color rgb="FF0033CC"/>
      <name val="Calibri"/>
      <family val="2"/>
      <scheme val="minor"/>
    </font>
    <font>
      <b/>
      <u/>
      <sz val="11"/>
      <color rgb="FF0033CC"/>
      <name val="Calibri"/>
      <family val="2"/>
      <scheme val="minor"/>
    </font>
    <font>
      <b/>
      <u/>
      <sz val="11"/>
      <color theme="7" tint="-0.499984740745262"/>
      <name val="Calibri"/>
      <family val="2"/>
      <scheme val="minor"/>
    </font>
    <font>
      <b/>
      <u/>
      <sz val="11"/>
      <color rgb="FF0000FF"/>
      <name val="Calibri"/>
      <family val="2"/>
      <scheme val="minor"/>
    </font>
    <font>
      <b/>
      <u/>
      <sz val="11"/>
      <color rgb="FFC00000"/>
      <name val="Calibri"/>
      <family val="2"/>
      <scheme val="minor"/>
    </font>
    <font>
      <b/>
      <sz val="11"/>
      <color rgb="FFC00000"/>
      <name val="Calibri"/>
      <family val="2"/>
      <scheme val="minor"/>
    </font>
    <font>
      <b/>
      <sz val="11"/>
      <color rgb="FFFFFF00"/>
      <name val="Calibri"/>
      <family val="2"/>
      <scheme val="minor"/>
    </font>
    <font>
      <b/>
      <u/>
      <sz val="11"/>
      <color rgb="FFFFFF00"/>
      <name val="Calibri"/>
      <family val="2"/>
      <scheme val="minor"/>
    </font>
    <font>
      <b/>
      <sz val="11"/>
      <name val="Calibri"/>
      <family val="2"/>
      <scheme val="minor"/>
    </font>
    <font>
      <b/>
      <u/>
      <sz val="11"/>
      <color theme="0"/>
      <name val="Calibri"/>
      <family val="2"/>
      <scheme val="minor"/>
    </font>
    <font>
      <b/>
      <sz val="9"/>
      <color indexed="81"/>
      <name val="Tahoma"/>
      <family val="2"/>
    </font>
  </fonts>
  <fills count="16">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6" tint="0.79998168889431442"/>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42">
    <xf numFmtId="0" fontId="0" fillId="0" borderId="0" xfId="0"/>
    <xf numFmtId="0" fontId="3" fillId="2" borderId="1" xfId="0" applyFont="1" applyFill="1" applyBorder="1" applyAlignment="1">
      <alignment horizontal="center" vertical="center" wrapText="1"/>
    </xf>
    <xf numFmtId="0" fontId="4" fillId="0" borderId="2" xfId="0" applyFont="1" applyBorder="1" applyAlignment="1">
      <alignment horizontal="center" vertical="center" wrapText="1"/>
    </xf>
    <xf numFmtId="164" fontId="3" fillId="0" borderId="2" xfId="0" applyNumberFormat="1" applyFont="1" applyBorder="1" applyAlignment="1">
      <alignment horizontal="left"/>
    </xf>
    <xf numFmtId="0" fontId="4" fillId="0" borderId="3" xfId="0" applyFont="1" applyBorder="1" applyAlignment="1">
      <alignment horizontal="center" vertical="center" wrapText="1"/>
    </xf>
    <xf numFmtId="164" fontId="3" fillId="0" borderId="3" xfId="0" applyNumberFormat="1" applyFont="1" applyBorder="1" applyAlignment="1">
      <alignment horizontal="left"/>
    </xf>
    <xf numFmtId="0" fontId="3" fillId="0" borderId="3" xfId="0" applyFont="1" applyBorder="1"/>
    <xf numFmtId="0" fontId="3" fillId="2" borderId="4" xfId="0"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3" borderId="3" xfId="0" applyFont="1" applyFill="1" applyBorder="1" applyAlignment="1">
      <alignment horizontal="center" vertical="center"/>
    </xf>
    <xf numFmtId="49" fontId="6" fillId="4" borderId="3" xfId="0" applyNumberFormat="1" applyFont="1" applyFill="1" applyBorder="1" applyAlignment="1">
      <alignment horizontal="center" vertical="center" wrapText="1"/>
    </xf>
    <xf numFmtId="0" fontId="0" fillId="0" borderId="3" xfId="0" applyBorder="1"/>
    <xf numFmtId="0" fontId="0" fillId="0" borderId="3" xfId="0" applyBorder="1" applyAlignment="1">
      <alignment horizontal="center" vertical="center"/>
    </xf>
    <xf numFmtId="0" fontId="2" fillId="0" borderId="0" xfId="0" applyFont="1"/>
    <xf numFmtId="0" fontId="2" fillId="5" borderId="0" xfId="0" applyFont="1" applyFill="1" applyAlignment="1">
      <alignment horizontal="center"/>
    </xf>
    <xf numFmtId="0" fontId="8" fillId="0" borderId="0" xfId="1" applyFont="1"/>
    <xf numFmtId="0" fontId="9" fillId="0" borderId="0" xfId="1" applyFont="1"/>
    <xf numFmtId="0" fontId="10" fillId="0" borderId="0" xfId="1" applyFont="1" applyAlignment="1">
      <alignment horizontal="center"/>
    </xf>
    <xf numFmtId="0" fontId="11" fillId="0" borderId="0" xfId="1" applyFont="1"/>
    <xf numFmtId="0" fontId="12" fillId="0" borderId="0" xfId="1" applyFont="1"/>
    <xf numFmtId="0" fontId="2" fillId="6" borderId="0" xfId="0" applyFont="1" applyFill="1" applyAlignment="1">
      <alignment horizontal="center"/>
    </xf>
    <xf numFmtId="0" fontId="13" fillId="0" borderId="0" xfId="0" applyFont="1"/>
    <xf numFmtId="0" fontId="2" fillId="7" borderId="0" xfId="0" applyFont="1" applyFill="1" applyAlignment="1">
      <alignment horizontal="center"/>
    </xf>
    <xf numFmtId="0" fontId="14" fillId="8" borderId="0" xfId="0" applyFont="1" applyFill="1" applyAlignment="1">
      <alignment horizontal="center"/>
    </xf>
    <xf numFmtId="0" fontId="14" fillId="9" borderId="0" xfId="0" applyFont="1" applyFill="1" applyAlignment="1">
      <alignment horizontal="center"/>
    </xf>
    <xf numFmtId="0" fontId="1" fillId="10" borderId="0" xfId="0" applyFont="1" applyFill="1" applyAlignment="1">
      <alignment horizontal="center"/>
    </xf>
    <xf numFmtId="0" fontId="2" fillId="3" borderId="0" xfId="0" applyFont="1" applyFill="1" applyAlignment="1">
      <alignment horizontal="center"/>
    </xf>
    <xf numFmtId="0" fontId="15" fillId="4" borderId="0" xfId="1" applyFont="1" applyFill="1" applyAlignment="1">
      <alignment horizontal="center"/>
    </xf>
    <xf numFmtId="0" fontId="16" fillId="11" borderId="0" xfId="0" applyFont="1" applyFill="1" applyAlignment="1">
      <alignment horizontal="center"/>
    </xf>
    <xf numFmtId="0" fontId="17" fillId="10" borderId="0" xfId="1" applyFont="1" applyFill="1" applyAlignment="1">
      <alignment horizontal="center"/>
    </xf>
    <xf numFmtId="0" fontId="2" fillId="12" borderId="3" xfId="0" applyFont="1" applyFill="1" applyBorder="1" applyAlignment="1">
      <alignment horizontal="center" vertical="center"/>
    </xf>
    <xf numFmtId="4" fontId="0" fillId="0" borderId="0" xfId="0" applyNumberFormat="1"/>
    <xf numFmtId="0" fontId="0" fillId="13" borderId="0" xfId="0" applyFill="1"/>
    <xf numFmtId="14" fontId="0" fillId="0" borderId="0" xfId="0" applyNumberFormat="1"/>
    <xf numFmtId="0" fontId="2" fillId="14" borderId="3" xfId="0" applyFont="1" applyFill="1" applyBorder="1" applyAlignment="1">
      <alignment horizontal="center"/>
    </xf>
    <xf numFmtId="4" fontId="2" fillId="14" borderId="3" xfId="0" applyNumberFormat="1" applyFont="1" applyFill="1" applyBorder="1" applyAlignment="1">
      <alignment horizontal="center"/>
    </xf>
    <xf numFmtId="4" fontId="0" fillId="0" borderId="0" xfId="0" quotePrefix="1" applyNumberFormat="1"/>
    <xf numFmtId="4" fontId="0" fillId="15" borderId="0" xfId="0" quotePrefix="1" applyNumberFormat="1" applyFill="1"/>
    <xf numFmtId="4" fontId="0" fillId="0" borderId="0" xfId="0" applyNumberFormat="1" applyAlignment="1">
      <alignment horizontal="right"/>
    </xf>
    <xf numFmtId="4" fontId="0" fillId="15" borderId="0" xfId="0" applyNumberFormat="1" applyFill="1"/>
    <xf numFmtId="0" fontId="0" fillId="0" borderId="0" xfId="0" applyAlignment="1">
      <alignment horizontal="left" inden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diagrams/colors1.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4BBE9FA-40A8-4DFA-A7AD-D6940EE2DE34}" type="doc">
      <dgm:prSet loTypeId="urn:microsoft.com/office/officeart/2005/8/layout/radial4" loCatId="relationship" qsTypeId="urn:microsoft.com/office/officeart/2005/8/quickstyle/simple1" qsCatId="simple" csTypeId="urn:microsoft.com/office/officeart/2005/8/colors/colorful5" csCatId="colorful" phldr="1"/>
      <dgm:spPr/>
      <dgm:t>
        <a:bodyPr/>
        <a:lstStyle/>
        <a:p>
          <a:endParaRPr lang="es-MX"/>
        </a:p>
      </dgm:t>
    </dgm:pt>
    <dgm:pt modelId="{2401354D-EC8D-46FC-A6FA-74C2FA325D4F}">
      <dgm:prSet phldrT="[Texto]"/>
      <dgm:spPr/>
      <dgm:t>
        <a:bodyPr/>
        <a:lstStyle/>
        <a:p>
          <a:r>
            <a:rPr lang="es-MX"/>
            <a:t>Vendedor (se encuentra en territorio nacional)</a:t>
          </a:r>
        </a:p>
      </dgm:t>
    </dgm:pt>
    <dgm:pt modelId="{866FA3DD-D98B-4745-B0B6-CD53C1C64521}" type="parTrans" cxnId="{56403A21-A8A1-4E6E-9229-7E2CF641D757}">
      <dgm:prSet/>
      <dgm:spPr/>
      <dgm:t>
        <a:bodyPr/>
        <a:lstStyle/>
        <a:p>
          <a:endParaRPr lang="es-MX"/>
        </a:p>
      </dgm:t>
    </dgm:pt>
    <dgm:pt modelId="{9035C96C-061F-4F35-85A1-E97A085E36CE}" type="sibTrans" cxnId="{56403A21-A8A1-4E6E-9229-7E2CF641D757}">
      <dgm:prSet/>
      <dgm:spPr/>
      <dgm:t>
        <a:bodyPr/>
        <a:lstStyle/>
        <a:p>
          <a:endParaRPr lang="es-MX"/>
        </a:p>
      </dgm:t>
    </dgm:pt>
    <dgm:pt modelId="{84BDB629-93FA-4012-9173-5958BF72E91B}">
      <dgm:prSet phldrT="[Texto]"/>
      <dgm:spPr/>
      <dgm:t>
        <a:bodyPr/>
        <a:lstStyle/>
        <a:p>
          <a:r>
            <a:rPr lang="es-MX"/>
            <a:t>Cliente de Japón solicita una maquina</a:t>
          </a:r>
        </a:p>
      </dgm:t>
    </dgm:pt>
    <dgm:pt modelId="{693BBB45-B4D4-4977-9F4A-C0C925C4B06D}" type="parTrans" cxnId="{E5BA5BA5-6D07-44B9-897E-67299061FD48}">
      <dgm:prSet/>
      <dgm:spPr/>
      <dgm:t>
        <a:bodyPr/>
        <a:lstStyle/>
        <a:p>
          <a:endParaRPr lang="es-MX"/>
        </a:p>
      </dgm:t>
    </dgm:pt>
    <dgm:pt modelId="{0D004148-7734-4F8B-96A3-B0B7B5B9638A}" type="sibTrans" cxnId="{E5BA5BA5-6D07-44B9-897E-67299061FD48}">
      <dgm:prSet/>
      <dgm:spPr/>
      <dgm:t>
        <a:bodyPr/>
        <a:lstStyle/>
        <a:p>
          <a:endParaRPr lang="es-MX"/>
        </a:p>
      </dgm:t>
    </dgm:pt>
    <dgm:pt modelId="{8D49640E-B6AA-45C4-A7D6-ED00355D40CD}">
      <dgm:prSet phldrT="[Texto]"/>
      <dgm:spPr/>
      <dgm:t>
        <a:bodyPr/>
        <a:lstStyle/>
        <a:p>
          <a:r>
            <a:rPr lang="es-MX"/>
            <a:t>La maquina la compra el vendedor en Alemania y solicita se entregue en Japón</a:t>
          </a:r>
        </a:p>
      </dgm:t>
    </dgm:pt>
    <dgm:pt modelId="{71636648-DF92-471B-8A5C-CA7FD3D4BFD0}" type="parTrans" cxnId="{0400AC76-1CF1-478F-BC10-8437EAAF27E4}">
      <dgm:prSet/>
      <dgm:spPr/>
      <dgm:t>
        <a:bodyPr/>
        <a:lstStyle/>
        <a:p>
          <a:endParaRPr lang="es-MX"/>
        </a:p>
      </dgm:t>
    </dgm:pt>
    <dgm:pt modelId="{925BC19E-1F4A-409D-B161-D761DD149C0F}" type="sibTrans" cxnId="{0400AC76-1CF1-478F-BC10-8437EAAF27E4}">
      <dgm:prSet/>
      <dgm:spPr/>
      <dgm:t>
        <a:bodyPr/>
        <a:lstStyle/>
        <a:p>
          <a:endParaRPr lang="es-MX"/>
        </a:p>
      </dgm:t>
    </dgm:pt>
    <dgm:pt modelId="{C993DE58-0E06-40BD-BE8A-E0BA746CC7B2}">
      <dgm:prSet phldrT="[Texto]"/>
      <dgm:spPr/>
      <dgm:t>
        <a:bodyPr/>
        <a:lstStyle/>
        <a:p>
          <a:r>
            <a:rPr lang="es-MX"/>
            <a:t>Esta venta no es objeto de impuesto.</a:t>
          </a:r>
        </a:p>
      </dgm:t>
    </dgm:pt>
    <dgm:pt modelId="{B6A2B97A-288B-4504-A23A-988F55DE5F1F}" type="parTrans" cxnId="{F4D3D894-0B80-417F-A323-2388A9F23FDE}">
      <dgm:prSet/>
      <dgm:spPr/>
      <dgm:t>
        <a:bodyPr/>
        <a:lstStyle/>
        <a:p>
          <a:endParaRPr lang="es-MX"/>
        </a:p>
      </dgm:t>
    </dgm:pt>
    <dgm:pt modelId="{09AC5BC2-B93F-4D05-8D48-DC5504591C6E}" type="sibTrans" cxnId="{F4D3D894-0B80-417F-A323-2388A9F23FDE}">
      <dgm:prSet/>
      <dgm:spPr/>
      <dgm:t>
        <a:bodyPr/>
        <a:lstStyle/>
        <a:p>
          <a:endParaRPr lang="es-MX"/>
        </a:p>
      </dgm:t>
    </dgm:pt>
    <dgm:pt modelId="{0B10DAAD-1B44-4C39-AA3A-5CCF1134EF7A}" type="pres">
      <dgm:prSet presAssocID="{E4BBE9FA-40A8-4DFA-A7AD-D6940EE2DE34}" presName="cycle" presStyleCnt="0">
        <dgm:presLayoutVars>
          <dgm:chMax val="1"/>
          <dgm:dir/>
          <dgm:animLvl val="ctr"/>
          <dgm:resizeHandles val="exact"/>
        </dgm:presLayoutVars>
      </dgm:prSet>
      <dgm:spPr/>
    </dgm:pt>
    <dgm:pt modelId="{EB89EAD6-207F-47A8-A1CF-AF2BECA4D12E}" type="pres">
      <dgm:prSet presAssocID="{2401354D-EC8D-46FC-A6FA-74C2FA325D4F}" presName="centerShape" presStyleLbl="node0" presStyleIdx="0" presStyleCnt="1"/>
      <dgm:spPr/>
    </dgm:pt>
    <dgm:pt modelId="{DB88EE8D-54A0-4238-8F92-7C5BD486BDE7}" type="pres">
      <dgm:prSet presAssocID="{693BBB45-B4D4-4977-9F4A-C0C925C4B06D}" presName="parTrans" presStyleLbl="bgSibTrans2D1" presStyleIdx="0" presStyleCnt="3"/>
      <dgm:spPr/>
    </dgm:pt>
    <dgm:pt modelId="{56E482FF-7F09-4589-9BE6-FB500291C052}" type="pres">
      <dgm:prSet presAssocID="{84BDB629-93FA-4012-9173-5958BF72E91B}" presName="node" presStyleLbl="node1" presStyleIdx="0" presStyleCnt="3">
        <dgm:presLayoutVars>
          <dgm:bulletEnabled val="1"/>
        </dgm:presLayoutVars>
      </dgm:prSet>
      <dgm:spPr/>
    </dgm:pt>
    <dgm:pt modelId="{EEB7D7C5-D2EF-42AD-B388-2E7CCFA7E6B3}" type="pres">
      <dgm:prSet presAssocID="{71636648-DF92-471B-8A5C-CA7FD3D4BFD0}" presName="parTrans" presStyleLbl="bgSibTrans2D1" presStyleIdx="1" presStyleCnt="3"/>
      <dgm:spPr/>
    </dgm:pt>
    <dgm:pt modelId="{19DC3D5C-2B56-4B66-A3E9-E4719657670C}" type="pres">
      <dgm:prSet presAssocID="{8D49640E-B6AA-45C4-A7D6-ED00355D40CD}" presName="node" presStyleLbl="node1" presStyleIdx="1" presStyleCnt="3">
        <dgm:presLayoutVars>
          <dgm:bulletEnabled val="1"/>
        </dgm:presLayoutVars>
      </dgm:prSet>
      <dgm:spPr/>
    </dgm:pt>
    <dgm:pt modelId="{31DD1EC0-7507-4BF3-9B81-03F7B4FF882B}" type="pres">
      <dgm:prSet presAssocID="{B6A2B97A-288B-4504-A23A-988F55DE5F1F}" presName="parTrans" presStyleLbl="bgSibTrans2D1" presStyleIdx="2" presStyleCnt="3"/>
      <dgm:spPr/>
    </dgm:pt>
    <dgm:pt modelId="{4BD73768-5657-4BE6-BCE1-E18BA2EE373F}" type="pres">
      <dgm:prSet presAssocID="{C993DE58-0E06-40BD-BE8A-E0BA746CC7B2}" presName="node" presStyleLbl="node1" presStyleIdx="2" presStyleCnt="3">
        <dgm:presLayoutVars>
          <dgm:bulletEnabled val="1"/>
        </dgm:presLayoutVars>
      </dgm:prSet>
      <dgm:spPr/>
    </dgm:pt>
  </dgm:ptLst>
  <dgm:cxnLst>
    <dgm:cxn modelId="{AC752503-D096-4EF4-BE87-78364E2B7D4E}" type="presOf" srcId="{693BBB45-B4D4-4977-9F4A-C0C925C4B06D}" destId="{DB88EE8D-54A0-4238-8F92-7C5BD486BDE7}" srcOrd="0" destOrd="0" presId="urn:microsoft.com/office/officeart/2005/8/layout/radial4"/>
    <dgm:cxn modelId="{27D5D104-B4D1-4EBC-9013-6E6BD6C61B5E}" type="presOf" srcId="{B6A2B97A-288B-4504-A23A-988F55DE5F1F}" destId="{31DD1EC0-7507-4BF3-9B81-03F7B4FF882B}" srcOrd="0" destOrd="0" presId="urn:microsoft.com/office/officeart/2005/8/layout/radial4"/>
    <dgm:cxn modelId="{56403A21-A8A1-4E6E-9229-7E2CF641D757}" srcId="{E4BBE9FA-40A8-4DFA-A7AD-D6940EE2DE34}" destId="{2401354D-EC8D-46FC-A6FA-74C2FA325D4F}" srcOrd="0" destOrd="0" parTransId="{866FA3DD-D98B-4745-B0B6-CD53C1C64521}" sibTransId="{9035C96C-061F-4F35-85A1-E97A085E36CE}"/>
    <dgm:cxn modelId="{D9450D40-D20E-4A95-B561-A1AC381365C5}" type="presOf" srcId="{E4BBE9FA-40A8-4DFA-A7AD-D6940EE2DE34}" destId="{0B10DAAD-1B44-4C39-AA3A-5CCF1134EF7A}" srcOrd="0" destOrd="0" presId="urn:microsoft.com/office/officeart/2005/8/layout/radial4"/>
    <dgm:cxn modelId="{0400AC76-1CF1-478F-BC10-8437EAAF27E4}" srcId="{2401354D-EC8D-46FC-A6FA-74C2FA325D4F}" destId="{8D49640E-B6AA-45C4-A7D6-ED00355D40CD}" srcOrd="1" destOrd="0" parTransId="{71636648-DF92-471B-8A5C-CA7FD3D4BFD0}" sibTransId="{925BC19E-1F4A-409D-B161-D761DD149C0F}"/>
    <dgm:cxn modelId="{A4F57893-250B-4BCA-B5C7-05AC2ADC6973}" type="presOf" srcId="{71636648-DF92-471B-8A5C-CA7FD3D4BFD0}" destId="{EEB7D7C5-D2EF-42AD-B388-2E7CCFA7E6B3}" srcOrd="0" destOrd="0" presId="urn:microsoft.com/office/officeart/2005/8/layout/radial4"/>
    <dgm:cxn modelId="{F4D3D894-0B80-417F-A323-2388A9F23FDE}" srcId="{2401354D-EC8D-46FC-A6FA-74C2FA325D4F}" destId="{C993DE58-0E06-40BD-BE8A-E0BA746CC7B2}" srcOrd="2" destOrd="0" parTransId="{B6A2B97A-288B-4504-A23A-988F55DE5F1F}" sibTransId="{09AC5BC2-B93F-4D05-8D48-DC5504591C6E}"/>
    <dgm:cxn modelId="{E5BA5BA5-6D07-44B9-897E-67299061FD48}" srcId="{2401354D-EC8D-46FC-A6FA-74C2FA325D4F}" destId="{84BDB629-93FA-4012-9173-5958BF72E91B}" srcOrd="0" destOrd="0" parTransId="{693BBB45-B4D4-4977-9F4A-C0C925C4B06D}" sibTransId="{0D004148-7734-4F8B-96A3-B0B7B5B9638A}"/>
    <dgm:cxn modelId="{0D2051C2-1556-49E2-A84E-416666EDF572}" type="presOf" srcId="{C993DE58-0E06-40BD-BE8A-E0BA746CC7B2}" destId="{4BD73768-5657-4BE6-BCE1-E18BA2EE373F}" srcOrd="0" destOrd="0" presId="urn:microsoft.com/office/officeart/2005/8/layout/radial4"/>
    <dgm:cxn modelId="{9D6EDAD3-3FC3-4FC0-8C07-B1C338FABEB8}" type="presOf" srcId="{2401354D-EC8D-46FC-A6FA-74C2FA325D4F}" destId="{EB89EAD6-207F-47A8-A1CF-AF2BECA4D12E}" srcOrd="0" destOrd="0" presId="urn:microsoft.com/office/officeart/2005/8/layout/radial4"/>
    <dgm:cxn modelId="{9B0A26EC-F358-4A9C-9548-EA1054FBCA71}" type="presOf" srcId="{8D49640E-B6AA-45C4-A7D6-ED00355D40CD}" destId="{19DC3D5C-2B56-4B66-A3E9-E4719657670C}" srcOrd="0" destOrd="0" presId="urn:microsoft.com/office/officeart/2005/8/layout/radial4"/>
    <dgm:cxn modelId="{613AF3EF-59EE-4FAD-BB05-AB979915896C}" type="presOf" srcId="{84BDB629-93FA-4012-9173-5958BF72E91B}" destId="{56E482FF-7F09-4589-9BE6-FB500291C052}" srcOrd="0" destOrd="0" presId="urn:microsoft.com/office/officeart/2005/8/layout/radial4"/>
    <dgm:cxn modelId="{7CA4961A-25C3-4AED-BE3A-C2EE64EC786A}" type="presParOf" srcId="{0B10DAAD-1B44-4C39-AA3A-5CCF1134EF7A}" destId="{EB89EAD6-207F-47A8-A1CF-AF2BECA4D12E}" srcOrd="0" destOrd="0" presId="urn:microsoft.com/office/officeart/2005/8/layout/radial4"/>
    <dgm:cxn modelId="{0DA32701-920E-4926-AC90-E5E272747951}" type="presParOf" srcId="{0B10DAAD-1B44-4C39-AA3A-5CCF1134EF7A}" destId="{DB88EE8D-54A0-4238-8F92-7C5BD486BDE7}" srcOrd="1" destOrd="0" presId="urn:microsoft.com/office/officeart/2005/8/layout/radial4"/>
    <dgm:cxn modelId="{3A1CE997-3C80-49C2-9D45-6E06B3CBC147}" type="presParOf" srcId="{0B10DAAD-1B44-4C39-AA3A-5CCF1134EF7A}" destId="{56E482FF-7F09-4589-9BE6-FB500291C052}" srcOrd="2" destOrd="0" presId="urn:microsoft.com/office/officeart/2005/8/layout/radial4"/>
    <dgm:cxn modelId="{2DF96036-A943-4BF0-9F9B-2C2E792557E4}" type="presParOf" srcId="{0B10DAAD-1B44-4C39-AA3A-5CCF1134EF7A}" destId="{EEB7D7C5-D2EF-42AD-B388-2E7CCFA7E6B3}" srcOrd="3" destOrd="0" presId="urn:microsoft.com/office/officeart/2005/8/layout/radial4"/>
    <dgm:cxn modelId="{49FA0214-5E44-4913-8E15-4B4FA4601392}" type="presParOf" srcId="{0B10DAAD-1B44-4C39-AA3A-5CCF1134EF7A}" destId="{19DC3D5C-2B56-4B66-A3E9-E4719657670C}" srcOrd="4" destOrd="0" presId="urn:microsoft.com/office/officeart/2005/8/layout/radial4"/>
    <dgm:cxn modelId="{5E045B9B-876F-4579-A9B0-2CE0296EBE77}" type="presParOf" srcId="{0B10DAAD-1B44-4C39-AA3A-5CCF1134EF7A}" destId="{31DD1EC0-7507-4BF3-9B81-03F7B4FF882B}" srcOrd="5" destOrd="0" presId="urn:microsoft.com/office/officeart/2005/8/layout/radial4"/>
    <dgm:cxn modelId="{34A2B116-03D3-4356-AEC1-1267213607E4}" type="presParOf" srcId="{0B10DAAD-1B44-4C39-AA3A-5CCF1134EF7A}" destId="{4BD73768-5657-4BE6-BCE1-E18BA2EE373F}"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FCE44438-0B25-48E8-BAB1-EC417A9AE9DE}" type="doc">
      <dgm:prSet loTypeId="urn:microsoft.com/office/officeart/2005/8/layout/StepDownProcess" loCatId="process" qsTypeId="urn:microsoft.com/office/officeart/2005/8/quickstyle/simple1" qsCatId="simple" csTypeId="urn:microsoft.com/office/officeart/2005/8/colors/colorful5" csCatId="colorful" phldr="1"/>
      <dgm:spPr/>
      <dgm:t>
        <a:bodyPr/>
        <a:lstStyle/>
        <a:p>
          <a:endParaRPr lang="es-MX"/>
        </a:p>
      </dgm:t>
    </dgm:pt>
    <dgm:pt modelId="{B6D7BF55-FFC9-45B6-892E-B67BC7A28FC1}">
      <dgm:prSet phldrT="[Texto]"/>
      <dgm:spPr/>
      <dgm:t>
        <a:bodyPr/>
        <a:lstStyle/>
        <a:p>
          <a:r>
            <a:rPr lang="es-MX"/>
            <a:t>Persona física honorarios</a:t>
          </a:r>
        </a:p>
      </dgm:t>
    </dgm:pt>
    <dgm:pt modelId="{C6C40CAA-F60E-4404-88A3-67FB7A687F57}" type="parTrans" cxnId="{05049D0F-B6D1-4BB7-9244-CCE4135813BF}">
      <dgm:prSet/>
      <dgm:spPr/>
      <dgm:t>
        <a:bodyPr/>
        <a:lstStyle/>
        <a:p>
          <a:endParaRPr lang="es-MX"/>
        </a:p>
      </dgm:t>
    </dgm:pt>
    <dgm:pt modelId="{F79CD373-D3FA-4DB5-8C40-D49C95F3AB9F}" type="sibTrans" cxnId="{05049D0F-B6D1-4BB7-9244-CCE4135813BF}">
      <dgm:prSet/>
      <dgm:spPr/>
      <dgm:t>
        <a:bodyPr/>
        <a:lstStyle/>
        <a:p>
          <a:endParaRPr lang="es-MX"/>
        </a:p>
      </dgm:t>
    </dgm:pt>
    <dgm:pt modelId="{AEB3BB72-F86C-4F08-864B-6D65015668D6}">
      <dgm:prSet phldrT="[Texto]"/>
      <dgm:spPr/>
      <dgm:t>
        <a:bodyPr/>
        <a:lstStyle/>
        <a:p>
          <a:pPr algn="just"/>
          <a:r>
            <a:rPr lang="es-MX"/>
            <a:t>Es contratada por un residente en el extranjero.</a:t>
          </a:r>
        </a:p>
      </dgm:t>
    </dgm:pt>
    <dgm:pt modelId="{F59287E5-05A2-4A06-B7A5-8CD70822F5AE}" type="parTrans" cxnId="{00DCDC41-A0B3-44AA-90BB-9CF98C434250}">
      <dgm:prSet/>
      <dgm:spPr/>
      <dgm:t>
        <a:bodyPr/>
        <a:lstStyle/>
        <a:p>
          <a:endParaRPr lang="es-MX"/>
        </a:p>
      </dgm:t>
    </dgm:pt>
    <dgm:pt modelId="{6CADC71B-66AE-4A7D-819A-20CE7012F0EC}" type="sibTrans" cxnId="{00DCDC41-A0B3-44AA-90BB-9CF98C434250}">
      <dgm:prSet/>
      <dgm:spPr/>
      <dgm:t>
        <a:bodyPr/>
        <a:lstStyle/>
        <a:p>
          <a:endParaRPr lang="es-MX"/>
        </a:p>
      </dgm:t>
    </dgm:pt>
    <dgm:pt modelId="{68DE0278-914D-4763-B3B9-45EC28ECCE88}">
      <dgm:prSet phldrT="[Texto]"/>
      <dgm:spPr/>
      <dgm:t>
        <a:bodyPr/>
        <a:lstStyle/>
        <a:p>
          <a:r>
            <a:rPr lang="es-MX"/>
            <a:t>Cliente extranjero</a:t>
          </a:r>
        </a:p>
      </dgm:t>
    </dgm:pt>
    <dgm:pt modelId="{8AD1809C-26B7-4ACE-BBD5-3BC52E340EDB}" type="parTrans" cxnId="{F369F09A-F49D-48A1-85E4-477A922B6F06}">
      <dgm:prSet/>
      <dgm:spPr/>
      <dgm:t>
        <a:bodyPr/>
        <a:lstStyle/>
        <a:p>
          <a:endParaRPr lang="es-MX"/>
        </a:p>
      </dgm:t>
    </dgm:pt>
    <dgm:pt modelId="{7315C687-0036-461F-B5D8-DBD90D59F6F5}" type="sibTrans" cxnId="{F369F09A-F49D-48A1-85E4-477A922B6F06}">
      <dgm:prSet/>
      <dgm:spPr/>
      <dgm:t>
        <a:bodyPr/>
        <a:lstStyle/>
        <a:p>
          <a:endParaRPr lang="es-MX"/>
        </a:p>
      </dgm:t>
    </dgm:pt>
    <dgm:pt modelId="{56941C12-85BE-471B-81DF-A93B9E7D02D3}">
      <dgm:prSet phldrT="[Texto]"/>
      <dgm:spPr/>
      <dgm:t>
        <a:bodyPr/>
        <a:lstStyle/>
        <a:p>
          <a:pPr algn="just"/>
          <a:r>
            <a:rPr lang="es-MX"/>
            <a:t>Requiere que el servicio se realice directamente en su país.</a:t>
          </a:r>
        </a:p>
      </dgm:t>
    </dgm:pt>
    <dgm:pt modelId="{B58733BD-25BE-44AC-8ABE-2DBA5F7DC9A6}" type="parTrans" cxnId="{C561F035-A522-48D2-B2ED-D4BC5460B8B8}">
      <dgm:prSet/>
      <dgm:spPr/>
      <dgm:t>
        <a:bodyPr/>
        <a:lstStyle/>
        <a:p>
          <a:endParaRPr lang="es-MX"/>
        </a:p>
      </dgm:t>
    </dgm:pt>
    <dgm:pt modelId="{AB23F004-54A5-42E1-BD5D-E50459AA23B5}" type="sibTrans" cxnId="{C561F035-A522-48D2-B2ED-D4BC5460B8B8}">
      <dgm:prSet/>
      <dgm:spPr/>
      <dgm:t>
        <a:bodyPr/>
        <a:lstStyle/>
        <a:p>
          <a:endParaRPr lang="es-MX"/>
        </a:p>
      </dgm:t>
    </dgm:pt>
    <dgm:pt modelId="{AB8E2068-D45A-4329-835D-523D3DE38656}">
      <dgm:prSet phldrT="[Texto]"/>
      <dgm:spPr/>
      <dgm:t>
        <a:bodyPr/>
        <a:lstStyle/>
        <a:p>
          <a:r>
            <a:rPr lang="es-MX"/>
            <a:t>Para efecto del IVA</a:t>
          </a:r>
        </a:p>
      </dgm:t>
    </dgm:pt>
    <dgm:pt modelId="{C33316AF-10F6-4FFB-9BF1-08B10B2EC3C0}" type="parTrans" cxnId="{EB21FE4F-5C4C-464A-9AA4-27FAF77A454A}">
      <dgm:prSet/>
      <dgm:spPr/>
      <dgm:t>
        <a:bodyPr/>
        <a:lstStyle/>
        <a:p>
          <a:endParaRPr lang="es-MX"/>
        </a:p>
      </dgm:t>
    </dgm:pt>
    <dgm:pt modelId="{9D2804DA-B563-46E4-8191-A31C075D1D5D}" type="sibTrans" cxnId="{EB21FE4F-5C4C-464A-9AA4-27FAF77A454A}">
      <dgm:prSet/>
      <dgm:spPr/>
      <dgm:t>
        <a:bodyPr/>
        <a:lstStyle/>
        <a:p>
          <a:endParaRPr lang="es-MX"/>
        </a:p>
      </dgm:t>
    </dgm:pt>
    <dgm:pt modelId="{221BC08C-6622-4AA7-9732-9AF14B6D69D9}">
      <dgm:prSet phldrT="[Texto]"/>
      <dgm:spPr/>
      <dgm:t>
        <a:bodyPr/>
        <a:lstStyle/>
        <a:p>
          <a:r>
            <a:rPr lang="es-MX"/>
            <a:t>No objeto del impuesto.</a:t>
          </a:r>
        </a:p>
      </dgm:t>
    </dgm:pt>
    <dgm:pt modelId="{2DF59A73-F58E-4ACA-AF38-65A77DD7B2CA}" type="parTrans" cxnId="{CF2D6BA4-9161-48C0-ADD8-981A1EF113FE}">
      <dgm:prSet/>
      <dgm:spPr/>
      <dgm:t>
        <a:bodyPr/>
        <a:lstStyle/>
        <a:p>
          <a:endParaRPr lang="es-MX"/>
        </a:p>
      </dgm:t>
    </dgm:pt>
    <dgm:pt modelId="{36E3DBC3-2D16-4223-B46F-601F756799D6}" type="sibTrans" cxnId="{CF2D6BA4-9161-48C0-ADD8-981A1EF113FE}">
      <dgm:prSet/>
      <dgm:spPr/>
      <dgm:t>
        <a:bodyPr/>
        <a:lstStyle/>
        <a:p>
          <a:endParaRPr lang="es-MX"/>
        </a:p>
      </dgm:t>
    </dgm:pt>
    <dgm:pt modelId="{B9C1A7C0-EC98-4D3B-8A75-43EB67C6D33F}" type="pres">
      <dgm:prSet presAssocID="{FCE44438-0B25-48E8-BAB1-EC417A9AE9DE}" presName="rootnode" presStyleCnt="0">
        <dgm:presLayoutVars>
          <dgm:chMax/>
          <dgm:chPref/>
          <dgm:dir/>
          <dgm:animLvl val="lvl"/>
        </dgm:presLayoutVars>
      </dgm:prSet>
      <dgm:spPr/>
    </dgm:pt>
    <dgm:pt modelId="{9ED19C13-5561-47FD-B581-6C0976BC98DB}" type="pres">
      <dgm:prSet presAssocID="{B6D7BF55-FFC9-45B6-892E-B67BC7A28FC1}" presName="composite" presStyleCnt="0"/>
      <dgm:spPr/>
    </dgm:pt>
    <dgm:pt modelId="{6EE2F2FE-AF98-4233-BAED-40465BE1E210}" type="pres">
      <dgm:prSet presAssocID="{B6D7BF55-FFC9-45B6-892E-B67BC7A28FC1}" presName="bentUpArrow1" presStyleLbl="alignImgPlace1" presStyleIdx="0" presStyleCnt="2"/>
      <dgm:spPr/>
    </dgm:pt>
    <dgm:pt modelId="{ABC55834-D870-4219-814B-D4C04FE8D977}" type="pres">
      <dgm:prSet presAssocID="{B6D7BF55-FFC9-45B6-892E-B67BC7A28FC1}" presName="ParentText" presStyleLbl="node1" presStyleIdx="0" presStyleCnt="3">
        <dgm:presLayoutVars>
          <dgm:chMax val="1"/>
          <dgm:chPref val="1"/>
          <dgm:bulletEnabled val="1"/>
        </dgm:presLayoutVars>
      </dgm:prSet>
      <dgm:spPr/>
    </dgm:pt>
    <dgm:pt modelId="{5B230EB4-B032-48E6-9D92-AA05599A2A88}" type="pres">
      <dgm:prSet presAssocID="{B6D7BF55-FFC9-45B6-892E-B67BC7A28FC1}" presName="ChildText" presStyleLbl="revTx" presStyleIdx="0" presStyleCnt="3">
        <dgm:presLayoutVars>
          <dgm:chMax val="0"/>
          <dgm:chPref val="0"/>
          <dgm:bulletEnabled val="1"/>
        </dgm:presLayoutVars>
      </dgm:prSet>
      <dgm:spPr/>
    </dgm:pt>
    <dgm:pt modelId="{DD81BEEA-D96C-48D9-9BE2-C409C52B5FDE}" type="pres">
      <dgm:prSet presAssocID="{F79CD373-D3FA-4DB5-8C40-D49C95F3AB9F}" presName="sibTrans" presStyleCnt="0"/>
      <dgm:spPr/>
    </dgm:pt>
    <dgm:pt modelId="{19A56E74-9390-448D-A807-3297976BD5AA}" type="pres">
      <dgm:prSet presAssocID="{68DE0278-914D-4763-B3B9-45EC28ECCE88}" presName="composite" presStyleCnt="0"/>
      <dgm:spPr/>
    </dgm:pt>
    <dgm:pt modelId="{830C223B-3C74-4C4E-8CCE-B8211EC87831}" type="pres">
      <dgm:prSet presAssocID="{68DE0278-914D-4763-B3B9-45EC28ECCE88}" presName="bentUpArrow1" presStyleLbl="alignImgPlace1" presStyleIdx="1" presStyleCnt="2"/>
      <dgm:spPr/>
    </dgm:pt>
    <dgm:pt modelId="{2A9F12A4-93D0-4868-AE64-F762122D8B86}" type="pres">
      <dgm:prSet presAssocID="{68DE0278-914D-4763-B3B9-45EC28ECCE88}" presName="ParentText" presStyleLbl="node1" presStyleIdx="1" presStyleCnt="3">
        <dgm:presLayoutVars>
          <dgm:chMax val="1"/>
          <dgm:chPref val="1"/>
          <dgm:bulletEnabled val="1"/>
        </dgm:presLayoutVars>
      </dgm:prSet>
      <dgm:spPr/>
    </dgm:pt>
    <dgm:pt modelId="{F38858EA-497F-4D23-B208-E9669D072E38}" type="pres">
      <dgm:prSet presAssocID="{68DE0278-914D-4763-B3B9-45EC28ECCE88}" presName="ChildText" presStyleLbl="revTx" presStyleIdx="1" presStyleCnt="3">
        <dgm:presLayoutVars>
          <dgm:chMax val="0"/>
          <dgm:chPref val="0"/>
          <dgm:bulletEnabled val="1"/>
        </dgm:presLayoutVars>
      </dgm:prSet>
      <dgm:spPr/>
    </dgm:pt>
    <dgm:pt modelId="{2F14B9BC-B91B-461F-B477-56DE1B6C822F}" type="pres">
      <dgm:prSet presAssocID="{7315C687-0036-461F-B5D8-DBD90D59F6F5}" presName="sibTrans" presStyleCnt="0"/>
      <dgm:spPr/>
    </dgm:pt>
    <dgm:pt modelId="{D720C9C8-BEFE-4630-B8E8-3BAA0DE6C3DE}" type="pres">
      <dgm:prSet presAssocID="{AB8E2068-D45A-4329-835D-523D3DE38656}" presName="composite" presStyleCnt="0"/>
      <dgm:spPr/>
    </dgm:pt>
    <dgm:pt modelId="{3762AECC-D5A3-4480-9CF1-C89581023A62}" type="pres">
      <dgm:prSet presAssocID="{AB8E2068-D45A-4329-835D-523D3DE38656}" presName="ParentText" presStyleLbl="node1" presStyleIdx="2" presStyleCnt="3">
        <dgm:presLayoutVars>
          <dgm:chMax val="1"/>
          <dgm:chPref val="1"/>
          <dgm:bulletEnabled val="1"/>
        </dgm:presLayoutVars>
      </dgm:prSet>
      <dgm:spPr/>
    </dgm:pt>
    <dgm:pt modelId="{5794D85D-7A7C-47D3-BD23-180E4443C2DC}" type="pres">
      <dgm:prSet presAssocID="{AB8E2068-D45A-4329-835D-523D3DE38656}" presName="FinalChildText" presStyleLbl="revTx" presStyleIdx="2" presStyleCnt="3">
        <dgm:presLayoutVars>
          <dgm:chMax val="0"/>
          <dgm:chPref val="0"/>
          <dgm:bulletEnabled val="1"/>
        </dgm:presLayoutVars>
      </dgm:prSet>
      <dgm:spPr/>
    </dgm:pt>
  </dgm:ptLst>
  <dgm:cxnLst>
    <dgm:cxn modelId="{05049D0F-B6D1-4BB7-9244-CCE4135813BF}" srcId="{FCE44438-0B25-48E8-BAB1-EC417A9AE9DE}" destId="{B6D7BF55-FFC9-45B6-892E-B67BC7A28FC1}" srcOrd="0" destOrd="0" parTransId="{C6C40CAA-F60E-4404-88A3-67FB7A687F57}" sibTransId="{F79CD373-D3FA-4DB5-8C40-D49C95F3AB9F}"/>
    <dgm:cxn modelId="{4690D614-6E3A-4CCD-83C5-EC78EC9362CC}" type="presOf" srcId="{56941C12-85BE-471B-81DF-A93B9E7D02D3}" destId="{F38858EA-497F-4D23-B208-E9669D072E38}" srcOrd="0" destOrd="0" presId="urn:microsoft.com/office/officeart/2005/8/layout/StepDownProcess"/>
    <dgm:cxn modelId="{FF49A81D-AF38-4386-AB80-6964FA0B337D}" type="presOf" srcId="{AB8E2068-D45A-4329-835D-523D3DE38656}" destId="{3762AECC-D5A3-4480-9CF1-C89581023A62}" srcOrd="0" destOrd="0" presId="urn:microsoft.com/office/officeart/2005/8/layout/StepDownProcess"/>
    <dgm:cxn modelId="{803CD625-F796-40C3-88CD-9ACFFB79AB58}" type="presOf" srcId="{B6D7BF55-FFC9-45B6-892E-B67BC7A28FC1}" destId="{ABC55834-D870-4219-814B-D4C04FE8D977}" srcOrd="0" destOrd="0" presId="urn:microsoft.com/office/officeart/2005/8/layout/StepDownProcess"/>
    <dgm:cxn modelId="{C561F035-A522-48D2-B2ED-D4BC5460B8B8}" srcId="{68DE0278-914D-4763-B3B9-45EC28ECCE88}" destId="{56941C12-85BE-471B-81DF-A93B9E7D02D3}" srcOrd="0" destOrd="0" parTransId="{B58733BD-25BE-44AC-8ABE-2DBA5F7DC9A6}" sibTransId="{AB23F004-54A5-42E1-BD5D-E50459AA23B5}"/>
    <dgm:cxn modelId="{9AC3E53D-EB39-4CDA-B1F8-9E8027A1DA0F}" type="presOf" srcId="{68DE0278-914D-4763-B3B9-45EC28ECCE88}" destId="{2A9F12A4-93D0-4868-AE64-F762122D8B86}" srcOrd="0" destOrd="0" presId="urn:microsoft.com/office/officeart/2005/8/layout/StepDownProcess"/>
    <dgm:cxn modelId="{6A209B3F-9403-4D0B-8E76-4722B3C5DBBC}" type="presOf" srcId="{AEB3BB72-F86C-4F08-864B-6D65015668D6}" destId="{5B230EB4-B032-48E6-9D92-AA05599A2A88}" srcOrd="0" destOrd="0" presId="urn:microsoft.com/office/officeart/2005/8/layout/StepDownProcess"/>
    <dgm:cxn modelId="{00DCDC41-A0B3-44AA-90BB-9CF98C434250}" srcId="{B6D7BF55-FFC9-45B6-892E-B67BC7A28FC1}" destId="{AEB3BB72-F86C-4F08-864B-6D65015668D6}" srcOrd="0" destOrd="0" parTransId="{F59287E5-05A2-4A06-B7A5-8CD70822F5AE}" sibTransId="{6CADC71B-66AE-4A7D-819A-20CE7012F0EC}"/>
    <dgm:cxn modelId="{74DCF765-BA64-453A-B6B4-2CC3ABAADC50}" type="presOf" srcId="{FCE44438-0B25-48E8-BAB1-EC417A9AE9DE}" destId="{B9C1A7C0-EC98-4D3B-8A75-43EB67C6D33F}" srcOrd="0" destOrd="0" presId="urn:microsoft.com/office/officeart/2005/8/layout/StepDownProcess"/>
    <dgm:cxn modelId="{EB21FE4F-5C4C-464A-9AA4-27FAF77A454A}" srcId="{FCE44438-0B25-48E8-BAB1-EC417A9AE9DE}" destId="{AB8E2068-D45A-4329-835D-523D3DE38656}" srcOrd="2" destOrd="0" parTransId="{C33316AF-10F6-4FFB-9BF1-08B10B2EC3C0}" sibTransId="{9D2804DA-B563-46E4-8191-A31C075D1D5D}"/>
    <dgm:cxn modelId="{71093088-C362-40B0-8D57-7AD4031B583B}" type="presOf" srcId="{221BC08C-6622-4AA7-9732-9AF14B6D69D9}" destId="{5794D85D-7A7C-47D3-BD23-180E4443C2DC}" srcOrd="0" destOrd="0" presId="urn:microsoft.com/office/officeart/2005/8/layout/StepDownProcess"/>
    <dgm:cxn modelId="{F369F09A-F49D-48A1-85E4-477A922B6F06}" srcId="{FCE44438-0B25-48E8-BAB1-EC417A9AE9DE}" destId="{68DE0278-914D-4763-B3B9-45EC28ECCE88}" srcOrd="1" destOrd="0" parTransId="{8AD1809C-26B7-4ACE-BBD5-3BC52E340EDB}" sibTransId="{7315C687-0036-461F-B5D8-DBD90D59F6F5}"/>
    <dgm:cxn modelId="{CF2D6BA4-9161-48C0-ADD8-981A1EF113FE}" srcId="{AB8E2068-D45A-4329-835D-523D3DE38656}" destId="{221BC08C-6622-4AA7-9732-9AF14B6D69D9}" srcOrd="0" destOrd="0" parTransId="{2DF59A73-F58E-4ACA-AF38-65A77DD7B2CA}" sibTransId="{36E3DBC3-2D16-4223-B46F-601F756799D6}"/>
    <dgm:cxn modelId="{7CC258CB-A1DB-4690-A90E-590CDC236195}" type="presParOf" srcId="{B9C1A7C0-EC98-4D3B-8A75-43EB67C6D33F}" destId="{9ED19C13-5561-47FD-B581-6C0976BC98DB}" srcOrd="0" destOrd="0" presId="urn:microsoft.com/office/officeart/2005/8/layout/StepDownProcess"/>
    <dgm:cxn modelId="{C9BCD085-9B98-49B1-BDF7-5540BE3FF7AB}" type="presParOf" srcId="{9ED19C13-5561-47FD-B581-6C0976BC98DB}" destId="{6EE2F2FE-AF98-4233-BAED-40465BE1E210}" srcOrd="0" destOrd="0" presId="urn:microsoft.com/office/officeart/2005/8/layout/StepDownProcess"/>
    <dgm:cxn modelId="{828CB0D6-4571-4AD9-BBDD-8CC013D5EA9C}" type="presParOf" srcId="{9ED19C13-5561-47FD-B581-6C0976BC98DB}" destId="{ABC55834-D870-4219-814B-D4C04FE8D977}" srcOrd="1" destOrd="0" presId="urn:microsoft.com/office/officeart/2005/8/layout/StepDownProcess"/>
    <dgm:cxn modelId="{357CC53C-C676-417B-911A-2ACF28751F4E}" type="presParOf" srcId="{9ED19C13-5561-47FD-B581-6C0976BC98DB}" destId="{5B230EB4-B032-48E6-9D92-AA05599A2A88}" srcOrd="2" destOrd="0" presId="urn:microsoft.com/office/officeart/2005/8/layout/StepDownProcess"/>
    <dgm:cxn modelId="{1F8CC680-B0D3-4E80-96CA-5EB330A92F6D}" type="presParOf" srcId="{B9C1A7C0-EC98-4D3B-8A75-43EB67C6D33F}" destId="{DD81BEEA-D96C-48D9-9BE2-C409C52B5FDE}" srcOrd="1" destOrd="0" presId="urn:microsoft.com/office/officeart/2005/8/layout/StepDownProcess"/>
    <dgm:cxn modelId="{51ABB079-C5A3-49B9-A01C-C899D9BFDDF3}" type="presParOf" srcId="{B9C1A7C0-EC98-4D3B-8A75-43EB67C6D33F}" destId="{19A56E74-9390-448D-A807-3297976BD5AA}" srcOrd="2" destOrd="0" presId="urn:microsoft.com/office/officeart/2005/8/layout/StepDownProcess"/>
    <dgm:cxn modelId="{D133A567-817F-42E2-BC43-5E8A6742F0AA}" type="presParOf" srcId="{19A56E74-9390-448D-A807-3297976BD5AA}" destId="{830C223B-3C74-4C4E-8CCE-B8211EC87831}" srcOrd="0" destOrd="0" presId="urn:microsoft.com/office/officeart/2005/8/layout/StepDownProcess"/>
    <dgm:cxn modelId="{CCBE4966-1C8B-4AE1-AF57-9B302EE15CF8}" type="presParOf" srcId="{19A56E74-9390-448D-A807-3297976BD5AA}" destId="{2A9F12A4-93D0-4868-AE64-F762122D8B86}" srcOrd="1" destOrd="0" presId="urn:microsoft.com/office/officeart/2005/8/layout/StepDownProcess"/>
    <dgm:cxn modelId="{D37AFE22-B4B4-4B0A-831B-733A96D05CD9}" type="presParOf" srcId="{19A56E74-9390-448D-A807-3297976BD5AA}" destId="{F38858EA-497F-4D23-B208-E9669D072E38}" srcOrd="2" destOrd="0" presId="urn:microsoft.com/office/officeart/2005/8/layout/StepDownProcess"/>
    <dgm:cxn modelId="{EA9D0F11-5A99-45A2-B9FE-7EB77ED64D39}" type="presParOf" srcId="{B9C1A7C0-EC98-4D3B-8A75-43EB67C6D33F}" destId="{2F14B9BC-B91B-461F-B477-56DE1B6C822F}" srcOrd="3" destOrd="0" presId="urn:microsoft.com/office/officeart/2005/8/layout/StepDownProcess"/>
    <dgm:cxn modelId="{2C17A1F1-7981-483E-BF6A-56FCD9CD213F}" type="presParOf" srcId="{B9C1A7C0-EC98-4D3B-8A75-43EB67C6D33F}" destId="{D720C9C8-BEFE-4630-B8E8-3BAA0DE6C3DE}" srcOrd="4" destOrd="0" presId="urn:microsoft.com/office/officeart/2005/8/layout/StepDownProcess"/>
    <dgm:cxn modelId="{16F8B90E-6BEA-4B10-97B2-10D97E4762FD}" type="presParOf" srcId="{D720C9C8-BEFE-4630-B8E8-3BAA0DE6C3DE}" destId="{3762AECC-D5A3-4480-9CF1-C89581023A62}" srcOrd="0" destOrd="0" presId="urn:microsoft.com/office/officeart/2005/8/layout/StepDownProcess"/>
    <dgm:cxn modelId="{EB23C610-F0AC-4B49-A615-8E903B0F2BE0}" type="presParOf" srcId="{D720C9C8-BEFE-4630-B8E8-3BAA0DE6C3DE}" destId="{5794D85D-7A7C-47D3-BD23-180E4443C2DC}" srcOrd="1" destOrd="0" presId="urn:microsoft.com/office/officeart/2005/8/layout/StepDownProcess"/>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B89EAD6-207F-47A8-A1CF-AF2BECA4D12E}">
      <dsp:nvSpPr>
        <dsp:cNvPr id="0" name=""/>
        <dsp:cNvSpPr/>
      </dsp:nvSpPr>
      <dsp:spPr>
        <a:xfrm>
          <a:off x="2392352" y="2781597"/>
          <a:ext cx="2206645" cy="2206645"/>
        </a:xfrm>
        <a:prstGeom prst="ellipse">
          <a:avLst/>
        </a:prstGeom>
        <a:solidFill>
          <a:schemeClr val="accent4">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marL="0" lvl="0" indent="0" algn="ctr" defTabSz="977900">
            <a:lnSpc>
              <a:spcPct val="90000"/>
            </a:lnSpc>
            <a:spcBef>
              <a:spcPct val="0"/>
            </a:spcBef>
            <a:spcAft>
              <a:spcPct val="35000"/>
            </a:spcAft>
            <a:buNone/>
          </a:pPr>
          <a:r>
            <a:rPr lang="es-MX" sz="2200" kern="1200"/>
            <a:t>Vendedor (se encuentra en territorio nacional)</a:t>
          </a:r>
        </a:p>
      </dsp:txBody>
      <dsp:txXfrm>
        <a:off x="2715508" y="3104753"/>
        <a:ext cx="1560333" cy="1560333"/>
      </dsp:txXfrm>
    </dsp:sp>
    <dsp:sp modelId="{DB88EE8D-54A0-4238-8F92-7C5BD486BDE7}">
      <dsp:nvSpPr>
        <dsp:cNvPr id="0" name=""/>
        <dsp:cNvSpPr/>
      </dsp:nvSpPr>
      <dsp:spPr>
        <a:xfrm rot="12900000">
          <a:off x="888462" y="2367890"/>
          <a:ext cx="1779494" cy="628893"/>
        </a:xfrm>
        <a:prstGeom prst="leftArrow">
          <a:avLst>
            <a:gd name="adj1" fmla="val 60000"/>
            <a:gd name="adj2" fmla="val 50000"/>
          </a:avLst>
        </a:prstGeom>
        <a:solidFill>
          <a:schemeClr val="accent5">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56E482FF-7F09-4589-9BE6-FB500291C052}">
      <dsp:nvSpPr>
        <dsp:cNvPr id="0" name=""/>
        <dsp:cNvSpPr/>
      </dsp:nvSpPr>
      <dsp:spPr>
        <a:xfrm>
          <a:off x="1215" y="1333474"/>
          <a:ext cx="2096312" cy="1677050"/>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800100">
            <a:lnSpc>
              <a:spcPct val="90000"/>
            </a:lnSpc>
            <a:spcBef>
              <a:spcPct val="0"/>
            </a:spcBef>
            <a:spcAft>
              <a:spcPct val="35000"/>
            </a:spcAft>
            <a:buNone/>
          </a:pPr>
          <a:r>
            <a:rPr lang="es-MX" sz="1800" kern="1200"/>
            <a:t>Cliente de Japón solicita una maquina</a:t>
          </a:r>
        </a:p>
      </dsp:txBody>
      <dsp:txXfrm>
        <a:off x="50334" y="1382593"/>
        <a:ext cx="1998074" cy="1578812"/>
      </dsp:txXfrm>
    </dsp:sp>
    <dsp:sp modelId="{EEB7D7C5-D2EF-42AD-B388-2E7CCFA7E6B3}">
      <dsp:nvSpPr>
        <dsp:cNvPr id="0" name=""/>
        <dsp:cNvSpPr/>
      </dsp:nvSpPr>
      <dsp:spPr>
        <a:xfrm rot="16200000">
          <a:off x="2605928" y="1473834"/>
          <a:ext cx="1779494" cy="628893"/>
        </a:xfrm>
        <a:prstGeom prst="leftArrow">
          <a:avLst>
            <a:gd name="adj1" fmla="val 60000"/>
            <a:gd name="adj2" fmla="val 50000"/>
          </a:avLst>
        </a:prstGeom>
        <a:solidFill>
          <a:schemeClr val="accent5">
            <a:hueOff val="-3379271"/>
            <a:satOff val="-8710"/>
            <a:lumOff val="-5883"/>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9DC3D5C-2B56-4B66-A3E9-E4719657670C}">
      <dsp:nvSpPr>
        <dsp:cNvPr id="0" name=""/>
        <dsp:cNvSpPr/>
      </dsp:nvSpPr>
      <dsp:spPr>
        <a:xfrm>
          <a:off x="2447519" y="60008"/>
          <a:ext cx="2096312" cy="1677050"/>
        </a:xfrm>
        <a:prstGeom prst="roundRect">
          <a:avLst>
            <a:gd name="adj" fmla="val 10000"/>
          </a:avLst>
        </a:prstGeom>
        <a:solidFill>
          <a:schemeClr val="accent5">
            <a:hueOff val="-3379271"/>
            <a:satOff val="-8710"/>
            <a:lumOff val="-5883"/>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800100">
            <a:lnSpc>
              <a:spcPct val="90000"/>
            </a:lnSpc>
            <a:spcBef>
              <a:spcPct val="0"/>
            </a:spcBef>
            <a:spcAft>
              <a:spcPct val="35000"/>
            </a:spcAft>
            <a:buNone/>
          </a:pPr>
          <a:r>
            <a:rPr lang="es-MX" sz="1800" kern="1200"/>
            <a:t>La maquina la compra el vendedor en Alemania y solicita se entregue en Japón</a:t>
          </a:r>
        </a:p>
      </dsp:txBody>
      <dsp:txXfrm>
        <a:off x="2496638" y="109127"/>
        <a:ext cx="1998074" cy="1578812"/>
      </dsp:txXfrm>
    </dsp:sp>
    <dsp:sp modelId="{31DD1EC0-7507-4BF3-9B81-03F7B4FF882B}">
      <dsp:nvSpPr>
        <dsp:cNvPr id="0" name=""/>
        <dsp:cNvSpPr/>
      </dsp:nvSpPr>
      <dsp:spPr>
        <a:xfrm rot="19500000">
          <a:off x="4323393" y="2367890"/>
          <a:ext cx="1779494" cy="628893"/>
        </a:xfrm>
        <a:prstGeom prst="leftArrow">
          <a:avLst>
            <a:gd name="adj1" fmla="val 60000"/>
            <a:gd name="adj2" fmla="val 50000"/>
          </a:avLst>
        </a:prstGeom>
        <a:solidFill>
          <a:schemeClr val="accent5">
            <a:hueOff val="-6758543"/>
            <a:satOff val="-17419"/>
            <a:lumOff val="-11765"/>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4BD73768-5657-4BE6-BCE1-E18BA2EE373F}">
      <dsp:nvSpPr>
        <dsp:cNvPr id="0" name=""/>
        <dsp:cNvSpPr/>
      </dsp:nvSpPr>
      <dsp:spPr>
        <a:xfrm>
          <a:off x="4893822" y="1333474"/>
          <a:ext cx="2096312" cy="1677050"/>
        </a:xfrm>
        <a:prstGeom prst="roundRect">
          <a:avLst>
            <a:gd name="adj" fmla="val 10000"/>
          </a:avLst>
        </a:prstGeom>
        <a:solidFill>
          <a:schemeClr val="accent5">
            <a:hueOff val="-6758543"/>
            <a:satOff val="-17419"/>
            <a:lumOff val="-11765"/>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ctr" defTabSz="800100">
            <a:lnSpc>
              <a:spcPct val="90000"/>
            </a:lnSpc>
            <a:spcBef>
              <a:spcPct val="0"/>
            </a:spcBef>
            <a:spcAft>
              <a:spcPct val="35000"/>
            </a:spcAft>
            <a:buNone/>
          </a:pPr>
          <a:r>
            <a:rPr lang="es-MX" sz="1800" kern="1200"/>
            <a:t>Esta venta no es objeto de impuesto.</a:t>
          </a:r>
        </a:p>
      </dsp:txBody>
      <dsp:txXfrm>
        <a:off x="4942941" y="1382593"/>
        <a:ext cx="1998074" cy="157881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E2F2FE-AF98-4233-BAED-40465BE1E210}">
      <dsp:nvSpPr>
        <dsp:cNvPr id="0" name=""/>
        <dsp:cNvSpPr/>
      </dsp:nvSpPr>
      <dsp:spPr>
        <a:xfrm rot="5400000">
          <a:off x="467495" y="1349711"/>
          <a:ext cx="1193703" cy="1358989"/>
        </a:xfrm>
        <a:prstGeom prst="bentUpArrow">
          <a:avLst>
            <a:gd name="adj1" fmla="val 32840"/>
            <a:gd name="adj2" fmla="val 25000"/>
            <a:gd name="adj3" fmla="val 35780"/>
          </a:avLst>
        </a:prstGeom>
        <a:solidFill>
          <a:schemeClr val="accent5">
            <a:tint val="5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ABC55834-D870-4219-814B-D4C04FE8D977}">
      <dsp:nvSpPr>
        <dsp:cNvPr id="0" name=""/>
        <dsp:cNvSpPr/>
      </dsp:nvSpPr>
      <dsp:spPr>
        <a:xfrm>
          <a:off x="151236" y="26467"/>
          <a:ext cx="2009494" cy="1406581"/>
        </a:xfrm>
        <a:prstGeom prst="roundRect">
          <a:avLst>
            <a:gd name="adj" fmla="val 1667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5250" tIns="95250" rIns="95250" bIns="95250" numCol="1" spcCol="1270" anchor="ctr" anchorCtr="0">
          <a:noAutofit/>
        </a:bodyPr>
        <a:lstStyle/>
        <a:p>
          <a:pPr marL="0" lvl="0" indent="0" algn="ctr" defTabSz="1111250">
            <a:lnSpc>
              <a:spcPct val="90000"/>
            </a:lnSpc>
            <a:spcBef>
              <a:spcPct val="0"/>
            </a:spcBef>
            <a:spcAft>
              <a:spcPct val="35000"/>
            </a:spcAft>
            <a:buNone/>
          </a:pPr>
          <a:r>
            <a:rPr lang="es-MX" sz="2500" kern="1200"/>
            <a:t>Persona física honorarios</a:t>
          </a:r>
        </a:p>
      </dsp:txBody>
      <dsp:txXfrm>
        <a:off x="219912" y="95143"/>
        <a:ext cx="1872142" cy="1269229"/>
      </dsp:txXfrm>
    </dsp:sp>
    <dsp:sp modelId="{5B230EB4-B032-48E6-9D92-AA05599A2A88}">
      <dsp:nvSpPr>
        <dsp:cNvPr id="0" name=""/>
        <dsp:cNvSpPr/>
      </dsp:nvSpPr>
      <dsp:spPr>
        <a:xfrm>
          <a:off x="2160730" y="160616"/>
          <a:ext cx="1461514" cy="113686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8580" tIns="68580" rIns="68580" bIns="68580" numCol="1" spcCol="1270" anchor="ctr" anchorCtr="0">
          <a:noAutofit/>
        </a:bodyPr>
        <a:lstStyle/>
        <a:p>
          <a:pPr marL="114300" lvl="1" indent="-114300" algn="just" defTabSz="622300">
            <a:lnSpc>
              <a:spcPct val="90000"/>
            </a:lnSpc>
            <a:spcBef>
              <a:spcPct val="0"/>
            </a:spcBef>
            <a:spcAft>
              <a:spcPct val="15000"/>
            </a:spcAft>
            <a:buChar char="•"/>
          </a:pPr>
          <a:r>
            <a:rPr lang="es-MX" sz="1400" kern="1200"/>
            <a:t>Es contratada por un residente en el extranjero.</a:t>
          </a:r>
        </a:p>
      </dsp:txBody>
      <dsp:txXfrm>
        <a:off x="2160730" y="160616"/>
        <a:ext cx="1461514" cy="1136860"/>
      </dsp:txXfrm>
    </dsp:sp>
    <dsp:sp modelId="{830C223B-3C74-4C4E-8CCE-B8211EC87831}">
      <dsp:nvSpPr>
        <dsp:cNvPr id="0" name=""/>
        <dsp:cNvSpPr/>
      </dsp:nvSpPr>
      <dsp:spPr>
        <a:xfrm rot="5400000">
          <a:off x="2133579" y="2929766"/>
          <a:ext cx="1193703" cy="1358989"/>
        </a:xfrm>
        <a:prstGeom prst="bentUpArrow">
          <a:avLst>
            <a:gd name="adj1" fmla="val 32840"/>
            <a:gd name="adj2" fmla="val 25000"/>
            <a:gd name="adj3" fmla="val 35780"/>
          </a:avLst>
        </a:prstGeom>
        <a:solidFill>
          <a:schemeClr val="accent5">
            <a:tint val="50000"/>
            <a:hueOff val="-6685025"/>
            <a:satOff val="-25325"/>
            <a:lumOff val="8413"/>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2A9F12A4-93D0-4868-AE64-F762122D8B86}">
      <dsp:nvSpPr>
        <dsp:cNvPr id="0" name=""/>
        <dsp:cNvSpPr/>
      </dsp:nvSpPr>
      <dsp:spPr>
        <a:xfrm>
          <a:off x="1817320" y="1606521"/>
          <a:ext cx="2009494" cy="1406581"/>
        </a:xfrm>
        <a:prstGeom prst="roundRect">
          <a:avLst>
            <a:gd name="adj" fmla="val 16670"/>
          </a:avLst>
        </a:prstGeom>
        <a:solidFill>
          <a:schemeClr val="accent5">
            <a:hueOff val="-3379271"/>
            <a:satOff val="-8710"/>
            <a:lumOff val="-5883"/>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5250" tIns="95250" rIns="95250" bIns="95250" numCol="1" spcCol="1270" anchor="ctr" anchorCtr="0">
          <a:noAutofit/>
        </a:bodyPr>
        <a:lstStyle/>
        <a:p>
          <a:pPr marL="0" lvl="0" indent="0" algn="ctr" defTabSz="1111250">
            <a:lnSpc>
              <a:spcPct val="90000"/>
            </a:lnSpc>
            <a:spcBef>
              <a:spcPct val="0"/>
            </a:spcBef>
            <a:spcAft>
              <a:spcPct val="35000"/>
            </a:spcAft>
            <a:buNone/>
          </a:pPr>
          <a:r>
            <a:rPr lang="es-MX" sz="2500" kern="1200"/>
            <a:t>Cliente extranjero</a:t>
          </a:r>
        </a:p>
      </dsp:txBody>
      <dsp:txXfrm>
        <a:off x="1885996" y="1675197"/>
        <a:ext cx="1872142" cy="1269229"/>
      </dsp:txXfrm>
    </dsp:sp>
    <dsp:sp modelId="{F38858EA-497F-4D23-B208-E9669D072E38}">
      <dsp:nvSpPr>
        <dsp:cNvPr id="0" name=""/>
        <dsp:cNvSpPr/>
      </dsp:nvSpPr>
      <dsp:spPr>
        <a:xfrm>
          <a:off x="3826815" y="1740671"/>
          <a:ext cx="1461514" cy="113686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68580" tIns="68580" rIns="68580" bIns="68580" numCol="1" spcCol="1270" anchor="ctr" anchorCtr="0">
          <a:noAutofit/>
        </a:bodyPr>
        <a:lstStyle/>
        <a:p>
          <a:pPr marL="114300" lvl="1" indent="-114300" algn="just" defTabSz="622300">
            <a:lnSpc>
              <a:spcPct val="90000"/>
            </a:lnSpc>
            <a:spcBef>
              <a:spcPct val="0"/>
            </a:spcBef>
            <a:spcAft>
              <a:spcPct val="15000"/>
            </a:spcAft>
            <a:buChar char="•"/>
          </a:pPr>
          <a:r>
            <a:rPr lang="es-MX" sz="1400" kern="1200"/>
            <a:t>Requiere que el servicio se realice directamente en su país.</a:t>
          </a:r>
        </a:p>
      </dsp:txBody>
      <dsp:txXfrm>
        <a:off x="3826815" y="1740671"/>
        <a:ext cx="1461514" cy="1136860"/>
      </dsp:txXfrm>
    </dsp:sp>
    <dsp:sp modelId="{3762AECC-D5A3-4480-9CF1-C89581023A62}">
      <dsp:nvSpPr>
        <dsp:cNvPr id="0" name=""/>
        <dsp:cNvSpPr/>
      </dsp:nvSpPr>
      <dsp:spPr>
        <a:xfrm>
          <a:off x="3483405" y="3186576"/>
          <a:ext cx="2009494" cy="1406581"/>
        </a:xfrm>
        <a:prstGeom prst="roundRect">
          <a:avLst>
            <a:gd name="adj" fmla="val 16670"/>
          </a:avLst>
        </a:prstGeom>
        <a:solidFill>
          <a:schemeClr val="accent5">
            <a:hueOff val="-6758543"/>
            <a:satOff val="-17419"/>
            <a:lumOff val="-11765"/>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5250" tIns="95250" rIns="95250" bIns="95250" numCol="1" spcCol="1270" anchor="ctr" anchorCtr="0">
          <a:noAutofit/>
        </a:bodyPr>
        <a:lstStyle/>
        <a:p>
          <a:pPr marL="0" lvl="0" indent="0" algn="ctr" defTabSz="1111250">
            <a:lnSpc>
              <a:spcPct val="90000"/>
            </a:lnSpc>
            <a:spcBef>
              <a:spcPct val="0"/>
            </a:spcBef>
            <a:spcAft>
              <a:spcPct val="35000"/>
            </a:spcAft>
            <a:buNone/>
          </a:pPr>
          <a:r>
            <a:rPr lang="es-MX" sz="2500" kern="1200"/>
            <a:t>Para efecto del IVA</a:t>
          </a:r>
        </a:p>
      </dsp:txBody>
      <dsp:txXfrm>
        <a:off x="3552081" y="3255252"/>
        <a:ext cx="1872142" cy="1269229"/>
      </dsp:txXfrm>
    </dsp:sp>
    <dsp:sp modelId="{5794D85D-7A7C-47D3-BD23-180E4443C2DC}">
      <dsp:nvSpPr>
        <dsp:cNvPr id="0" name=""/>
        <dsp:cNvSpPr/>
      </dsp:nvSpPr>
      <dsp:spPr>
        <a:xfrm>
          <a:off x="5492899" y="3320726"/>
          <a:ext cx="1461514" cy="113686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99060" tIns="99060" rIns="99060" bIns="99060" numCol="1" spcCol="1270" anchor="ctr" anchorCtr="0">
          <a:noAutofit/>
        </a:bodyPr>
        <a:lstStyle/>
        <a:p>
          <a:pPr marL="228600" lvl="1" indent="-228600" algn="l" defTabSz="889000">
            <a:lnSpc>
              <a:spcPct val="90000"/>
            </a:lnSpc>
            <a:spcBef>
              <a:spcPct val="0"/>
            </a:spcBef>
            <a:spcAft>
              <a:spcPct val="15000"/>
            </a:spcAft>
            <a:buChar char="•"/>
          </a:pPr>
          <a:r>
            <a:rPr lang="es-MX" sz="2000" kern="1200"/>
            <a:t>No objeto del impuesto.</a:t>
          </a:r>
        </a:p>
      </dsp:txBody>
      <dsp:txXfrm>
        <a:off x="5492899" y="3320726"/>
        <a:ext cx="1461514" cy="1136860"/>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400049</xdr:colOff>
      <xdr:row>1</xdr:row>
      <xdr:rowOff>133349</xdr:rowOff>
    </xdr:from>
    <xdr:to>
      <xdr:col>9</xdr:col>
      <xdr:colOff>533400</xdr:colOff>
      <xdr:row>28</xdr:row>
      <xdr:rowOff>38100</xdr:rowOff>
    </xdr:to>
    <xdr:graphicFrame macro="">
      <xdr:nvGraphicFramePr>
        <xdr:cNvPr id="2" name="Diagrama 1">
          <a:extLst>
            <a:ext uri="{FF2B5EF4-FFF2-40B4-BE49-F238E27FC236}">
              <a16:creationId xmlns:a16="http://schemas.microsoft.com/office/drawing/2014/main" id="{D415D173-231C-0400-A372-ED564BA4819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371474</xdr:colOff>
      <xdr:row>37</xdr:row>
      <xdr:rowOff>114299</xdr:rowOff>
    </xdr:from>
    <xdr:to>
      <xdr:col>10</xdr:col>
      <xdr:colOff>619125</xdr:colOff>
      <xdr:row>61</xdr:row>
      <xdr:rowOff>161924</xdr:rowOff>
    </xdr:to>
    <xdr:graphicFrame macro="">
      <xdr:nvGraphicFramePr>
        <xdr:cNvPr id="3" name="Diagrama 2">
          <a:extLst>
            <a:ext uri="{FF2B5EF4-FFF2-40B4-BE49-F238E27FC236}">
              <a16:creationId xmlns:a16="http://schemas.microsoft.com/office/drawing/2014/main" id="{8B2A4C53-3AD1-613E-1850-DF933CE7013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1019175</xdr:colOff>
          <xdr:row>1</xdr:row>
          <xdr:rowOff>142875</xdr:rowOff>
        </xdr:from>
        <xdr:to>
          <xdr:col>12</xdr:col>
          <xdr:colOff>28575</xdr:colOff>
          <xdr:row>3</xdr:row>
          <xdr:rowOff>0</xdr:rowOff>
        </xdr:to>
        <xdr:sp macro="" textlink="">
          <xdr:nvSpPr>
            <xdr:cNvPr id="3073" name="Label1" hidden="1">
              <a:extLst>
                <a:ext uri="{63B3BB69-23CF-44E3-9099-C40C66FF867C}">
                  <a14:compatExt spid="_x0000_s3073"/>
                </a:ext>
                <a:ext uri="{FF2B5EF4-FFF2-40B4-BE49-F238E27FC236}">
                  <a16:creationId xmlns:a16="http://schemas.microsoft.com/office/drawing/2014/main" id="{766ED916-8169-4186-B349-7A55933A38B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703384</xdr:colOff>
      <xdr:row>29</xdr:row>
      <xdr:rowOff>73269</xdr:rowOff>
    </xdr:from>
    <xdr:to>
      <xdr:col>16</xdr:col>
      <xdr:colOff>22371</xdr:colOff>
      <xdr:row>40</xdr:row>
      <xdr:rowOff>16404</xdr:rowOff>
    </xdr:to>
    <xdr:pic>
      <xdr:nvPicPr>
        <xdr:cNvPr id="2" name="Imagen 1">
          <a:extLst>
            <a:ext uri="{FF2B5EF4-FFF2-40B4-BE49-F238E27FC236}">
              <a16:creationId xmlns:a16="http://schemas.microsoft.com/office/drawing/2014/main" id="{0C36FF92-60D2-0860-B73E-CA406F15C0AF}"/>
            </a:ext>
          </a:extLst>
        </xdr:cNvPr>
        <xdr:cNvPicPr>
          <a:picLocks noChangeAspect="1"/>
        </xdr:cNvPicPr>
      </xdr:nvPicPr>
      <xdr:blipFill>
        <a:blip xmlns:r="http://schemas.openxmlformats.org/officeDocument/2006/relationships" r:embed="rId1"/>
        <a:stretch>
          <a:fillRect/>
        </a:stretch>
      </xdr:blipFill>
      <xdr:spPr>
        <a:xfrm>
          <a:off x="703384" y="5597769"/>
          <a:ext cx="13298756" cy="2038635"/>
        </a:xfrm>
        <a:prstGeom prst="rect">
          <a:avLst/>
        </a:prstGeom>
      </xdr:spPr>
    </xdr:pic>
    <xdr:clientData/>
  </xdr:twoCellAnchor>
  <xdr:twoCellAnchor editAs="oneCell">
    <xdr:from>
      <xdr:col>0</xdr:col>
      <xdr:colOff>696058</xdr:colOff>
      <xdr:row>24</xdr:row>
      <xdr:rowOff>65942</xdr:rowOff>
    </xdr:from>
    <xdr:to>
      <xdr:col>2</xdr:col>
      <xdr:colOff>1975780</xdr:colOff>
      <xdr:row>28</xdr:row>
      <xdr:rowOff>189891</xdr:rowOff>
    </xdr:to>
    <xdr:pic>
      <xdr:nvPicPr>
        <xdr:cNvPr id="4" name="Imagen 3">
          <a:extLst>
            <a:ext uri="{FF2B5EF4-FFF2-40B4-BE49-F238E27FC236}">
              <a16:creationId xmlns:a16="http://schemas.microsoft.com/office/drawing/2014/main" id="{63235D6A-D1E6-48A7-3F7A-3EFFC409B678}"/>
            </a:ext>
          </a:extLst>
        </xdr:cNvPr>
        <xdr:cNvPicPr>
          <a:picLocks noChangeAspect="1"/>
        </xdr:cNvPicPr>
      </xdr:nvPicPr>
      <xdr:blipFill>
        <a:blip xmlns:r="http://schemas.openxmlformats.org/officeDocument/2006/relationships" r:embed="rId2"/>
        <a:stretch>
          <a:fillRect/>
        </a:stretch>
      </xdr:blipFill>
      <xdr:spPr>
        <a:xfrm>
          <a:off x="696058" y="4637942"/>
          <a:ext cx="3162741" cy="8859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INGSTON%20NEGRA/PROGRAMAS/2022/PROGRAMAS%20CURSOS/CFDI%204.0%20Y%20APLICATIVOS/CFDI%204.0%20Y%20APLICATIV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MENU"/>
      <sheetName val="CFDI"/>
      <sheetName val="FORMAP"/>
      <sheetName val="TIPOC"/>
      <sheetName val="c_Exportacion"/>
      <sheetName val="PERIODO"/>
      <sheetName val="TIPOR"/>
      <sheetName val="RECEPTOR"/>
      <sheetName val="OBJETO"/>
      <sheetName val="DESCRIPCION"/>
      <sheetName val="DEDUCCIONES"/>
      <sheetName val="RETENCIA"/>
      <sheetName val="EJEMPLOCFDI"/>
      <sheetName val="CFDIPG"/>
      <sheetName val="CANCELACION"/>
      <sheetName val="CFDIE"/>
      <sheetName val="RPAGOSE"/>
      <sheetName val="CFDIR"/>
      <sheetName val="RPAGOSR"/>
      <sheetName val="RESUMENCOPA"/>
      <sheetName val="NOMINA"/>
      <sheetName val="ACUMULADO"/>
      <sheetName val="CATALOGO"/>
      <sheetName val="CLAVES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5">
          <cell r="D5" t="str">
            <v>UUID</v>
          </cell>
          <cell r="P5" t="str">
            <v>Nombre del empleado</v>
          </cell>
          <cell r="AJ5" t="str">
            <v>Fecha de pago</v>
          </cell>
          <cell r="AM5" t="str">
            <v>Clave de percepción</v>
          </cell>
          <cell r="AN5" t="str">
            <v>Percepción</v>
          </cell>
          <cell r="AP5" t="str">
            <v>Percepción exenta</v>
          </cell>
          <cell r="AQ5" t="str">
            <v>Percepción gravado</v>
          </cell>
          <cell r="AS5" t="str">
            <v>Deducción</v>
          </cell>
          <cell r="AU5" t="str">
            <v>Importe deducción</v>
          </cell>
          <cell r="AY5" t="str">
            <v>Subsidio al empleo causado</v>
          </cell>
          <cell r="BS5" t="str">
            <v>Días pagados</v>
          </cell>
        </row>
      </sheetData>
      <sheetData sheetId="22"/>
      <sheetData sheetId="23"/>
      <sheetData sheetId="2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5" Type="http://schemas.openxmlformats.org/officeDocument/2006/relationships/comments" Target="../comments1.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68389-D32B-4FD6-B8A7-F9D88BBFECD7}">
  <dimension ref="B5:AA25"/>
  <sheetViews>
    <sheetView tabSelected="1" zoomScale="120" zoomScaleNormal="120" workbookViewId="0">
      <selection activeCell="C15" sqref="C15"/>
    </sheetView>
  </sheetViews>
  <sheetFormatPr baseColWidth="10" defaultRowHeight="15" x14ac:dyDescent="0.25"/>
  <cols>
    <col min="1" max="1" width="4.140625" customWidth="1"/>
    <col min="2" max="2" width="20.28515625" customWidth="1"/>
    <col min="3" max="3" width="90.85546875" customWidth="1"/>
    <col min="4" max="4" width="18.5703125" customWidth="1"/>
    <col min="5" max="5" width="19.7109375" customWidth="1"/>
    <col min="6" max="6" width="21.140625" customWidth="1"/>
    <col min="7" max="7" width="19" customWidth="1"/>
    <col min="8" max="8" width="18.140625" customWidth="1"/>
    <col min="9" max="9" width="17.7109375" customWidth="1"/>
    <col min="10" max="10" width="17.85546875" customWidth="1"/>
    <col min="11" max="27" width="23" customWidth="1"/>
  </cols>
  <sheetData>
    <row r="5" spans="2:27" ht="15.75" thickBot="1" x14ac:dyDescent="0.3">
      <c r="D5" s="11" t="s">
        <v>21</v>
      </c>
      <c r="E5" s="11" t="s">
        <v>22</v>
      </c>
      <c r="F5" s="11" t="s">
        <v>23</v>
      </c>
      <c r="G5" s="11" t="s">
        <v>24</v>
      </c>
      <c r="H5" s="11" t="s">
        <v>25</v>
      </c>
      <c r="I5" s="11" t="s">
        <v>26</v>
      </c>
      <c r="J5" s="11" t="s">
        <v>27</v>
      </c>
      <c r="K5" s="11" t="s">
        <v>28</v>
      </c>
      <c r="L5" s="11" t="s">
        <v>29</v>
      </c>
      <c r="M5" s="11" t="s">
        <v>30</v>
      </c>
      <c r="N5" s="11" t="s">
        <v>31</v>
      </c>
      <c r="O5" s="11" t="s">
        <v>32</v>
      </c>
      <c r="P5" s="11" t="s">
        <v>33</v>
      </c>
      <c r="Q5" s="11" t="s">
        <v>34</v>
      </c>
      <c r="R5" s="11" t="s">
        <v>35</v>
      </c>
      <c r="S5" s="11" t="s">
        <v>36</v>
      </c>
      <c r="T5" s="11" t="s">
        <v>37</v>
      </c>
      <c r="U5" s="11" t="s">
        <v>38</v>
      </c>
      <c r="V5" s="11" t="s">
        <v>39</v>
      </c>
      <c r="W5" s="11" t="s">
        <v>40</v>
      </c>
      <c r="X5" s="11" t="s">
        <v>41</v>
      </c>
      <c r="Y5" s="11" t="s">
        <v>42</v>
      </c>
      <c r="Z5" s="11" t="s">
        <v>43</v>
      </c>
      <c r="AA5" s="11" t="s">
        <v>44</v>
      </c>
    </row>
    <row r="6" spans="2:27" ht="72" thickBot="1" x14ac:dyDescent="0.3">
      <c r="B6" s="1" t="s">
        <v>0</v>
      </c>
      <c r="C6" s="7" t="s">
        <v>1</v>
      </c>
      <c r="D6" s="8" t="s">
        <v>45</v>
      </c>
      <c r="E6" s="8" t="s">
        <v>46</v>
      </c>
      <c r="F6" s="8" t="s">
        <v>47</v>
      </c>
      <c r="G6" s="8" t="s">
        <v>48</v>
      </c>
      <c r="H6" s="8" t="s">
        <v>49</v>
      </c>
      <c r="I6" s="8" t="s">
        <v>50</v>
      </c>
      <c r="J6" s="8" t="s">
        <v>51</v>
      </c>
      <c r="K6" s="8" t="s">
        <v>52</v>
      </c>
      <c r="L6" s="8" t="s">
        <v>53</v>
      </c>
      <c r="M6" s="8" t="s">
        <v>54</v>
      </c>
      <c r="N6" s="8" t="s">
        <v>55</v>
      </c>
      <c r="O6" s="8" t="s">
        <v>56</v>
      </c>
      <c r="P6" s="8" t="s">
        <v>57</v>
      </c>
      <c r="Q6" s="8" t="s">
        <v>58</v>
      </c>
      <c r="R6" s="8" t="s">
        <v>59</v>
      </c>
      <c r="S6" s="8" t="s">
        <v>60</v>
      </c>
      <c r="T6" s="8" t="s">
        <v>61</v>
      </c>
      <c r="U6" s="8" t="s">
        <v>62</v>
      </c>
      <c r="V6" s="8" t="s">
        <v>63</v>
      </c>
      <c r="W6" s="8" t="s">
        <v>64</v>
      </c>
      <c r="X6" s="8" t="s">
        <v>65</v>
      </c>
      <c r="Y6" s="9" t="s">
        <v>66</v>
      </c>
      <c r="Z6" s="10" t="s">
        <v>67</v>
      </c>
      <c r="AA6" s="10" t="s">
        <v>68</v>
      </c>
    </row>
    <row r="7" spans="2:27" x14ac:dyDescent="0.25">
      <c r="B7" s="2">
        <v>601</v>
      </c>
      <c r="C7" s="3" t="s">
        <v>2</v>
      </c>
      <c r="D7" s="13">
        <v>1</v>
      </c>
      <c r="E7" s="13">
        <v>1</v>
      </c>
      <c r="F7" s="13">
        <v>1</v>
      </c>
      <c r="G7" s="13">
        <v>1</v>
      </c>
      <c r="H7" s="13">
        <v>1</v>
      </c>
      <c r="I7" s="13">
        <v>1</v>
      </c>
      <c r="J7" s="13">
        <v>1</v>
      </c>
      <c r="K7" s="13">
        <v>1</v>
      </c>
      <c r="L7" s="13">
        <v>1</v>
      </c>
      <c r="M7" s="13">
        <v>1</v>
      </c>
      <c r="N7" s="13">
        <v>1</v>
      </c>
      <c r="O7" s="13">
        <v>0</v>
      </c>
      <c r="P7" s="13">
        <v>0</v>
      </c>
      <c r="Q7" s="13">
        <v>0</v>
      </c>
      <c r="R7" s="13">
        <v>0</v>
      </c>
      <c r="S7" s="13">
        <v>0</v>
      </c>
      <c r="T7" s="13">
        <v>0</v>
      </c>
      <c r="U7" s="13">
        <v>0</v>
      </c>
      <c r="V7" s="13">
        <v>0</v>
      </c>
      <c r="W7" s="13">
        <v>0</v>
      </c>
      <c r="X7" s="13">
        <v>0</v>
      </c>
      <c r="Y7" s="13">
        <v>1</v>
      </c>
      <c r="Z7" s="13">
        <v>1</v>
      </c>
      <c r="AA7" s="13">
        <v>0</v>
      </c>
    </row>
    <row r="8" spans="2:27" x14ac:dyDescent="0.25">
      <c r="B8" s="4">
        <v>603</v>
      </c>
      <c r="C8" s="5" t="s">
        <v>3</v>
      </c>
      <c r="D8" s="13">
        <v>1</v>
      </c>
      <c r="E8" s="13">
        <v>1</v>
      </c>
      <c r="F8" s="13">
        <v>1</v>
      </c>
      <c r="G8" s="13">
        <v>1</v>
      </c>
      <c r="H8" s="13">
        <v>1</v>
      </c>
      <c r="I8" s="13">
        <v>1</v>
      </c>
      <c r="J8" s="13">
        <v>1</v>
      </c>
      <c r="K8" s="13">
        <v>1</v>
      </c>
      <c r="L8" s="13">
        <v>1</v>
      </c>
      <c r="M8" s="13">
        <v>1</v>
      </c>
      <c r="N8" s="13">
        <v>1</v>
      </c>
      <c r="O8" s="13">
        <v>0</v>
      </c>
      <c r="P8" s="13">
        <v>0</v>
      </c>
      <c r="Q8" s="13">
        <v>0</v>
      </c>
      <c r="R8" s="13">
        <v>0</v>
      </c>
      <c r="S8" s="13">
        <v>0</v>
      </c>
      <c r="T8" s="13">
        <v>0</v>
      </c>
      <c r="U8" s="13">
        <v>0</v>
      </c>
      <c r="V8" s="13">
        <v>0</v>
      </c>
      <c r="W8" s="13">
        <v>0</v>
      </c>
      <c r="X8" s="13">
        <v>0</v>
      </c>
      <c r="Y8" s="13">
        <v>1</v>
      </c>
      <c r="Z8" s="13">
        <v>1</v>
      </c>
      <c r="AA8" s="13">
        <v>0</v>
      </c>
    </row>
    <row r="9" spans="2:27" x14ac:dyDescent="0.25">
      <c r="B9" s="4">
        <v>605</v>
      </c>
      <c r="C9" s="5" t="s">
        <v>4</v>
      </c>
      <c r="D9" s="13">
        <v>0</v>
      </c>
      <c r="E9" s="13">
        <v>0</v>
      </c>
      <c r="F9" s="13">
        <v>0</v>
      </c>
      <c r="G9" s="13">
        <v>0</v>
      </c>
      <c r="H9" s="13">
        <v>0</v>
      </c>
      <c r="I9" s="13">
        <v>0</v>
      </c>
      <c r="J9" s="13">
        <v>0</v>
      </c>
      <c r="K9" s="13">
        <v>0</v>
      </c>
      <c r="L9" s="13">
        <v>0</v>
      </c>
      <c r="M9" s="13">
        <v>0</v>
      </c>
      <c r="N9" s="13">
        <v>0</v>
      </c>
      <c r="O9" s="13">
        <v>1</v>
      </c>
      <c r="P9" s="13">
        <v>1</v>
      </c>
      <c r="Q9" s="13">
        <v>1</v>
      </c>
      <c r="R9" s="13">
        <v>1</v>
      </c>
      <c r="S9" s="13">
        <v>1</v>
      </c>
      <c r="T9" s="13">
        <v>1</v>
      </c>
      <c r="U9" s="13">
        <v>1</v>
      </c>
      <c r="V9" s="13">
        <v>1</v>
      </c>
      <c r="W9" s="13">
        <v>1</v>
      </c>
      <c r="X9" s="13">
        <v>1</v>
      </c>
      <c r="Y9" s="13">
        <v>1</v>
      </c>
      <c r="Z9" s="13">
        <v>0</v>
      </c>
      <c r="AA9" s="13">
        <v>1</v>
      </c>
    </row>
    <row r="10" spans="2:27" x14ac:dyDescent="0.25">
      <c r="B10" s="4">
        <v>606</v>
      </c>
      <c r="C10" s="5" t="s">
        <v>5</v>
      </c>
      <c r="D10" s="13">
        <v>1</v>
      </c>
      <c r="E10" s="13">
        <v>1</v>
      </c>
      <c r="F10" s="13">
        <v>1</v>
      </c>
      <c r="G10" s="13">
        <v>1</v>
      </c>
      <c r="H10" s="13">
        <v>1</v>
      </c>
      <c r="I10" s="13">
        <v>1</v>
      </c>
      <c r="J10" s="13">
        <v>1</v>
      </c>
      <c r="K10" s="13">
        <v>1</v>
      </c>
      <c r="L10" s="13">
        <v>1</v>
      </c>
      <c r="M10" s="13">
        <v>1</v>
      </c>
      <c r="N10" s="13">
        <v>1</v>
      </c>
      <c r="O10" s="13">
        <v>1</v>
      </c>
      <c r="P10" s="13">
        <v>1</v>
      </c>
      <c r="Q10" s="13">
        <v>1</v>
      </c>
      <c r="R10" s="13">
        <v>1</v>
      </c>
      <c r="S10" s="13">
        <v>1</v>
      </c>
      <c r="T10" s="13">
        <v>1</v>
      </c>
      <c r="U10" s="13">
        <v>1</v>
      </c>
      <c r="V10" s="13">
        <v>1</v>
      </c>
      <c r="W10" s="13">
        <v>1</v>
      </c>
      <c r="X10" s="13">
        <v>1</v>
      </c>
      <c r="Y10" s="13">
        <v>1</v>
      </c>
      <c r="Z10" s="13">
        <v>1</v>
      </c>
      <c r="AA10" s="13">
        <v>0</v>
      </c>
    </row>
    <row r="11" spans="2:27" x14ac:dyDescent="0.25">
      <c r="B11" s="4">
        <v>607</v>
      </c>
      <c r="C11" s="6" t="s">
        <v>6</v>
      </c>
      <c r="D11" s="13">
        <v>0</v>
      </c>
      <c r="E11" s="13">
        <v>0</v>
      </c>
      <c r="F11" s="13">
        <v>0</v>
      </c>
      <c r="G11" s="13">
        <v>0</v>
      </c>
      <c r="H11" s="13">
        <v>0</v>
      </c>
      <c r="I11" s="13">
        <v>0</v>
      </c>
      <c r="J11" s="13">
        <v>0</v>
      </c>
      <c r="K11" s="13">
        <v>0</v>
      </c>
      <c r="L11" s="13">
        <v>0</v>
      </c>
      <c r="M11" s="13">
        <v>0</v>
      </c>
      <c r="N11" s="13">
        <v>0</v>
      </c>
      <c r="O11" s="13">
        <v>1</v>
      </c>
      <c r="P11" s="13">
        <v>1</v>
      </c>
      <c r="Q11" s="13">
        <v>1</v>
      </c>
      <c r="R11" s="13">
        <v>1</v>
      </c>
      <c r="S11" s="13">
        <v>1</v>
      </c>
      <c r="T11" s="13">
        <v>1</v>
      </c>
      <c r="U11" s="13">
        <v>1</v>
      </c>
      <c r="V11" s="13">
        <v>1</v>
      </c>
      <c r="W11" s="13">
        <v>1</v>
      </c>
      <c r="X11" s="13">
        <v>1</v>
      </c>
      <c r="Y11" s="13">
        <v>1</v>
      </c>
      <c r="Z11" s="13">
        <v>1</v>
      </c>
      <c r="AA11" s="13">
        <v>0</v>
      </c>
    </row>
    <row r="12" spans="2:27" x14ac:dyDescent="0.25">
      <c r="B12" s="4">
        <v>608</v>
      </c>
      <c r="C12" s="5" t="s">
        <v>7</v>
      </c>
      <c r="D12" s="13">
        <v>0</v>
      </c>
      <c r="E12" s="13">
        <v>0</v>
      </c>
      <c r="F12" s="13">
        <v>0</v>
      </c>
      <c r="G12" s="13">
        <v>0</v>
      </c>
      <c r="H12" s="13">
        <v>0</v>
      </c>
      <c r="I12" s="13">
        <v>0</v>
      </c>
      <c r="J12" s="13">
        <v>0</v>
      </c>
      <c r="K12" s="13">
        <v>0</v>
      </c>
      <c r="L12" s="13">
        <v>0</v>
      </c>
      <c r="M12" s="13">
        <v>0</v>
      </c>
      <c r="N12" s="13">
        <v>0</v>
      </c>
      <c r="O12" s="13">
        <v>1</v>
      </c>
      <c r="P12" s="13">
        <v>1</v>
      </c>
      <c r="Q12" s="13">
        <v>1</v>
      </c>
      <c r="R12" s="13">
        <v>1</v>
      </c>
      <c r="S12" s="13">
        <v>1</v>
      </c>
      <c r="T12" s="13">
        <v>1</v>
      </c>
      <c r="U12" s="13">
        <v>1</v>
      </c>
      <c r="V12" s="13">
        <v>1</v>
      </c>
      <c r="W12" s="13">
        <v>1</v>
      </c>
      <c r="X12" s="13">
        <v>1</v>
      </c>
      <c r="Y12" s="13">
        <v>1</v>
      </c>
      <c r="Z12" s="13">
        <v>1</v>
      </c>
      <c r="AA12" s="13">
        <v>0</v>
      </c>
    </row>
    <row r="13" spans="2:27" x14ac:dyDescent="0.25">
      <c r="B13" s="4">
        <v>610</v>
      </c>
      <c r="C13" s="5" t="s">
        <v>8</v>
      </c>
      <c r="D13" s="13">
        <v>0</v>
      </c>
      <c r="E13" s="13">
        <v>0</v>
      </c>
      <c r="F13" s="13">
        <v>0</v>
      </c>
      <c r="G13" s="13">
        <v>0</v>
      </c>
      <c r="H13" s="13">
        <v>0</v>
      </c>
      <c r="I13" s="13">
        <v>0</v>
      </c>
      <c r="J13" s="13">
        <v>0</v>
      </c>
      <c r="K13" s="13">
        <v>0</v>
      </c>
      <c r="L13" s="13">
        <v>0</v>
      </c>
      <c r="M13" s="13">
        <v>0</v>
      </c>
      <c r="N13" s="13">
        <v>0</v>
      </c>
      <c r="O13" s="13">
        <v>0</v>
      </c>
      <c r="P13" s="13">
        <v>0</v>
      </c>
      <c r="Q13" s="13">
        <v>0</v>
      </c>
      <c r="R13" s="13">
        <v>0</v>
      </c>
      <c r="S13" s="13">
        <v>0</v>
      </c>
      <c r="T13" s="13">
        <v>0</v>
      </c>
      <c r="U13" s="13">
        <v>0</v>
      </c>
      <c r="V13" s="13">
        <v>0</v>
      </c>
      <c r="W13" s="13">
        <v>0</v>
      </c>
      <c r="X13" s="13">
        <v>0</v>
      </c>
      <c r="Y13" s="13">
        <v>1</v>
      </c>
      <c r="Z13" s="13">
        <v>1</v>
      </c>
      <c r="AA13" s="13">
        <v>0</v>
      </c>
    </row>
    <row r="14" spans="2:27" x14ac:dyDescent="0.25">
      <c r="B14" s="4">
        <v>611</v>
      </c>
      <c r="C14" s="5" t="s">
        <v>9</v>
      </c>
      <c r="D14" s="13">
        <v>0</v>
      </c>
      <c r="E14" s="13">
        <v>0</v>
      </c>
      <c r="F14" s="13">
        <v>0</v>
      </c>
      <c r="G14" s="13">
        <v>0</v>
      </c>
      <c r="H14" s="13">
        <v>0</v>
      </c>
      <c r="I14" s="13">
        <v>0</v>
      </c>
      <c r="J14" s="13">
        <v>0</v>
      </c>
      <c r="K14" s="13">
        <v>0</v>
      </c>
      <c r="L14" s="13">
        <v>0</v>
      </c>
      <c r="M14" s="13">
        <v>0</v>
      </c>
      <c r="N14" s="13">
        <v>0</v>
      </c>
      <c r="O14" s="13">
        <v>1</v>
      </c>
      <c r="P14" s="13">
        <v>1</v>
      </c>
      <c r="Q14" s="13">
        <v>1</v>
      </c>
      <c r="R14" s="13">
        <v>1</v>
      </c>
      <c r="S14" s="13">
        <v>1</v>
      </c>
      <c r="T14" s="13">
        <v>1</v>
      </c>
      <c r="U14" s="13">
        <v>1</v>
      </c>
      <c r="V14" s="13">
        <v>1</v>
      </c>
      <c r="W14" s="13">
        <v>1</v>
      </c>
      <c r="X14" s="13">
        <v>1</v>
      </c>
      <c r="Y14" s="13">
        <v>1</v>
      </c>
      <c r="Z14" s="13">
        <v>1</v>
      </c>
      <c r="AA14" s="13">
        <v>0</v>
      </c>
    </row>
    <row r="15" spans="2:27" x14ac:dyDescent="0.25">
      <c r="B15" s="4">
        <v>612</v>
      </c>
      <c r="C15" s="5" t="s">
        <v>10</v>
      </c>
      <c r="D15" s="13">
        <v>1</v>
      </c>
      <c r="E15" s="13">
        <v>1</v>
      </c>
      <c r="F15" s="13">
        <v>1</v>
      </c>
      <c r="G15" s="13">
        <v>1</v>
      </c>
      <c r="H15" s="13">
        <v>1</v>
      </c>
      <c r="I15" s="13">
        <v>1</v>
      </c>
      <c r="J15" s="13">
        <v>1</v>
      </c>
      <c r="K15" s="13">
        <v>1</v>
      </c>
      <c r="L15" s="13">
        <v>1</v>
      </c>
      <c r="M15" s="13">
        <v>1</v>
      </c>
      <c r="N15" s="13">
        <v>1</v>
      </c>
      <c r="O15" s="13">
        <v>1</v>
      </c>
      <c r="P15" s="13">
        <v>1</v>
      </c>
      <c r="Q15" s="13">
        <v>1</v>
      </c>
      <c r="R15" s="13">
        <v>1</v>
      </c>
      <c r="S15" s="13">
        <v>1</v>
      </c>
      <c r="T15" s="13">
        <v>1</v>
      </c>
      <c r="U15" s="13">
        <v>1</v>
      </c>
      <c r="V15" s="13">
        <v>1</v>
      </c>
      <c r="W15" s="13">
        <v>1</v>
      </c>
      <c r="X15" s="13">
        <v>1</v>
      </c>
      <c r="Y15" s="13">
        <v>1</v>
      </c>
      <c r="Z15" s="13">
        <v>1</v>
      </c>
      <c r="AA15" s="13">
        <v>0</v>
      </c>
    </row>
    <row r="16" spans="2:27" x14ac:dyDescent="0.25">
      <c r="B16" s="4">
        <v>614</v>
      </c>
      <c r="C16" s="5" t="s">
        <v>11</v>
      </c>
      <c r="D16" s="13">
        <v>0</v>
      </c>
      <c r="E16" s="13">
        <v>0</v>
      </c>
      <c r="F16" s="13">
        <v>0</v>
      </c>
      <c r="G16" s="13">
        <v>0</v>
      </c>
      <c r="H16" s="13">
        <v>0</v>
      </c>
      <c r="I16" s="13">
        <v>0</v>
      </c>
      <c r="J16" s="13">
        <v>0</v>
      </c>
      <c r="K16" s="13">
        <v>0</v>
      </c>
      <c r="L16" s="13">
        <v>0</v>
      </c>
      <c r="M16" s="13">
        <v>0</v>
      </c>
      <c r="N16" s="13">
        <v>0</v>
      </c>
      <c r="O16" s="13">
        <v>1</v>
      </c>
      <c r="P16" s="13">
        <v>1</v>
      </c>
      <c r="Q16" s="13">
        <v>1</v>
      </c>
      <c r="R16" s="13">
        <v>1</v>
      </c>
      <c r="S16" s="13">
        <v>1</v>
      </c>
      <c r="T16" s="13">
        <v>1</v>
      </c>
      <c r="U16" s="13">
        <v>1</v>
      </c>
      <c r="V16" s="13">
        <v>1</v>
      </c>
      <c r="W16" s="13">
        <v>1</v>
      </c>
      <c r="X16" s="13">
        <v>1</v>
      </c>
      <c r="Y16" s="13">
        <v>1</v>
      </c>
      <c r="Z16" s="13">
        <v>1</v>
      </c>
      <c r="AA16" s="13">
        <v>0</v>
      </c>
    </row>
    <row r="17" spans="2:27" x14ac:dyDescent="0.25">
      <c r="B17" s="4">
        <v>615</v>
      </c>
      <c r="C17" s="6" t="s">
        <v>12</v>
      </c>
      <c r="D17" s="13">
        <v>0</v>
      </c>
      <c r="E17" s="13">
        <v>0</v>
      </c>
      <c r="F17" s="13">
        <v>0</v>
      </c>
      <c r="G17" s="13">
        <v>0</v>
      </c>
      <c r="H17" s="13">
        <v>0</v>
      </c>
      <c r="I17" s="13">
        <v>0</v>
      </c>
      <c r="J17" s="13">
        <v>0</v>
      </c>
      <c r="K17" s="13">
        <v>0</v>
      </c>
      <c r="L17" s="13">
        <v>0</v>
      </c>
      <c r="M17" s="13">
        <v>0</v>
      </c>
      <c r="N17" s="13">
        <v>0</v>
      </c>
      <c r="O17" s="13">
        <v>1</v>
      </c>
      <c r="P17" s="13">
        <v>1</v>
      </c>
      <c r="Q17" s="13">
        <v>1</v>
      </c>
      <c r="R17" s="13">
        <v>1</v>
      </c>
      <c r="S17" s="13">
        <v>1</v>
      </c>
      <c r="T17" s="13">
        <v>1</v>
      </c>
      <c r="U17" s="13">
        <v>1</v>
      </c>
      <c r="V17" s="13">
        <v>1</v>
      </c>
      <c r="W17" s="13">
        <v>1</v>
      </c>
      <c r="X17" s="13">
        <v>1</v>
      </c>
      <c r="Y17" s="13">
        <v>1</v>
      </c>
      <c r="Z17" s="13">
        <v>1</v>
      </c>
      <c r="AA17" s="13">
        <v>0</v>
      </c>
    </row>
    <row r="18" spans="2:27" x14ac:dyDescent="0.25">
      <c r="B18" s="4">
        <v>616</v>
      </c>
      <c r="C18" s="5" t="s">
        <v>13</v>
      </c>
      <c r="D18" s="13">
        <v>0</v>
      </c>
      <c r="E18" s="13">
        <v>0</v>
      </c>
      <c r="F18" s="13">
        <v>0</v>
      </c>
      <c r="G18" s="13">
        <v>0</v>
      </c>
      <c r="H18" s="13">
        <v>0</v>
      </c>
      <c r="I18" s="13">
        <v>0</v>
      </c>
      <c r="J18" s="13">
        <v>0</v>
      </c>
      <c r="K18" s="13">
        <v>0</v>
      </c>
      <c r="L18" s="13">
        <v>0</v>
      </c>
      <c r="M18" s="13">
        <v>0</v>
      </c>
      <c r="N18" s="13">
        <v>0</v>
      </c>
      <c r="O18" s="13">
        <v>0</v>
      </c>
      <c r="P18" s="13">
        <v>0</v>
      </c>
      <c r="Q18" s="13">
        <v>0</v>
      </c>
      <c r="R18" s="13">
        <v>0</v>
      </c>
      <c r="S18" s="13">
        <v>0</v>
      </c>
      <c r="T18" s="13">
        <v>0</v>
      </c>
      <c r="U18" s="13">
        <v>0</v>
      </c>
      <c r="V18" s="13">
        <v>0</v>
      </c>
      <c r="W18" s="13">
        <v>0</v>
      </c>
      <c r="X18" s="13">
        <v>0</v>
      </c>
      <c r="Y18" s="13">
        <v>1</v>
      </c>
      <c r="Z18" s="13">
        <v>1</v>
      </c>
      <c r="AA18" s="13">
        <v>0</v>
      </c>
    </row>
    <row r="19" spans="2:27" x14ac:dyDescent="0.25">
      <c r="B19" s="4">
        <v>620</v>
      </c>
      <c r="C19" s="5" t="s">
        <v>14</v>
      </c>
      <c r="D19" s="13">
        <v>1</v>
      </c>
      <c r="E19" s="13">
        <v>1</v>
      </c>
      <c r="F19" s="13">
        <v>1</v>
      </c>
      <c r="G19" s="13">
        <v>1</v>
      </c>
      <c r="H19" s="13">
        <v>1</v>
      </c>
      <c r="I19" s="13">
        <v>1</v>
      </c>
      <c r="J19" s="13">
        <v>1</v>
      </c>
      <c r="K19" s="13">
        <v>1</v>
      </c>
      <c r="L19" s="13">
        <v>1</v>
      </c>
      <c r="M19" s="13">
        <v>1</v>
      </c>
      <c r="N19" s="13">
        <v>1</v>
      </c>
      <c r="O19" s="13">
        <v>0</v>
      </c>
      <c r="P19" s="13">
        <v>0</v>
      </c>
      <c r="Q19" s="13">
        <v>0</v>
      </c>
      <c r="R19" s="13">
        <v>0</v>
      </c>
      <c r="S19" s="13">
        <v>0</v>
      </c>
      <c r="T19" s="13">
        <v>0</v>
      </c>
      <c r="U19" s="13">
        <v>0</v>
      </c>
      <c r="V19" s="13">
        <v>0</v>
      </c>
      <c r="W19" s="13">
        <v>0</v>
      </c>
      <c r="X19" s="13">
        <v>0</v>
      </c>
      <c r="Y19" s="13">
        <v>1</v>
      </c>
      <c r="Z19" s="13">
        <v>1</v>
      </c>
      <c r="AA19" s="13">
        <v>0</v>
      </c>
    </row>
    <row r="20" spans="2:27" x14ac:dyDescent="0.25">
      <c r="B20" s="4">
        <v>621</v>
      </c>
      <c r="C20" s="5" t="s">
        <v>15</v>
      </c>
      <c r="D20" s="13">
        <v>1</v>
      </c>
      <c r="E20" s="13">
        <v>1</v>
      </c>
      <c r="F20" s="13">
        <v>1</v>
      </c>
      <c r="G20" s="13">
        <v>1</v>
      </c>
      <c r="H20" s="13">
        <v>1</v>
      </c>
      <c r="I20" s="13">
        <v>1</v>
      </c>
      <c r="J20" s="13">
        <v>1</v>
      </c>
      <c r="K20" s="13">
        <v>1</v>
      </c>
      <c r="L20" s="13">
        <v>1</v>
      </c>
      <c r="M20" s="13">
        <v>1</v>
      </c>
      <c r="N20" s="13">
        <v>1</v>
      </c>
      <c r="O20" s="13">
        <v>1</v>
      </c>
      <c r="P20" s="13">
        <v>1</v>
      </c>
      <c r="Q20" s="13">
        <v>1</v>
      </c>
      <c r="R20" s="13">
        <v>1</v>
      </c>
      <c r="S20" s="13">
        <v>1</v>
      </c>
      <c r="T20" s="13">
        <v>1</v>
      </c>
      <c r="U20" s="13">
        <v>1</v>
      </c>
      <c r="V20" s="13">
        <v>1</v>
      </c>
      <c r="W20" s="13">
        <v>1</v>
      </c>
      <c r="X20" s="13">
        <v>1</v>
      </c>
      <c r="Y20" s="13">
        <v>1</v>
      </c>
      <c r="Z20" s="13">
        <v>1</v>
      </c>
      <c r="AA20" s="13">
        <v>0</v>
      </c>
    </row>
    <row r="21" spans="2:27" x14ac:dyDescent="0.25">
      <c r="B21" s="4">
        <v>622</v>
      </c>
      <c r="C21" s="5" t="s">
        <v>16</v>
      </c>
      <c r="D21" s="13">
        <v>1</v>
      </c>
      <c r="E21" s="13">
        <v>1</v>
      </c>
      <c r="F21" s="13">
        <v>1</v>
      </c>
      <c r="G21" s="13">
        <v>1</v>
      </c>
      <c r="H21" s="13">
        <v>1</v>
      </c>
      <c r="I21" s="13">
        <v>1</v>
      </c>
      <c r="J21" s="13">
        <v>1</v>
      </c>
      <c r="K21" s="13">
        <v>1</v>
      </c>
      <c r="L21" s="13">
        <v>1</v>
      </c>
      <c r="M21" s="13">
        <v>1</v>
      </c>
      <c r="N21" s="13">
        <v>1</v>
      </c>
      <c r="O21" s="13">
        <v>0</v>
      </c>
      <c r="P21" s="13">
        <v>0</v>
      </c>
      <c r="Q21" s="13">
        <v>0</v>
      </c>
      <c r="R21" s="13">
        <v>0</v>
      </c>
      <c r="S21" s="13">
        <v>0</v>
      </c>
      <c r="T21" s="13">
        <v>0</v>
      </c>
      <c r="U21" s="13">
        <v>0</v>
      </c>
      <c r="V21" s="13">
        <v>0</v>
      </c>
      <c r="W21" s="13">
        <v>0</v>
      </c>
      <c r="X21" s="13">
        <v>0</v>
      </c>
      <c r="Y21" s="13">
        <v>1</v>
      </c>
      <c r="Z21" s="13">
        <v>1</v>
      </c>
      <c r="AA21" s="13">
        <v>0</v>
      </c>
    </row>
    <row r="22" spans="2:27" x14ac:dyDescent="0.25">
      <c r="B22" s="4">
        <v>623</v>
      </c>
      <c r="C22" s="5" t="s">
        <v>17</v>
      </c>
      <c r="D22" s="13">
        <v>1</v>
      </c>
      <c r="E22" s="13">
        <v>1</v>
      </c>
      <c r="F22" s="13">
        <v>1</v>
      </c>
      <c r="G22" s="13">
        <v>1</v>
      </c>
      <c r="H22" s="13">
        <v>1</v>
      </c>
      <c r="I22" s="13">
        <v>1</v>
      </c>
      <c r="J22" s="13">
        <v>1</v>
      </c>
      <c r="K22" s="13">
        <v>1</v>
      </c>
      <c r="L22" s="13">
        <v>1</v>
      </c>
      <c r="M22" s="13">
        <v>1</v>
      </c>
      <c r="N22" s="13">
        <v>1</v>
      </c>
      <c r="O22" s="13">
        <v>0</v>
      </c>
      <c r="P22" s="13">
        <v>0</v>
      </c>
      <c r="Q22" s="13">
        <v>0</v>
      </c>
      <c r="R22" s="13">
        <v>0</v>
      </c>
      <c r="S22" s="13">
        <v>0</v>
      </c>
      <c r="T22" s="13">
        <v>0</v>
      </c>
      <c r="U22" s="13">
        <v>0</v>
      </c>
      <c r="V22" s="13">
        <v>0</v>
      </c>
      <c r="W22" s="13">
        <v>0</v>
      </c>
      <c r="X22" s="13">
        <v>0</v>
      </c>
      <c r="Y22" s="13">
        <v>1</v>
      </c>
      <c r="Z22" s="13">
        <v>1</v>
      </c>
      <c r="AA22" s="13">
        <v>0</v>
      </c>
    </row>
    <row r="23" spans="2:27" x14ac:dyDescent="0.25">
      <c r="B23" s="4">
        <v>624</v>
      </c>
      <c r="C23" s="5" t="s">
        <v>18</v>
      </c>
      <c r="D23" s="13">
        <v>1</v>
      </c>
      <c r="E23" s="13">
        <v>1</v>
      </c>
      <c r="F23" s="13">
        <v>1</v>
      </c>
      <c r="G23" s="13">
        <v>1</v>
      </c>
      <c r="H23" s="13">
        <v>1</v>
      </c>
      <c r="I23" s="13">
        <v>1</v>
      </c>
      <c r="J23" s="13">
        <v>1</v>
      </c>
      <c r="K23" s="13">
        <v>1</v>
      </c>
      <c r="L23" s="13">
        <v>1</v>
      </c>
      <c r="M23" s="13">
        <v>1</v>
      </c>
      <c r="N23" s="13">
        <v>1</v>
      </c>
      <c r="O23" s="13">
        <v>1</v>
      </c>
      <c r="P23" s="13">
        <v>1</v>
      </c>
      <c r="Q23" s="13">
        <v>1</v>
      </c>
      <c r="R23" s="13">
        <v>1</v>
      </c>
      <c r="S23" s="13">
        <v>1</v>
      </c>
      <c r="T23" s="13">
        <v>1</v>
      </c>
      <c r="U23" s="13">
        <v>1</v>
      </c>
      <c r="V23" s="13">
        <v>1</v>
      </c>
      <c r="W23" s="13">
        <v>1</v>
      </c>
      <c r="X23" s="13">
        <v>1</v>
      </c>
      <c r="Y23" s="13">
        <v>1</v>
      </c>
      <c r="Z23" s="13">
        <v>1</v>
      </c>
      <c r="AA23" s="13">
        <v>0</v>
      </c>
    </row>
    <row r="24" spans="2:27" x14ac:dyDescent="0.25">
      <c r="B24" s="4">
        <v>625</v>
      </c>
      <c r="C24" s="6" t="s">
        <v>19</v>
      </c>
      <c r="D24" s="13">
        <v>1</v>
      </c>
      <c r="E24" s="13">
        <v>1</v>
      </c>
      <c r="F24" s="13">
        <v>1</v>
      </c>
      <c r="G24" s="13">
        <v>1</v>
      </c>
      <c r="H24" s="13">
        <v>1</v>
      </c>
      <c r="I24" s="13">
        <v>1</v>
      </c>
      <c r="J24" s="13">
        <v>1</v>
      </c>
      <c r="K24" s="13">
        <v>1</v>
      </c>
      <c r="L24" s="13">
        <v>1</v>
      </c>
      <c r="M24" s="13">
        <v>1</v>
      </c>
      <c r="N24" s="13">
        <v>1</v>
      </c>
      <c r="O24" s="13">
        <v>1</v>
      </c>
      <c r="P24" s="13">
        <v>1</v>
      </c>
      <c r="Q24" s="13">
        <v>1</v>
      </c>
      <c r="R24" s="13">
        <v>1</v>
      </c>
      <c r="S24" s="13">
        <v>1</v>
      </c>
      <c r="T24" s="13">
        <v>1</v>
      </c>
      <c r="U24" s="13">
        <v>1</v>
      </c>
      <c r="V24" s="13">
        <v>1</v>
      </c>
      <c r="W24" s="13">
        <v>1</v>
      </c>
      <c r="X24" s="13">
        <v>1</v>
      </c>
      <c r="Y24" s="13">
        <v>1</v>
      </c>
      <c r="Z24" s="13">
        <v>1</v>
      </c>
      <c r="AA24" s="13">
        <v>0</v>
      </c>
    </row>
    <row r="25" spans="2:27" x14ac:dyDescent="0.25">
      <c r="B25" s="4">
        <v>626</v>
      </c>
      <c r="C25" s="5" t="s">
        <v>20</v>
      </c>
      <c r="D25" s="13">
        <v>1</v>
      </c>
      <c r="E25" s="13">
        <v>1</v>
      </c>
      <c r="F25" s="13">
        <v>1</v>
      </c>
      <c r="G25" s="13">
        <v>1</v>
      </c>
      <c r="H25" s="13">
        <v>1</v>
      </c>
      <c r="I25" s="13">
        <v>1</v>
      </c>
      <c r="J25" s="13">
        <v>1</v>
      </c>
      <c r="K25" s="13">
        <v>1</v>
      </c>
      <c r="L25" s="13">
        <v>1</v>
      </c>
      <c r="M25" s="13">
        <v>1</v>
      </c>
      <c r="N25" s="13">
        <v>1</v>
      </c>
      <c r="O25" s="13">
        <v>1</v>
      </c>
      <c r="P25" s="13">
        <v>1</v>
      </c>
      <c r="Q25" s="13">
        <v>1</v>
      </c>
      <c r="R25" s="13">
        <v>1</v>
      </c>
      <c r="S25" s="13">
        <v>1</v>
      </c>
      <c r="T25" s="13">
        <v>1</v>
      </c>
      <c r="U25" s="13">
        <v>1</v>
      </c>
      <c r="V25" s="13">
        <v>1</v>
      </c>
      <c r="W25" s="13">
        <v>1</v>
      </c>
      <c r="X25" s="13">
        <v>1</v>
      </c>
      <c r="Y25" s="13">
        <v>1</v>
      </c>
      <c r="Z25" s="13">
        <v>1</v>
      </c>
      <c r="AA25" s="13">
        <v>0</v>
      </c>
    </row>
  </sheetData>
  <conditionalFormatting sqref="D7:AA25">
    <cfRule type="iconSet" priority="1">
      <iconSet iconSet="3Symbols2" showValue="0">
        <cfvo type="percent" val="0"/>
        <cfvo type="percent" val="33"/>
        <cfvo type="percent" val="67"/>
      </iconSet>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5BCBD-A262-40F5-AC55-0A8DC093A57F}">
  <dimension ref="A1"/>
  <sheetViews>
    <sheetView showGridLines="0" topLeftCell="A34" workbookViewId="0">
      <selection activeCell="L41" sqref="L41"/>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55064-D230-458D-B305-BA99ED450E6A}">
  <sheetPr codeName="Hoja3"/>
  <dimension ref="B3:R49"/>
  <sheetViews>
    <sheetView showGridLines="0" topLeftCell="A28" zoomScale="140" zoomScaleNormal="140" workbookViewId="0">
      <selection activeCell="F40" sqref="F40"/>
    </sheetView>
  </sheetViews>
  <sheetFormatPr baseColWidth="10" defaultRowHeight="15" x14ac:dyDescent="0.25"/>
  <cols>
    <col min="1" max="1" width="7.28515625" customWidth="1"/>
    <col min="2" max="2" width="19.7109375" customWidth="1"/>
    <col min="3" max="3" width="16" customWidth="1"/>
    <col min="4" max="4" width="3.42578125" customWidth="1"/>
    <col min="5" max="5" width="18.28515625" customWidth="1"/>
    <col min="6" max="6" width="16.7109375" customWidth="1"/>
    <col min="7" max="7" width="3.7109375" customWidth="1"/>
    <col min="8" max="8" width="22.42578125" customWidth="1"/>
    <col min="9" max="9" width="15.5703125" customWidth="1"/>
    <col min="10" max="10" width="4" customWidth="1"/>
    <col min="11" max="11" width="22.7109375" customWidth="1"/>
    <col min="12" max="12" width="13.5703125" customWidth="1"/>
  </cols>
  <sheetData>
    <row r="3" spans="2:12" x14ac:dyDescent="0.25">
      <c r="B3" s="14" t="s">
        <v>69</v>
      </c>
    </row>
    <row r="5" spans="2:12" x14ac:dyDescent="0.25">
      <c r="B5" s="15" t="s">
        <v>70</v>
      </c>
      <c r="C5" s="15"/>
      <c r="D5" s="15"/>
      <c r="E5" s="15"/>
      <c r="F5" s="15"/>
      <c r="G5" s="15"/>
      <c r="H5" s="15"/>
      <c r="I5" s="15"/>
      <c r="J5" s="15"/>
      <c r="K5" s="15"/>
      <c r="L5" s="15"/>
    </row>
    <row r="7" spans="2:12" x14ac:dyDescent="0.25">
      <c r="B7" s="16" t="s">
        <v>71</v>
      </c>
      <c r="C7" s="12"/>
      <c r="E7" s="16" t="s">
        <v>72</v>
      </c>
      <c r="F7" s="12"/>
      <c r="H7" s="16" t="s">
        <v>73</v>
      </c>
      <c r="I7" s="12"/>
    </row>
    <row r="8" spans="2:12" x14ac:dyDescent="0.25">
      <c r="B8" s="17"/>
      <c r="E8" s="14"/>
      <c r="H8" s="14"/>
    </row>
    <row r="9" spans="2:12" x14ac:dyDescent="0.25">
      <c r="H9" s="18"/>
    </row>
    <row r="10" spans="2:12" x14ac:dyDescent="0.25">
      <c r="B10" s="16" t="s">
        <v>74</v>
      </c>
      <c r="C10" s="12"/>
      <c r="E10" s="19" t="s">
        <v>75</v>
      </c>
      <c r="F10" s="12"/>
      <c r="H10" s="16" t="s">
        <v>76</v>
      </c>
      <c r="I10" s="12"/>
      <c r="K10" s="19" t="s">
        <v>77</v>
      </c>
      <c r="L10" s="12"/>
    </row>
    <row r="12" spans="2:12" x14ac:dyDescent="0.25">
      <c r="B12" s="16" t="s">
        <v>78</v>
      </c>
      <c r="C12" s="12"/>
      <c r="E12" s="16" t="s">
        <v>79</v>
      </c>
      <c r="F12" s="12"/>
      <c r="H12" s="16" t="s">
        <v>80</v>
      </c>
      <c r="I12" s="12"/>
      <c r="K12" s="20" t="s">
        <v>81</v>
      </c>
      <c r="L12" s="12"/>
    </row>
    <row r="14" spans="2:12" x14ac:dyDescent="0.25">
      <c r="B14" s="16" t="s">
        <v>82</v>
      </c>
      <c r="C14" s="12"/>
    </row>
    <row r="16" spans="2:12" x14ac:dyDescent="0.25">
      <c r="B16" s="21" t="s">
        <v>83</v>
      </c>
      <c r="C16" s="21"/>
      <c r="D16" s="21"/>
      <c r="E16" s="21"/>
      <c r="F16" s="21"/>
      <c r="G16" s="21"/>
      <c r="H16" s="21"/>
      <c r="I16" s="21"/>
      <c r="J16" s="21"/>
      <c r="K16" s="21"/>
      <c r="L16" s="21"/>
    </row>
    <row r="18" spans="2:12" x14ac:dyDescent="0.25">
      <c r="B18" s="20" t="s">
        <v>84</v>
      </c>
      <c r="C18" s="12"/>
      <c r="E18" s="22" t="s">
        <v>85</v>
      </c>
      <c r="F18" s="12"/>
      <c r="H18" s="22" t="s">
        <v>86</v>
      </c>
      <c r="I18" s="12"/>
    </row>
    <row r="20" spans="2:12" x14ac:dyDescent="0.25">
      <c r="B20" s="23" t="s">
        <v>87</v>
      </c>
      <c r="C20" s="23"/>
      <c r="D20" s="23"/>
      <c r="E20" s="23"/>
      <c r="F20" s="23"/>
      <c r="G20" s="23"/>
      <c r="H20" s="23"/>
      <c r="I20" s="23"/>
      <c r="J20" s="23"/>
      <c r="K20" s="23"/>
      <c r="L20" s="23"/>
    </row>
    <row r="22" spans="2:12" x14ac:dyDescent="0.25">
      <c r="B22" s="19" t="s">
        <v>88</v>
      </c>
      <c r="C22" s="12"/>
      <c r="E22" s="14" t="s">
        <v>89</v>
      </c>
      <c r="F22" s="12"/>
    </row>
    <row r="24" spans="2:12" x14ac:dyDescent="0.25">
      <c r="B24" s="24" t="s">
        <v>90</v>
      </c>
      <c r="C24" s="24"/>
      <c r="D24" s="24"/>
      <c r="E24" s="24"/>
      <c r="F24" s="24"/>
      <c r="G24" s="24"/>
      <c r="H24" s="24"/>
      <c r="I24" s="24"/>
      <c r="J24" s="24"/>
      <c r="K24" s="24"/>
      <c r="L24" s="24"/>
    </row>
    <row r="26" spans="2:12" x14ac:dyDescent="0.25">
      <c r="B26" s="16" t="s">
        <v>91</v>
      </c>
      <c r="C26" s="12"/>
      <c r="E26" s="16" t="s">
        <v>92</v>
      </c>
      <c r="F26" s="12"/>
      <c r="H26" s="16" t="s">
        <v>93</v>
      </c>
      <c r="I26" s="12"/>
      <c r="K26" s="22" t="s">
        <v>94</v>
      </c>
      <c r="L26" s="12"/>
    </row>
    <row r="28" spans="2:12" x14ac:dyDescent="0.25">
      <c r="B28" s="25" t="s">
        <v>95</v>
      </c>
      <c r="C28" s="25"/>
      <c r="D28" s="25"/>
      <c r="E28" s="25"/>
      <c r="F28" s="25"/>
      <c r="G28" s="25"/>
      <c r="H28" s="25"/>
      <c r="I28" s="25"/>
      <c r="J28" s="25"/>
      <c r="K28" s="25"/>
      <c r="L28" s="25"/>
    </row>
    <row r="30" spans="2:12" x14ac:dyDescent="0.25">
      <c r="B30" s="16" t="s">
        <v>91</v>
      </c>
      <c r="C30" s="12"/>
      <c r="E30" s="16" t="s">
        <v>92</v>
      </c>
      <c r="F30" s="12"/>
      <c r="H30" s="16" t="s">
        <v>93</v>
      </c>
      <c r="I30" s="12"/>
      <c r="K30" s="20" t="s">
        <v>96</v>
      </c>
      <c r="L30" s="12"/>
    </row>
    <row r="32" spans="2:12" x14ac:dyDescent="0.25">
      <c r="B32" s="16" t="s">
        <v>97</v>
      </c>
      <c r="C32" s="12"/>
      <c r="E32" s="16" t="s">
        <v>98</v>
      </c>
      <c r="F32" s="12"/>
      <c r="H32" s="16" t="s">
        <v>99</v>
      </c>
      <c r="I32" s="12"/>
    </row>
    <row r="34" spans="2:18" x14ac:dyDescent="0.25">
      <c r="B34" s="26" t="s">
        <v>100</v>
      </c>
      <c r="C34" s="26"/>
      <c r="D34" s="26"/>
      <c r="E34" s="26"/>
      <c r="F34" s="26"/>
      <c r="G34" s="26"/>
      <c r="H34" s="26"/>
      <c r="I34" s="26"/>
      <c r="J34" s="26"/>
      <c r="K34" s="26"/>
      <c r="L34" s="26"/>
      <c r="N34" s="27" t="s">
        <v>101</v>
      </c>
      <c r="O34" s="27"/>
      <c r="Q34" s="21" t="s">
        <v>102</v>
      </c>
      <c r="R34" s="21"/>
    </row>
    <row r="36" spans="2:18" x14ac:dyDescent="0.25">
      <c r="B36" s="16" t="s">
        <v>103</v>
      </c>
      <c r="C36" s="12"/>
      <c r="E36" s="16" t="s">
        <v>104</v>
      </c>
      <c r="F36" s="12"/>
      <c r="H36" s="16" t="s">
        <v>105</v>
      </c>
      <c r="I36" s="12"/>
      <c r="K36" s="16" t="s">
        <v>106</v>
      </c>
      <c r="L36" s="12"/>
      <c r="N36" s="16" t="s">
        <v>101</v>
      </c>
      <c r="O36" s="12"/>
      <c r="Q36" s="16" t="s">
        <v>107</v>
      </c>
      <c r="R36" s="12"/>
    </row>
    <row r="38" spans="2:18" x14ac:dyDescent="0.25">
      <c r="B38" s="16" t="s">
        <v>108</v>
      </c>
      <c r="C38" s="12"/>
      <c r="E38" s="19" t="s">
        <v>109</v>
      </c>
      <c r="F38" s="12"/>
      <c r="H38" s="16" t="s">
        <v>110</v>
      </c>
      <c r="I38" s="12"/>
      <c r="K38" s="16" t="s">
        <v>111</v>
      </c>
      <c r="L38" s="12"/>
    </row>
    <row r="40" spans="2:18" x14ac:dyDescent="0.25">
      <c r="B40" s="16" t="s">
        <v>112</v>
      </c>
      <c r="C40" s="12"/>
      <c r="E40" s="20" t="s">
        <v>113</v>
      </c>
      <c r="F40" s="12"/>
    </row>
    <row r="42" spans="2:18" x14ac:dyDescent="0.25">
      <c r="B42" s="28" t="s">
        <v>114</v>
      </c>
      <c r="C42" s="28"/>
      <c r="D42" s="28"/>
      <c r="E42" s="28"/>
      <c r="F42" s="28"/>
      <c r="G42" s="28"/>
      <c r="H42" s="28"/>
      <c r="I42" s="28"/>
      <c r="J42" s="28"/>
      <c r="K42" s="28"/>
      <c r="L42" s="28"/>
      <c r="M42" s="28"/>
      <c r="N42" s="28"/>
      <c r="O42" s="28"/>
    </row>
    <row r="43" spans="2:18" x14ac:dyDescent="0.25">
      <c r="B43" s="29" t="s">
        <v>115</v>
      </c>
      <c r="C43" s="29"/>
      <c r="D43" s="29"/>
      <c r="E43" s="29"/>
      <c r="F43" s="29"/>
      <c r="G43" s="29"/>
      <c r="H43" s="29"/>
      <c r="I43" s="29"/>
      <c r="J43" s="29"/>
      <c r="K43" s="29"/>
      <c r="L43" s="29"/>
      <c r="M43" s="29"/>
      <c r="N43" s="29"/>
      <c r="O43" s="29"/>
    </row>
    <row r="45" spans="2:18" x14ac:dyDescent="0.25">
      <c r="B45" s="16" t="s">
        <v>116</v>
      </c>
      <c r="C45" s="12"/>
      <c r="E45" s="16" t="s">
        <v>117</v>
      </c>
      <c r="F45" s="12"/>
      <c r="H45" s="16" t="s">
        <v>118</v>
      </c>
      <c r="I45" s="12"/>
      <c r="K45" s="16" t="s">
        <v>119</v>
      </c>
      <c r="L45" s="12"/>
      <c r="N45" s="16" t="s">
        <v>111</v>
      </c>
      <c r="O45" s="12"/>
    </row>
    <row r="47" spans="2:18" x14ac:dyDescent="0.25">
      <c r="B47" s="30" t="s">
        <v>120</v>
      </c>
      <c r="C47" s="30"/>
      <c r="D47" s="30"/>
      <c r="E47" s="30"/>
      <c r="F47" s="30"/>
      <c r="G47" s="30"/>
      <c r="H47" s="30"/>
      <c r="I47" s="30"/>
      <c r="J47" s="30"/>
      <c r="K47" s="30"/>
      <c r="L47" s="30"/>
      <c r="M47" s="30"/>
      <c r="N47" s="30"/>
      <c r="O47" s="30"/>
    </row>
    <row r="49" spans="2:15" x14ac:dyDescent="0.25">
      <c r="B49" s="16" t="s">
        <v>116</v>
      </c>
      <c r="C49" s="12"/>
      <c r="E49" s="16" t="s">
        <v>117</v>
      </c>
      <c r="F49" s="12"/>
      <c r="H49" s="16" t="s">
        <v>118</v>
      </c>
      <c r="I49" s="12"/>
      <c r="K49" s="16" t="s">
        <v>119</v>
      </c>
      <c r="L49" s="12"/>
      <c r="N49" s="16" t="s">
        <v>111</v>
      </c>
      <c r="O49" s="12"/>
    </row>
  </sheetData>
  <mergeCells count="11">
    <mergeCell ref="N34:O34"/>
    <mergeCell ref="Q34:R34"/>
    <mergeCell ref="B42:O42"/>
    <mergeCell ref="B43:O43"/>
    <mergeCell ref="B47:O47"/>
    <mergeCell ref="B5:L5"/>
    <mergeCell ref="B16:L16"/>
    <mergeCell ref="B20:L20"/>
    <mergeCell ref="B24:L24"/>
    <mergeCell ref="B28:L28"/>
    <mergeCell ref="B34:L34"/>
  </mergeCells>
  <hyperlinks>
    <hyperlink ref="K12" location="c_Exportacion!A1" display="Exportación" xr:uid="{CF41CFC9-BE36-48D7-8D02-3C3A5BE36841}"/>
    <hyperlink ref="E10" location="FORMAP!A1" display="Forma de pago" xr:uid="{BDF724BF-2E84-4157-8B30-52BCC30455E0}"/>
    <hyperlink ref="K10" location="TIPOC!A1" display="Tipo de cambio" xr:uid="{D038C014-CB91-41B9-888C-71AD56AB03A8}"/>
    <hyperlink ref="B18" location="PERIODO!A1" display="Periodicidad" xr:uid="{4125518F-F7D9-4CA1-BBC3-3539D9FD0E9F}"/>
    <hyperlink ref="B22" location="TIPOR!A1" display="Tipo de relación" xr:uid="{FD921BE4-639D-4F58-A83E-559C25A474A9}"/>
    <hyperlink ref="E40" location="OBJETO!A1" display="ObjetoImp" xr:uid="{DD9789CF-0DDC-496C-805F-6BFD940DE856}"/>
    <hyperlink ref="E38" location="DESCRIPCION!A1" display="Descripcion" xr:uid="{26014357-400D-464D-8A5B-EEABF5EC6AFD}"/>
    <hyperlink ref="B42:O42" location="DEDUCCIONES!A1" display="NODO IMPUESTOS" xr:uid="{2F21880B-A2AC-4B46-A93E-292245B8D5BF}"/>
    <hyperlink ref="B47:O47" location="RETENCIA!A1" display="Retenidos" xr:uid="{4AE63D74-362D-4697-AAFE-1A778D3850ED}"/>
  </hyperlinks>
  <pageMargins left="0.7" right="0.7" top="0.75" bottom="0.75" header="0.3" footer="0.3"/>
  <drawing r:id="rId1"/>
  <legacyDrawing r:id="rId2"/>
  <controls>
    <mc:AlternateContent xmlns:mc="http://schemas.openxmlformats.org/markup-compatibility/2006">
      <mc:Choice Requires="x14">
        <control shapeId="3073" r:id="rId3" name="Label1">
          <controlPr defaultSize="0" autoLine="0" r:id="rId4">
            <anchor moveWithCells="1">
              <from>
                <xdr:col>7</xdr:col>
                <xdr:colOff>1019175</xdr:colOff>
                <xdr:row>1</xdr:row>
                <xdr:rowOff>142875</xdr:rowOff>
              </from>
              <to>
                <xdr:col>12</xdr:col>
                <xdr:colOff>28575</xdr:colOff>
                <xdr:row>3</xdr:row>
                <xdr:rowOff>0</xdr:rowOff>
              </to>
            </anchor>
          </controlPr>
        </control>
      </mc:Choice>
      <mc:Fallback>
        <control shapeId="3073" r:id="rId3" name="Label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5A744-2DE7-4DC4-9185-1407745F84AA}">
  <dimension ref="A3:J40"/>
  <sheetViews>
    <sheetView topLeftCell="A22" zoomScale="150" zoomScaleNormal="150" workbookViewId="0">
      <selection activeCell="C34" sqref="C34"/>
    </sheetView>
  </sheetViews>
  <sheetFormatPr baseColWidth="10" defaultRowHeight="15" x14ac:dyDescent="0.25"/>
  <cols>
    <col min="2" max="2" width="14.7109375" customWidth="1"/>
  </cols>
  <sheetData>
    <row r="3" spans="2:5" x14ac:dyDescent="0.25">
      <c r="B3" t="s">
        <v>126</v>
      </c>
    </row>
    <row r="5" spans="2:5" x14ac:dyDescent="0.25">
      <c r="C5" s="31" t="s">
        <v>111</v>
      </c>
      <c r="D5" s="31" t="s">
        <v>124</v>
      </c>
      <c r="E5" s="31" t="s">
        <v>125</v>
      </c>
    </row>
    <row r="6" spans="2:5" x14ac:dyDescent="0.25">
      <c r="B6" t="s">
        <v>121</v>
      </c>
      <c r="C6" s="32">
        <v>8000</v>
      </c>
      <c r="D6" s="32">
        <f>C6*0.16</f>
        <v>1280</v>
      </c>
      <c r="E6" s="32">
        <f>SUM(C6:D6)</f>
        <v>9280</v>
      </c>
    </row>
    <row r="7" spans="2:5" x14ac:dyDescent="0.25">
      <c r="B7" t="s">
        <v>122</v>
      </c>
      <c r="C7" s="32">
        <v>4500</v>
      </c>
      <c r="D7" s="32">
        <v>0</v>
      </c>
      <c r="E7" s="32">
        <f t="shared" ref="E7:E8" si="0">SUM(C7:D7)</f>
        <v>4500</v>
      </c>
    </row>
    <row r="8" spans="2:5" x14ac:dyDescent="0.25">
      <c r="B8" t="s">
        <v>123</v>
      </c>
      <c r="C8" s="32">
        <v>3600</v>
      </c>
      <c r="D8" s="32" t="s">
        <v>127</v>
      </c>
      <c r="E8" s="32">
        <f t="shared" si="0"/>
        <v>3600</v>
      </c>
    </row>
    <row r="9" spans="2:5" x14ac:dyDescent="0.25">
      <c r="C9" s="32">
        <f>SUM(C6:C8)</f>
        <v>16100</v>
      </c>
      <c r="D9" s="32">
        <f t="shared" ref="D9:E9" si="1">SUM(D6:D8)</f>
        <v>1280</v>
      </c>
      <c r="E9" s="32">
        <f t="shared" si="1"/>
        <v>17380</v>
      </c>
    </row>
    <row r="11" spans="2:5" x14ac:dyDescent="0.25">
      <c r="B11" t="s">
        <v>128</v>
      </c>
      <c r="D11" s="32">
        <v>9280</v>
      </c>
    </row>
    <row r="13" spans="2:5" x14ac:dyDescent="0.25">
      <c r="B13" t="s">
        <v>129</v>
      </c>
      <c r="C13">
        <f>D11/E9</f>
        <v>0.53394706559263516</v>
      </c>
    </row>
    <row r="15" spans="2:5" x14ac:dyDescent="0.25">
      <c r="C15" s="31" t="s">
        <v>111</v>
      </c>
      <c r="D15" s="31" t="s">
        <v>129</v>
      </c>
      <c r="E15" s="31" t="s">
        <v>125</v>
      </c>
    </row>
    <row r="16" spans="2:5" x14ac:dyDescent="0.25">
      <c r="B16" t="s">
        <v>121</v>
      </c>
      <c r="C16" s="32">
        <v>8000</v>
      </c>
      <c r="D16">
        <f>$C$13</f>
        <v>0.53394706559263516</v>
      </c>
      <c r="E16" s="32">
        <f>C16*D16</f>
        <v>4271.5765247410809</v>
      </c>
    </row>
    <row r="17" spans="1:10" x14ac:dyDescent="0.25">
      <c r="B17" t="s">
        <v>122</v>
      </c>
      <c r="C17" s="32">
        <v>4500</v>
      </c>
      <c r="D17">
        <f t="shared" ref="D17:D19" si="2">$C$13</f>
        <v>0.53394706559263516</v>
      </c>
      <c r="E17" s="32">
        <f t="shared" ref="E17:E18" si="3">C17*D17</f>
        <v>2402.7617951668581</v>
      </c>
    </row>
    <row r="18" spans="1:10" x14ac:dyDescent="0.25">
      <c r="B18" t="s">
        <v>123</v>
      </c>
      <c r="C18" s="32">
        <v>3600</v>
      </c>
      <c r="D18">
        <f t="shared" si="2"/>
        <v>0.53394706559263516</v>
      </c>
      <c r="E18" s="32">
        <f t="shared" si="3"/>
        <v>1922.2094361334866</v>
      </c>
    </row>
    <row r="19" spans="1:10" x14ac:dyDescent="0.25">
      <c r="C19" s="32">
        <f>SUM(C16:C18)</f>
        <v>16100</v>
      </c>
      <c r="D19" s="32"/>
      <c r="E19" s="32">
        <f>SUM(E16:E18)</f>
        <v>8596.5477560414256</v>
      </c>
    </row>
    <row r="21" spans="1:10" x14ac:dyDescent="0.25">
      <c r="C21" s="31" t="s">
        <v>124</v>
      </c>
      <c r="D21" s="31" t="s">
        <v>129</v>
      </c>
      <c r="E21" s="31" t="s">
        <v>125</v>
      </c>
    </row>
    <row r="22" spans="1:10" x14ac:dyDescent="0.25">
      <c r="B22" t="s">
        <v>121</v>
      </c>
      <c r="C22" s="32">
        <v>1280</v>
      </c>
      <c r="D22">
        <f>$C$13</f>
        <v>0.53394706559263516</v>
      </c>
      <c r="E22" s="32">
        <f>C22*D22</f>
        <v>683.45224395857304</v>
      </c>
    </row>
    <row r="23" spans="1:10" x14ac:dyDescent="0.25">
      <c r="B23" t="s">
        <v>122</v>
      </c>
      <c r="C23" s="32">
        <v>0</v>
      </c>
      <c r="D23">
        <f t="shared" ref="D23:D25" si="4">$C$13</f>
        <v>0.53394706559263516</v>
      </c>
      <c r="E23" s="32">
        <f>SUM(C23:C23)</f>
        <v>0</v>
      </c>
    </row>
    <row r="24" spans="1:10" x14ac:dyDescent="0.25">
      <c r="B24" t="s">
        <v>123</v>
      </c>
      <c r="C24" s="32" t="s">
        <v>127</v>
      </c>
      <c r="D24">
        <f t="shared" si="4"/>
        <v>0.53394706559263516</v>
      </c>
      <c r="E24" s="32">
        <f>SUM(C24:C24)</f>
        <v>0</v>
      </c>
    </row>
    <row r="25" spans="1:10" x14ac:dyDescent="0.25">
      <c r="C25" s="32">
        <f t="shared" ref="C25" si="5">SUM(C22:C24)</f>
        <v>1280</v>
      </c>
      <c r="D25" s="32">
        <f t="shared" si="4"/>
        <v>0.53394706559263516</v>
      </c>
      <c r="E25" s="32">
        <f t="shared" ref="E25" si="6">SUM(E22:E24)</f>
        <v>683.45224395857304</v>
      </c>
    </row>
    <row r="27" spans="1:10" x14ac:dyDescent="0.25">
      <c r="A27" s="33"/>
      <c r="B27" s="33"/>
      <c r="C27" s="33"/>
      <c r="D27" s="33"/>
      <c r="E27" s="33"/>
      <c r="F27" s="33"/>
      <c r="G27" s="33"/>
      <c r="H27" s="33"/>
      <c r="I27" s="33"/>
      <c r="J27" s="33"/>
    </row>
    <row r="29" spans="1:10" x14ac:dyDescent="0.25">
      <c r="B29" t="s">
        <v>130</v>
      </c>
      <c r="C29" s="34">
        <v>44818</v>
      </c>
    </row>
    <row r="30" spans="1:10" x14ac:dyDescent="0.25">
      <c r="B30" t="s">
        <v>74</v>
      </c>
      <c r="C30" t="s">
        <v>131</v>
      </c>
    </row>
    <row r="31" spans="1:10" x14ac:dyDescent="0.25">
      <c r="B31" t="s">
        <v>132</v>
      </c>
      <c r="C31" s="32">
        <v>10000</v>
      </c>
    </row>
    <row r="32" spans="1:10" x14ac:dyDescent="0.25">
      <c r="B32" t="s">
        <v>124</v>
      </c>
      <c r="C32" s="32">
        <f>C31*0.16</f>
        <v>1600</v>
      </c>
    </row>
    <row r="33" spans="2:4" x14ac:dyDescent="0.25">
      <c r="B33" t="s">
        <v>133</v>
      </c>
      <c r="C33" s="32">
        <f>C31*0.1</f>
        <v>1000</v>
      </c>
    </row>
    <row r="34" spans="2:4" x14ac:dyDescent="0.25">
      <c r="B34" t="s">
        <v>134</v>
      </c>
      <c r="C34" s="32">
        <f>C31*0.106667</f>
        <v>1066.67</v>
      </c>
    </row>
    <row r="35" spans="2:4" x14ac:dyDescent="0.25">
      <c r="B35" t="s">
        <v>125</v>
      </c>
      <c r="C35" s="32">
        <f>C31+C32-C33-C34</f>
        <v>9533.33</v>
      </c>
    </row>
    <row r="37" spans="2:4" x14ac:dyDescent="0.25">
      <c r="B37" t="s">
        <v>135</v>
      </c>
    </row>
    <row r="38" spans="2:4" x14ac:dyDescent="0.25">
      <c r="B38" t="s">
        <v>136</v>
      </c>
      <c r="D38" s="32">
        <f>C32</f>
        <v>1600</v>
      </c>
    </row>
    <row r="39" spans="2:4" x14ac:dyDescent="0.25">
      <c r="B39" t="s">
        <v>137</v>
      </c>
      <c r="D39" s="32">
        <f>C34</f>
        <v>1066.67</v>
      </c>
    </row>
    <row r="40" spans="2:4" x14ac:dyDescent="0.25">
      <c r="B40" t="s">
        <v>138</v>
      </c>
      <c r="D40" s="32">
        <f>D38-D39</f>
        <v>533.32999999999993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4AC02-9962-48FD-8B52-9B1831A0E410}">
  <dimension ref="B4:D46"/>
  <sheetViews>
    <sheetView showGridLines="0" topLeftCell="A29" zoomScale="130" zoomScaleNormal="130" workbookViewId="0">
      <selection activeCell="D46" sqref="D46"/>
    </sheetView>
  </sheetViews>
  <sheetFormatPr baseColWidth="10" defaultRowHeight="15" x14ac:dyDescent="0.25"/>
  <cols>
    <col min="2" max="2" width="16.85546875" customWidth="1"/>
    <col min="3" max="3" width="32.85546875" customWidth="1"/>
  </cols>
  <sheetData>
    <row r="4" spans="2:4" x14ac:dyDescent="0.25">
      <c r="B4" s="35" t="s">
        <v>139</v>
      </c>
      <c r="C4" s="35" t="s">
        <v>140</v>
      </c>
      <c r="D4" s="36" t="s">
        <v>160</v>
      </c>
    </row>
    <row r="5" spans="2:4" x14ac:dyDescent="0.25">
      <c r="C5" t="s">
        <v>141</v>
      </c>
      <c r="D5" s="37"/>
    </row>
    <row r="6" spans="2:4" x14ac:dyDescent="0.25">
      <c r="C6" t="s">
        <v>142</v>
      </c>
      <c r="D6" s="37"/>
    </row>
    <row r="7" spans="2:4" x14ac:dyDescent="0.25">
      <c r="C7" t="s">
        <v>143</v>
      </c>
      <c r="D7" s="37"/>
    </row>
    <row r="8" spans="2:4" x14ac:dyDescent="0.25">
      <c r="C8" t="s">
        <v>144</v>
      </c>
      <c r="D8" s="37">
        <v>450000</v>
      </c>
    </row>
    <row r="9" spans="2:4" x14ac:dyDescent="0.25">
      <c r="C9" t="s">
        <v>145</v>
      </c>
      <c r="D9" s="38">
        <f>SUM(D5:D8)</f>
        <v>450000</v>
      </c>
    </row>
    <row r="10" spans="2:4" x14ac:dyDescent="0.25">
      <c r="C10" t="s">
        <v>146</v>
      </c>
      <c r="D10" s="38">
        <f>D8</f>
        <v>450000</v>
      </c>
    </row>
    <row r="11" spans="2:4" x14ac:dyDescent="0.25">
      <c r="B11" t="s">
        <v>147</v>
      </c>
      <c r="C11" t="s">
        <v>148</v>
      </c>
      <c r="D11" s="39"/>
    </row>
    <row r="12" spans="2:4" x14ac:dyDescent="0.25">
      <c r="B12" t="s">
        <v>149</v>
      </c>
      <c r="C12" t="s">
        <v>150</v>
      </c>
      <c r="D12" s="40">
        <f>D10+D11</f>
        <v>450000</v>
      </c>
    </row>
    <row r="13" spans="2:4" x14ac:dyDescent="0.25">
      <c r="D13" s="37"/>
    </row>
    <row r="14" spans="2:4" x14ac:dyDescent="0.25">
      <c r="C14" t="s">
        <v>151</v>
      </c>
      <c r="D14" s="38">
        <f>IFERROR(D10*0.16,0)</f>
        <v>72000</v>
      </c>
    </row>
    <row r="15" spans="2:4" x14ac:dyDescent="0.25">
      <c r="D15" s="32"/>
    </row>
    <row r="16" spans="2:4" x14ac:dyDescent="0.25">
      <c r="C16" t="s">
        <v>152</v>
      </c>
      <c r="D16" s="32">
        <v>45000</v>
      </c>
    </row>
    <row r="17" spans="2:4" x14ac:dyDescent="0.25">
      <c r="C17" t="s">
        <v>153</v>
      </c>
      <c r="D17" s="32">
        <v>78000</v>
      </c>
    </row>
    <row r="18" spans="2:4" x14ac:dyDescent="0.25">
      <c r="D18" s="32"/>
    </row>
    <row r="19" spans="2:4" x14ac:dyDescent="0.25">
      <c r="D19" s="32"/>
    </row>
    <row r="20" spans="2:4" x14ac:dyDescent="0.25">
      <c r="B20" t="s">
        <v>149</v>
      </c>
      <c r="C20" t="s">
        <v>154</v>
      </c>
      <c r="D20" s="40">
        <f>IFERROR(IF((D16+D17)&gt;D14,SUM(D16:D17)-D14,""),"")</f>
        <v>51000</v>
      </c>
    </row>
    <row r="21" spans="2:4" x14ac:dyDescent="0.25">
      <c r="B21" t="s">
        <v>149</v>
      </c>
      <c r="C21" t="s">
        <v>155</v>
      </c>
      <c r="D21" s="40" t="str">
        <f>IFERROR(IF(D14&gt;=SUM(D16:D17),D14-SUM(D16:D17),""),"")</f>
        <v/>
      </c>
    </row>
    <row r="22" spans="2:4" x14ac:dyDescent="0.25">
      <c r="B22" t="s">
        <v>156</v>
      </c>
      <c r="C22" t="s">
        <v>157</v>
      </c>
      <c r="D22" s="32"/>
    </row>
    <row r="23" spans="2:4" x14ac:dyDescent="0.25">
      <c r="B23" t="s">
        <v>158</v>
      </c>
      <c r="C23" t="s">
        <v>159</v>
      </c>
      <c r="D23" s="40" t="str">
        <f>IFERROR(D21-D22,"")</f>
        <v/>
      </c>
    </row>
    <row r="44" spans="2:4" x14ac:dyDescent="0.25">
      <c r="B44" t="s">
        <v>161</v>
      </c>
    </row>
    <row r="45" spans="2:4" x14ac:dyDescent="0.25">
      <c r="B45" t="s">
        <v>162</v>
      </c>
      <c r="D45" s="32">
        <f>D20</f>
        <v>51000</v>
      </c>
    </row>
    <row r="46" spans="2:4" x14ac:dyDescent="0.25">
      <c r="B46" s="41" t="s">
        <v>163</v>
      </c>
    </row>
  </sheetData>
  <dataValidations count="1">
    <dataValidation type="whole" operator="lessThanOrEqual" allowBlank="1" showInputMessage="1" showErrorMessage="1" errorTitle="Acreditamiento IVA" error="No puede acreditar una cantidad mayor al Saldo a cargo" sqref="D22" xr:uid="{09F9BFBA-7F0F-4206-9AE8-6D017E64BE1A}">
      <formula1>D21</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USOCFDI</vt:lpstr>
      <vt:lpstr>ART4-A</vt:lpstr>
      <vt:lpstr>CFDI</vt:lpstr>
      <vt:lpstr>IVAA</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MM</dc:creator>
  <cp:lastModifiedBy>C MM</cp:lastModifiedBy>
  <dcterms:created xsi:type="dcterms:W3CDTF">2022-09-14T14:21:57Z</dcterms:created>
  <dcterms:modified xsi:type="dcterms:W3CDTF">2022-09-14T18:49:48Z</dcterms:modified>
</cp:coreProperties>
</file>