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C:\AMS\KINGSTON NEGRA\CURSOS\COFIDE\14-05-2025 IVA ACREDITABLE CARTAS\"/>
    </mc:Choice>
  </mc:AlternateContent>
  <xr:revisionPtr revIDLastSave="0" documentId="13_ncr:1_{AE3C55F5-23D8-4BDC-87F4-0EB82A75D43D}" xr6:coauthVersionLast="47" xr6:coauthVersionMax="47" xr10:uidLastSave="{00000000-0000-0000-0000-000000000000}"/>
  <bookViews>
    <workbookView xWindow="-120" yWindow="-120" windowWidth="29040" windowHeight="15720" xr2:uid="{FDD38403-0281-4450-976A-0C1ECD05450E}"/>
  </bookViews>
  <sheets>
    <sheet name="TERCERO" sheetId="1" r:id="rId1"/>
    <sheet name="DIOT" sheetId="2" r:id="rId2"/>
    <sheet name="FICHAS" sheetId="3" r:id="rId3"/>
    <sheet name="FDIOT" sheetId="5" r:id="rId4"/>
    <sheet name="EJEMPLO" sheetId="6" r:id="rId5"/>
    <sheet name="NO OBJETO"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2" i="6" l="1"/>
  <c r="E252" i="6"/>
  <c r="C243" i="6"/>
  <c r="C224" i="6"/>
  <c r="E231" i="6" s="1"/>
  <c r="C216" i="6"/>
  <c r="E209" i="6"/>
  <c r="C201" i="6"/>
  <c r="F209" i="6" s="1"/>
  <c r="D180" i="6"/>
  <c r="G175" i="6"/>
  <c r="C168" i="6"/>
  <c r="F175" i="6" s="1"/>
  <c r="E162" i="6"/>
  <c r="C156" i="6"/>
  <c r="C157" i="6" s="1"/>
  <c r="D127" i="6"/>
  <c r="D126" i="6"/>
  <c r="D123" i="6"/>
  <c r="D125" i="6" s="1"/>
  <c r="E99" i="6"/>
  <c r="C93" i="6"/>
  <c r="G99" i="6" s="1"/>
  <c r="C92" i="6"/>
  <c r="C91" i="6"/>
  <c r="F99" i="6" s="1"/>
  <c r="H79" i="6"/>
  <c r="G79" i="6"/>
  <c r="H84" i="6" s="1"/>
  <c r="D64" i="6"/>
  <c r="E59" i="6"/>
  <c r="E64" i="6" s="1"/>
  <c r="D50" i="6"/>
  <c r="F59" i="6" s="1"/>
  <c r="F64" i="6" s="1"/>
  <c r="D43" i="6"/>
  <c r="F37" i="6"/>
  <c r="E37" i="6"/>
  <c r="E43" i="6" s="1"/>
  <c r="D30" i="6"/>
  <c r="D24" i="6"/>
  <c r="C8" i="6"/>
  <c r="E24" i="6" s="1"/>
  <c r="D46" i="5"/>
  <c r="E46" i="5" s="1"/>
  <c r="D29" i="5"/>
  <c r="E29" i="5" s="1"/>
  <c r="D11" i="5"/>
  <c r="E11" i="5" s="1"/>
  <c r="D124" i="6" l="1"/>
  <c r="G37" i="6"/>
  <c r="F43" i="6" s="1"/>
  <c r="F162" i="6"/>
  <c r="C169" i="6"/>
  <c r="E180" i="6" s="1"/>
  <c r="C12" i="6"/>
  <c r="C170" i="6"/>
  <c r="E17" i="6"/>
  <c r="C94" i="6"/>
  <c r="D94" i="6"/>
  <c r="E30" i="6"/>
  <c r="C202" i="6"/>
  <c r="D128" i="6"/>
  <c r="D129" i="6" s="1"/>
  <c r="C217" i="6"/>
  <c r="C225" i="6"/>
  <c r="F231" i="6" s="1"/>
  <c r="E50" i="6"/>
  <c r="C226" i="6"/>
  <c r="C244" i="6"/>
  <c r="C219" i="6" l="1"/>
  <c r="H147" i="6"/>
  <c r="E140" i="6"/>
  <c r="E135" i="6" s="1"/>
  <c r="E142" i="6" s="1"/>
  <c r="D130" i="6"/>
  <c r="I147" i="6" s="1"/>
  <c r="F17" i="6"/>
  <c r="C5" i="6"/>
  <c r="C6" i="6" s="1"/>
  <c r="C6" i="4" l="1"/>
  <c r="D17" i="4"/>
  <c r="E17" i="4" s="1"/>
  <c r="D16" i="4"/>
  <c r="E16" i="4" s="1"/>
  <c r="D38" i="2" l="1"/>
  <c r="C38" i="2"/>
  <c r="B38" i="2"/>
  <c r="C28" i="2"/>
  <c r="C27" i="2"/>
  <c r="C26" i="2"/>
  <c r="C25" i="2"/>
  <c r="D18" i="2"/>
  <c r="C18" i="2"/>
  <c r="B18" i="2"/>
  <c r="C13" i="2"/>
  <c r="C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MENMON</author>
    <author>Usuario</author>
  </authors>
  <commentList>
    <comment ref="B7" authorId="0" shapeId="0" xr:uid="{CD19EED6-57A8-44D8-83C9-2212AAF1F35C}">
      <text>
        <r>
          <rPr>
            <b/>
            <sz val="9"/>
            <color indexed="81"/>
            <rFont val="Tahoma"/>
            <family val="2"/>
          </rPr>
          <t>Valor  Descripción
   -------  --------------
   00  Seleccione...
   04  Proveedor Nacional 
   05  Proveedor Extranjero
   15  Proveedor Global</t>
        </r>
      </text>
    </comment>
    <comment ref="C7" authorId="0" shapeId="0" xr:uid="{F927663C-DE42-4FDE-8C63-2447EBDF05B8}">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7" authorId="0" shapeId="0" xr:uid="{BFD1C57A-8010-41CC-BC2E-82812724AE05}">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B17" authorId="0" shapeId="0" xr:uid="{71597F54-96B7-4753-A3AB-50878BB74B6C}">
      <text>
        <r>
          <rPr>
            <b/>
            <sz val="9"/>
            <color indexed="81"/>
            <rFont val="Tahoma"/>
            <family val="2"/>
          </rPr>
          <t>No permite decimales.
Acepta cero.</t>
        </r>
      </text>
    </comment>
    <comment ref="C17" authorId="1" shapeId="0" xr:uid="{AEDC0F0E-BD5F-4A5A-9F2E-BC95C7D87D3A}">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D17" authorId="0" shapeId="0" xr:uid="{5E3A0616-1D1E-4EF6-A393-32DEA2B21E4D}">
      <text>
        <r>
          <rPr>
            <b/>
            <sz val="9"/>
            <color indexed="81"/>
            <rFont val="Tahoma"/>
            <family val="2"/>
          </rPr>
          <t>No permite decimales.
Acepta cero.</t>
        </r>
      </text>
    </comment>
    <comment ref="B37" authorId="0" shapeId="0" xr:uid="{39568FA3-143F-427F-A3AE-330249CAD3DB}">
      <text>
        <r>
          <rPr>
            <b/>
            <sz val="9"/>
            <color indexed="81"/>
            <rFont val="Tahoma"/>
            <family val="2"/>
          </rPr>
          <t>No permite decimales.
Acepta cero.</t>
        </r>
      </text>
    </comment>
    <comment ref="C37" authorId="1" shapeId="0" xr:uid="{8C5880D3-34D3-4544-9802-412EC48909DF}">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D37" authorId="0" shapeId="0" xr:uid="{B660D0B4-D70C-4F35-898A-1C122D9A4B3D}">
      <text>
        <r>
          <rPr>
            <b/>
            <sz val="9"/>
            <color indexed="81"/>
            <rFont val="Tahoma"/>
            <family val="2"/>
          </rPr>
          <t>No permite decimales.
Acepta cero.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MENMON</author>
    <author>Usuario</author>
  </authors>
  <commentList>
    <comment ref="B6" authorId="0" shapeId="0" xr:uid="{E09879D9-3413-4AB1-A9E4-E0DE90D263B2}">
      <text>
        <r>
          <rPr>
            <b/>
            <sz val="9"/>
            <color indexed="81"/>
            <rFont val="Tahoma"/>
            <family val="2"/>
          </rPr>
          <t>Valor  Descripción
   -------  --------------
   00  Seleccione...
   04  Proveedor Nacional 
   05  Proveedor Extranjero
   15  Proveedor Global</t>
        </r>
      </text>
    </comment>
    <comment ref="C6" authorId="0" shapeId="0" xr:uid="{AAAD5ED2-A6F6-4B04-B56E-FCB973729053}">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6" authorId="0" shapeId="0" xr:uid="{AE42A626-3A84-4E5C-8C54-AE286AEDFBF0}">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6" authorId="0" shapeId="0" xr:uid="{D79CDC28-279F-4EDD-9BD6-A591CA7CB719}">
      <text>
        <r>
          <rPr>
            <b/>
            <sz val="9"/>
            <color indexed="81"/>
            <rFont val="Tahoma"/>
            <family val="2"/>
          </rPr>
          <t>Acepta caracteres especiales.
Acepta valores [a-z (incluso ñ) y &amp;].
Para los tipos de tercero nacional y global el campo se queda vacío.</t>
        </r>
      </text>
    </comment>
    <comment ref="F6" authorId="0" shapeId="0" xr:uid="{F428E221-102B-4E25-AFDC-F2833BFAB1AA}">
      <text>
        <r>
          <rPr>
            <b/>
            <sz val="9"/>
            <color indexed="81"/>
            <rFont val="Tahoma"/>
            <family val="2"/>
          </rPr>
          <t>Acepta caracteres especiales.
Acepta valores [a-z (incluso ñ) y &amp;].
Para los tipos de tercero nacional y global el campo se queda vacío.</t>
        </r>
      </text>
    </comment>
    <comment ref="G6" authorId="0" shapeId="0" xr:uid="{145AF9EB-2C34-4CF4-80AB-F26C8E65AD81}">
      <text>
        <r>
          <rPr>
            <b/>
            <sz val="9"/>
            <color indexed="81"/>
            <rFont val="Tahoma"/>
            <family val="2"/>
          </rPr>
          <t>Obligatorio para el tipo de tercero extranjero</t>
        </r>
      </text>
    </comment>
    <comment ref="H6" authorId="1" shapeId="0" xr:uid="{2C81A579-822E-4918-B573-E80E5B866AA6}">
      <text>
        <r>
          <rPr>
            <b/>
            <sz val="9"/>
            <color indexed="81"/>
            <rFont val="Tahoma"/>
            <family val="2"/>
          </rPr>
          <t>Obligatorio cuando el valor del campo País o jurisdicción de residencia fiscal sea ZZZ (Otro).
Si el valor del campo País o jurisdicción de residencia fiscal es diferente a ZZZ (Otro), el campo se queda vacío.
Para los tipos de tercero nacional y global el campo se queda vacío.</t>
        </r>
      </text>
    </comment>
    <comment ref="B10" authorId="0" shapeId="0" xr:uid="{219AED79-F426-427B-90F4-35F01ECB8CE8}">
      <text>
        <r>
          <rPr>
            <b/>
            <sz val="9"/>
            <color indexed="81"/>
            <rFont val="Tahoma"/>
            <family val="2"/>
          </rPr>
          <t>No permite decimales.
Acepta cero.</t>
        </r>
      </text>
    </comment>
    <comment ref="C10" authorId="0" shapeId="0" xr:uid="{75996C18-37CF-4CCE-9EA9-38355F1205F2}">
      <text>
        <r>
          <rPr>
            <b/>
            <sz val="9"/>
            <color indexed="81"/>
            <rFont val="Tahoma"/>
            <family val="2"/>
          </rPr>
          <t>No permite decimales.
Acepta cero.</t>
        </r>
      </text>
    </comment>
    <comment ref="B16" authorId="1" shapeId="0" xr:uid="{A878403C-E070-4A65-BE19-B885B9F2AECE}">
      <text>
        <r>
          <rPr>
            <b/>
            <sz val="9"/>
            <color indexed="81"/>
            <rFont val="Tahoma"/>
            <family val="2"/>
          </rPr>
          <t>No permite decimales.
Acepta cero.
Se ingresa monto cuando el valor del campo Valor total de actos o actividades pagadas / Actos o actividades pagados en la región fronteriza norte es mayor a cero.</t>
        </r>
      </text>
    </comment>
    <comment ref="C16" authorId="1" shapeId="0" xr:uid="{66AF2A1F-658A-48BC-AB2F-1CBFF81445AC}">
      <text>
        <r>
          <rPr>
            <b/>
            <sz val="9"/>
            <color indexed="81"/>
            <rFont val="Tahoma"/>
            <family val="2"/>
          </rPr>
          <t>No permite decimales.
Acepta cero.
Se ingresa monto cuando el valor del campo Valor total de actos o actividades pagadas / Actos o actividades pagados en la región fronteriza norte es mayor a cero.</t>
        </r>
      </text>
    </comment>
    <comment ref="B23" authorId="1" shapeId="0" xr:uid="{9D387C65-E2EC-44B1-8601-10E9CAA55A06}">
      <text>
        <r>
          <rPr>
            <b/>
            <sz val="9"/>
            <color indexed="81"/>
            <rFont val="Tahoma"/>
            <family val="2"/>
          </rPr>
          <t>No permite decimales.
Acepta cero.
Se ingresa monto cuando el valor del campo Asociado a actividades por las cuales se aplicó una proporción / Actos o actividades pagados en la región fronteriza norte es mayor a cero.</t>
        </r>
      </text>
    </comment>
    <comment ref="C23" authorId="0" shapeId="0" xr:uid="{751198E5-BF20-4E8E-836F-84ABE19AB9AC}">
      <text>
        <r>
          <rPr>
            <b/>
            <sz val="9"/>
            <color indexed="81"/>
            <rFont val="Tahoma"/>
            <family val="2"/>
          </rPr>
          <t>No permite decimales.
Acepta cero.</t>
        </r>
      </text>
    </comment>
    <comment ref="D23" authorId="0" shapeId="0" xr:uid="{FA3C3737-3BB2-4D02-9D6D-C90292CFBF40}">
      <text>
        <r>
          <rPr>
            <b/>
            <sz val="9"/>
            <color indexed="81"/>
            <rFont val="Tahoma"/>
            <family val="2"/>
          </rPr>
          <t>No permite decimales.
Acepta cero.</t>
        </r>
      </text>
    </comment>
    <comment ref="E23" authorId="0" shapeId="0" xr:uid="{2FA0F00A-B439-46CB-BEC5-C18C6DBCF4D4}">
      <text>
        <r>
          <rPr>
            <b/>
            <sz val="9"/>
            <color indexed="81"/>
            <rFont val="Tahoma"/>
            <family val="2"/>
          </rPr>
          <t>No permite decimales.
Acepta cero.</t>
        </r>
      </text>
    </comment>
    <comment ref="B28" authorId="0" shapeId="0" xr:uid="{D6CD2CAE-1F69-4DC8-9877-A9FEB3CAEE93}">
      <text>
        <r>
          <rPr>
            <b/>
            <sz val="9"/>
            <color indexed="81"/>
            <rFont val="Tahoma"/>
            <family val="2"/>
          </rPr>
          <t>No permite decimales.
Acepta cero.</t>
        </r>
      </text>
    </comment>
    <comment ref="C28" authorId="0" shapeId="0" xr:uid="{D3B72F91-D5FE-4337-B379-1D8E1582BFBF}">
      <text>
        <r>
          <rPr>
            <b/>
            <sz val="9"/>
            <color indexed="81"/>
            <rFont val="Tahoma"/>
            <family val="2"/>
          </rPr>
          <t>No permite decimales.
Acepta cero.</t>
        </r>
      </text>
    </comment>
    <comment ref="B34" authorId="0" shapeId="0" xr:uid="{06D034C7-5475-463E-B8B5-0050FF2E2B4E}">
      <text>
        <r>
          <rPr>
            <b/>
            <sz val="9"/>
            <color indexed="81"/>
            <rFont val="Tahoma"/>
            <family val="2"/>
          </rPr>
          <t>No permite decimales.
Acepta cero.
Se ingresa monto cuando el valor del campo Valor total de actos o actividades pagadas / Actos o actividades pagados en la región fronteriza sur es mayor a cero.</t>
        </r>
      </text>
    </comment>
    <comment ref="C34" authorId="1" shapeId="0" xr:uid="{060DBAD4-8222-4140-B1F9-60FDBAAABAB9}">
      <text>
        <r>
          <rPr>
            <b/>
            <sz val="9"/>
            <color indexed="81"/>
            <rFont val="Tahoma"/>
            <family val="2"/>
          </rPr>
          <t>No permite decimales.
Acepta cero.
Se ingresa monto cuando el valor del campo Valor total de actos o actividades pagadas / Actos o actividades pagados en la región fronteriza sur es mayor a cero.</t>
        </r>
      </text>
    </comment>
    <comment ref="B40" authorId="0" shapeId="0" xr:uid="{84D6FF1C-C359-4FF6-B44A-2CF239A70CA3}">
      <text>
        <r>
          <rPr>
            <b/>
            <sz val="9"/>
            <color indexed="81"/>
            <rFont val="Tahoma"/>
            <family val="2"/>
          </rPr>
          <t>No permite decimales.
Acepta cero.</t>
        </r>
      </text>
    </comment>
    <comment ref="C40" authorId="0" shapeId="0" xr:uid="{501A4E4F-3DBA-482E-8674-9F5FDB22EA4C}">
      <text>
        <r>
          <rPr>
            <b/>
            <sz val="9"/>
            <color indexed="81"/>
            <rFont val="Tahoma"/>
            <family val="2"/>
          </rPr>
          <t>No permite decimales.
Acepta cero.</t>
        </r>
      </text>
    </comment>
    <comment ref="D40" authorId="0" shapeId="0" xr:uid="{07084293-8E6D-4DA9-A70E-CF789EEAEB28}">
      <text>
        <r>
          <rPr>
            <b/>
            <sz val="9"/>
            <color indexed="81"/>
            <rFont val="Tahoma"/>
            <family val="2"/>
          </rPr>
          <t>No permite decimales.
Acepta cero.</t>
        </r>
      </text>
    </comment>
    <comment ref="E40" authorId="0" shapeId="0" xr:uid="{C4D0972B-157C-41C7-A3FD-7EC7C8F37CF9}">
      <text>
        <r>
          <rPr>
            <b/>
            <sz val="9"/>
            <color indexed="81"/>
            <rFont val="Tahoma"/>
            <family val="2"/>
          </rPr>
          <t>No permite decimales.
Acepta cero.</t>
        </r>
      </text>
    </comment>
    <comment ref="B45" authorId="0" shapeId="0" xr:uid="{BFE483FC-8A40-4724-AB70-300B4764F082}">
      <text>
        <r>
          <rPr>
            <b/>
            <sz val="9"/>
            <color indexed="81"/>
            <rFont val="Tahoma"/>
            <family val="2"/>
          </rPr>
          <t>No permite decimales.
Acepta cero.</t>
        </r>
      </text>
    </comment>
    <comment ref="C45" authorId="0" shapeId="0" xr:uid="{7402E012-2624-49F6-943E-EB61B6CD9C84}">
      <text>
        <r>
          <rPr>
            <b/>
            <sz val="9"/>
            <color indexed="81"/>
            <rFont val="Tahoma"/>
            <family val="2"/>
          </rPr>
          <t>No permite decimales.
Acepta cero.</t>
        </r>
      </text>
    </comment>
    <comment ref="B51" authorId="1" shapeId="0" xr:uid="{DEEC2B24-EA88-4576-879D-EE4C29B10A38}">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C51" authorId="1" shapeId="0" xr:uid="{17B7AA42-32BE-4EBB-BAAF-9EE345CADCA2}">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B57" authorId="0" shapeId="0" xr:uid="{9E744408-4C2D-4E7E-8F2B-6AAEE887D387}">
      <text>
        <r>
          <rPr>
            <b/>
            <sz val="9"/>
            <color indexed="81"/>
            <rFont val="Tahoma"/>
            <family val="2"/>
          </rPr>
          <t>No permite decimales.
Acepta cero.</t>
        </r>
      </text>
    </comment>
    <comment ref="C57" authorId="0" shapeId="0" xr:uid="{4C7C4277-D44A-40FA-A205-F9251B69BBD2}">
      <text>
        <r>
          <rPr>
            <b/>
            <sz val="9"/>
            <color indexed="81"/>
            <rFont val="Tahoma"/>
            <family val="2"/>
          </rPr>
          <t>No permite decimales.
Acepta cero.</t>
        </r>
      </text>
    </comment>
    <comment ref="D57" authorId="0" shapeId="0" xr:uid="{C38D9137-108C-47FA-9F14-BA5FE10A3A4A}">
      <text>
        <r>
          <rPr>
            <b/>
            <sz val="9"/>
            <color indexed="81"/>
            <rFont val="Tahoma"/>
            <family val="2"/>
          </rPr>
          <t>No permite decimales.
Acepta cero.</t>
        </r>
      </text>
    </comment>
    <comment ref="E57" authorId="0" shapeId="0" xr:uid="{786B5A99-310B-474F-A94A-4AFE494C9FEC}">
      <text>
        <r>
          <rPr>
            <b/>
            <sz val="9"/>
            <color indexed="81"/>
            <rFont val="Tahoma"/>
            <family val="2"/>
          </rPr>
          <t>No permite decimales.
Acepta cero.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MENMON</author>
    <author>Usuario</author>
    <author>alberto</author>
  </authors>
  <commentList>
    <comment ref="B16" authorId="0" shapeId="0" xr:uid="{068B0CCC-12F2-40C3-B4D6-218013CC96AC}">
      <text>
        <r>
          <rPr>
            <b/>
            <sz val="9"/>
            <color indexed="81"/>
            <rFont val="Tahoma"/>
            <family val="2"/>
          </rPr>
          <t>Valor  Descripción
   -------  --------------
   00  Seleccione...
   04  Proveedor Nacional 
   05  Proveedor Extranjero
   15  Proveedor Global</t>
        </r>
      </text>
    </comment>
    <comment ref="C16" authorId="0" shapeId="0" xr:uid="{03CFCE94-612B-4F5D-8E37-B67C85B195B6}">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6" authorId="0" shapeId="0" xr:uid="{E2627DCF-BD6B-4788-9B1C-EEF54BD5C1A1}">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16" authorId="0" shapeId="0" xr:uid="{426CB318-9E77-4D65-BE80-377B613237BD}">
      <text>
        <r>
          <rPr>
            <b/>
            <sz val="9"/>
            <color indexed="81"/>
            <rFont val="Tahoma"/>
            <family val="2"/>
          </rPr>
          <t>No permite decimales.
Acepta cero.</t>
        </r>
      </text>
    </comment>
    <comment ref="F16" authorId="1" shapeId="0" xr:uid="{94B0486B-A4C5-4C75-95AB-538F1227013A}">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16" authorId="0" shapeId="0" xr:uid="{6D6CB79A-A5D1-4F28-B043-030A22CF09AA}">
      <text>
        <r>
          <rPr>
            <b/>
            <sz val="9"/>
            <color indexed="81"/>
            <rFont val="Tahoma"/>
            <family val="2"/>
          </rPr>
          <t>Es el tipo de proveedor o tercero a
reportar:
01 Sí
02 No</t>
        </r>
      </text>
    </comment>
    <comment ref="B23" authorId="0" shapeId="0" xr:uid="{DBC21FC6-B9ED-455E-831A-FBD402E57DBD}">
      <text>
        <r>
          <rPr>
            <b/>
            <sz val="9"/>
            <color indexed="81"/>
            <rFont val="Tahoma"/>
            <family val="2"/>
          </rPr>
          <t>Valor  Descripción
   -------  --------------
   00  Seleccione...
   04  Proveedor Nacional 
   05  Proveedor Extranjero
   15  Proveedor Global</t>
        </r>
      </text>
    </comment>
    <comment ref="C23" authorId="0" shapeId="0" xr:uid="{47ABE739-B5AC-4D99-90F8-7540B69C6744}">
      <text>
        <r>
          <rPr>
            <b/>
            <sz val="9"/>
            <color indexed="81"/>
            <rFont val="Tahoma"/>
            <family val="2"/>
          </rPr>
          <t>Valor  Descripción
   -------  --------------
   00  Seleccione...
   03  Prestación de Servicios Profesionales
   06  Arrendamiento  de Inmuebles
   85  Otros</t>
        </r>
      </text>
    </comment>
    <comment ref="D23" authorId="0" shapeId="0" xr:uid="{769AC63D-DBC6-4F5E-AD38-97A3417E71F9}">
      <text>
        <r>
          <rPr>
            <b/>
            <sz val="9"/>
            <color indexed="81"/>
            <rFont val="Tahoma"/>
            <family val="2"/>
          </rPr>
          <t>Obligatorio cuando: tipo de tercero sea igual a: 04
Opcional cuando: tipo de tercero sea igual a: 05
No obligatorio cuando: tipo de tercero sea igual a: 15</t>
        </r>
      </text>
    </comment>
    <comment ref="E23" authorId="2" shapeId="0" xr:uid="{6EB4AD3D-769F-4684-BA5C-11BEE67AFB0C}">
      <text/>
    </comment>
    <comment ref="B36" authorId="0" shapeId="0" xr:uid="{DF5C82C4-1C32-497F-9BA9-02E286720F68}">
      <text>
        <r>
          <rPr>
            <b/>
            <sz val="9"/>
            <color indexed="81"/>
            <rFont val="Tahoma"/>
            <family val="2"/>
          </rPr>
          <t>Valor  Descripción
   -------  --------------
   00  Seleccione...
   04  Proveedor Nacional 
   05  Proveedor Extranjero
   15  Proveedor Global</t>
        </r>
      </text>
    </comment>
    <comment ref="C36" authorId="0" shapeId="0" xr:uid="{5870C133-CF5A-4EE1-B0D4-B0CED8DA94A5}">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36" authorId="0" shapeId="0" xr:uid="{BBDA0DD8-04E5-4AE7-BE4B-6C3C5B09B78B}">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36" authorId="0" shapeId="0" xr:uid="{DD70C69E-4559-4E5D-9C19-88848F74180A}">
      <text>
        <r>
          <rPr>
            <b/>
            <sz val="9"/>
            <color indexed="81"/>
            <rFont val="Tahoma"/>
            <family val="2"/>
          </rPr>
          <t>No permite decimales.
Acepta cero.</t>
        </r>
      </text>
    </comment>
    <comment ref="F36" authorId="1" shapeId="0" xr:uid="{C3CB5F4A-846E-4809-89FC-6DE153052C0F}">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36" authorId="0" shapeId="0" xr:uid="{17C303F4-F5D3-4A16-87C6-1A1D624B8B81}">
      <text>
        <r>
          <rPr>
            <b/>
            <sz val="9"/>
            <color indexed="81"/>
            <rFont val="Tahoma"/>
            <family val="2"/>
          </rPr>
          <t>No permite decimales.
Acepta cero.</t>
        </r>
      </text>
    </comment>
    <comment ref="H36" authorId="0" shapeId="0" xr:uid="{68A4D020-1C31-43CD-8EDB-3777106ADA14}">
      <text>
        <r>
          <rPr>
            <b/>
            <sz val="9"/>
            <color indexed="81"/>
            <rFont val="Tahoma"/>
            <family val="2"/>
          </rPr>
          <t>Es el tipo de proveedor o tercero a
reportar:
01 Sí
02 No</t>
        </r>
      </text>
    </comment>
    <comment ref="B42" authorId="0" shapeId="0" xr:uid="{FF075994-44E4-4EE3-9ED6-903C31B8599F}">
      <text>
        <r>
          <rPr>
            <b/>
            <sz val="9"/>
            <color indexed="81"/>
            <rFont val="Tahoma"/>
            <family val="2"/>
          </rPr>
          <t>Valor  Descripción
   -------  --------------
   00  Seleccione...
   04  Proveedor Nacional 
   05  Proveedor Extranjero
   15  Proveedor Global</t>
        </r>
      </text>
    </comment>
    <comment ref="C42" authorId="0" shapeId="0" xr:uid="{C3596422-C3CE-4E4B-A58A-D49DA21F4A73}">
      <text>
        <r>
          <rPr>
            <b/>
            <sz val="9"/>
            <color indexed="81"/>
            <rFont val="Tahoma"/>
            <family val="2"/>
          </rPr>
          <t>Valor  Descripción
   -------  --------------
   00  Seleccione...
   03  Prestación de Servicios Profesionales
   06  Arrendamiento  de Inmuebles
   85  Otros</t>
        </r>
      </text>
    </comment>
    <comment ref="D42" authorId="0" shapeId="0" xr:uid="{4BA6AAE4-CF97-4847-A6E6-760DCC4AFADA}">
      <text>
        <r>
          <rPr>
            <b/>
            <sz val="9"/>
            <color indexed="81"/>
            <rFont val="Tahoma"/>
            <family val="2"/>
          </rPr>
          <t>Obligatorio cuando: tipo de tercero sea igual a: 04
Opcional cuando: tipo de tercero sea igual a: 05
No obligatorio cuando: tipo de tercero sea igual a: 15</t>
        </r>
      </text>
    </comment>
    <comment ref="E42" authorId="2" shapeId="0" xr:uid="{8C09C56C-BB06-4F4E-A17A-4F620F7CECD0}">
      <text/>
    </comment>
    <comment ref="F42" authorId="0" shapeId="0" xr:uid="{2E68B86C-CAA7-48A3-9D85-50DDBC539843}">
      <text>
        <r>
          <rPr>
            <b/>
            <sz val="9"/>
            <color indexed="81"/>
            <rFont val="Tahoma"/>
            <family val="2"/>
          </rPr>
          <t>EN LAS DEDUCCIONES PARCIALMENTE DEDUCIBLES SE INDICARÁ EL MONTO QUE NO SEA DEDUCIBLE PARA EFECTOS DEL ISR; EJEMPLO: EN UN GASTO DONDE EL 80% ES DEDUCIBLE Y EL 20% NO ES DEDUCIBLE, EL IVA QUE SE ANOTARÁ EN ESTE CAMPO ES EL QUE CORRESPONDA AL 20%</t>
        </r>
      </text>
    </comment>
    <comment ref="B58" authorId="0" shapeId="0" xr:uid="{08F6F987-9FD1-4C0F-A3CC-58BBB22C1CDE}">
      <text>
        <r>
          <rPr>
            <b/>
            <sz val="9"/>
            <color indexed="81"/>
            <rFont val="Tahoma"/>
            <family val="2"/>
          </rPr>
          <t>Valor  Descripción
   -------  --------------
   00  Seleccione...
   04  Proveedor Nacional 
   05  Proveedor Extranjero
   15  Proveedor Global</t>
        </r>
      </text>
    </comment>
    <comment ref="C58" authorId="0" shapeId="0" xr:uid="{4C3E0286-5212-4BD0-82EA-D448B9E2DEBB}">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58" authorId="0" shapeId="0" xr:uid="{668442C5-08E4-49C6-8A1E-43D5DF542B41}">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58" authorId="0" shapeId="0" xr:uid="{AF02835D-8EBF-4BB2-AC16-B21832FF9A5B}">
      <text>
        <r>
          <rPr>
            <b/>
            <sz val="9"/>
            <color indexed="81"/>
            <rFont val="Tahoma"/>
            <family val="2"/>
          </rPr>
          <t>No permite decimales.
Acepta cero.</t>
        </r>
      </text>
    </comment>
    <comment ref="F58" authorId="0" shapeId="0" xr:uid="{95517E7C-F43E-48BF-8CEC-B53FA0610D81}">
      <text>
        <r>
          <rPr>
            <b/>
            <sz val="9"/>
            <color indexed="81"/>
            <rFont val="Tahoma"/>
            <family val="2"/>
          </rPr>
          <t>No permite decimales.
Acepta cero.</t>
        </r>
      </text>
    </comment>
    <comment ref="G58" authorId="0" shapeId="0" xr:uid="{96E3AE00-255B-41C4-B7B6-B6592E267299}">
      <text>
        <r>
          <rPr>
            <b/>
            <sz val="9"/>
            <color indexed="81"/>
            <rFont val="Tahoma"/>
            <family val="2"/>
          </rPr>
          <t>Es el tipo de proveedor o tercero a
reportar:
01 Sí
02 No</t>
        </r>
      </text>
    </comment>
    <comment ref="B63" authorId="0" shapeId="0" xr:uid="{6A670401-6207-4BED-B229-6A3F42AC3285}">
      <text>
        <r>
          <rPr>
            <b/>
            <sz val="9"/>
            <color indexed="81"/>
            <rFont val="Tahoma"/>
            <family val="2"/>
          </rPr>
          <t>Valor  Descripción
   -------  --------------
   00  Seleccione...
   04  Proveedor Nacional 
   05  Proveedor Extranjero
   15  Proveedor Global</t>
        </r>
      </text>
    </comment>
    <comment ref="C63" authorId="0" shapeId="0" xr:uid="{1819866D-DAF8-468E-A0E9-367F3B3AF37B}">
      <text>
        <r>
          <rPr>
            <b/>
            <sz val="9"/>
            <color indexed="81"/>
            <rFont val="Tahoma"/>
            <family val="2"/>
          </rPr>
          <t>Valor  Descripción
   -------  --------------
   00  Seleccione...
   03  Prestación de Servicios Profesionales
   06  Arrendamiento  de Inmuebles
   85  Otros</t>
        </r>
      </text>
    </comment>
    <comment ref="D63" authorId="0" shapeId="0" xr:uid="{4DC83523-3717-4CAF-92DC-4C07403C3CBA}">
      <text>
        <r>
          <rPr>
            <b/>
            <sz val="9"/>
            <color indexed="81"/>
            <rFont val="Tahoma"/>
            <family val="2"/>
          </rPr>
          <t>Obligatorio cuando: tipo de tercero sea igual a: 04
Opcional cuando: tipo de tercero sea igual a: 05
No obligatorio cuando: tipo de tercero sea igual a: 15</t>
        </r>
      </text>
    </comment>
    <comment ref="E63" authorId="2" shapeId="0" xr:uid="{35C360BF-2BFF-4C96-9E51-3CC0038CB36E}">
      <text/>
    </comment>
    <comment ref="F63" authorId="0" shapeId="0" xr:uid="{FFFD8C72-571B-49A9-AEB1-8D9B03F69DA9}">
      <text>
        <r>
          <rPr>
            <b/>
            <sz val="9"/>
            <color indexed="81"/>
            <rFont val="Tahoma"/>
            <family val="2"/>
          </rPr>
          <t>EN LAS DEDUCCIONES PARCIALMENTE DEDUCIBLES SE INDICARÁ EL MONTO QUE NO SEA DEDUCIBLE PARA EFECTOS DEL ISR; EJEMPLO: EN UN GASTO DONDE EL 80% ES DEDUCIBLE Y EL 20% NO ES DEDUCIBLE, EL IVA QUE SE ANOTARÁ EN ESTE CAMPO ES EL QUE CORRESPONDA AL 20%</t>
        </r>
      </text>
    </comment>
    <comment ref="B78" authorId="0" shapeId="0" xr:uid="{16A7E6D8-402C-4423-BCC2-E2920F988227}">
      <text>
        <r>
          <rPr>
            <b/>
            <sz val="9"/>
            <color indexed="81"/>
            <rFont val="Tahoma"/>
            <family val="2"/>
          </rPr>
          <t>Valor  Descripción
   -------  --------------
   00  Seleccione...
   04  Proveedor Nacional 
   05  Proveedor Extranjero
   15  Proveedor Global</t>
        </r>
      </text>
    </comment>
    <comment ref="C78" authorId="0" shapeId="0" xr:uid="{01D7A07B-83D0-4F84-85DD-87B944B0E7B5}">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78" authorId="0" shapeId="0" xr:uid="{BBD08539-A526-4B12-9903-1D4D44AFFD64}">
      <text>
        <r>
          <rPr>
            <b/>
            <sz val="9"/>
            <color indexed="81"/>
            <rFont val="Tahoma"/>
            <family val="2"/>
          </rPr>
          <t>Acepta caracteres especiales.
Acepta valores [a-z (incluso ñ) y &amp;].
Para los tipos de tercero nacional y global el campo se queda vacío.</t>
        </r>
      </text>
    </comment>
    <comment ref="E78" authorId="0" shapeId="0" xr:uid="{A36CE439-AE48-4F6F-8540-9393134CB4BD}">
      <text>
        <r>
          <rPr>
            <b/>
            <sz val="9"/>
            <color indexed="81"/>
            <rFont val="Tahoma"/>
            <family val="2"/>
          </rPr>
          <t>Acepta caracteres especiales.
Acepta valores [a-z (incluso ñ) y &amp;].
Para los tipos de tercero nacional y global el campo se queda vacío.</t>
        </r>
      </text>
    </comment>
    <comment ref="F78" authorId="0" shapeId="0" xr:uid="{37415EE6-ADE6-4BAC-A728-DA8D03E735F1}">
      <text>
        <r>
          <rPr>
            <b/>
            <sz val="9"/>
            <color indexed="81"/>
            <rFont val="Tahoma"/>
            <family val="2"/>
          </rPr>
          <t>Obligatorio para el tipo de tercero extranjero</t>
        </r>
      </text>
    </comment>
    <comment ref="G78" authorId="0" shapeId="0" xr:uid="{87513A13-E4BE-4327-9C19-912499C3DE17}">
      <text>
        <r>
          <rPr>
            <b/>
            <sz val="9"/>
            <color indexed="81"/>
            <rFont val="Tahoma"/>
            <family val="2"/>
          </rPr>
          <t>No permite decimales.
Acepta cero.</t>
        </r>
      </text>
    </comment>
    <comment ref="H78" authorId="1" shapeId="0" xr:uid="{B2B3955A-D3E7-4C17-A1D0-DFE43FE566E9}">
      <text>
        <r>
          <rPr>
            <b/>
            <sz val="9"/>
            <color indexed="81"/>
            <rFont val="Tahoma"/>
            <family val="2"/>
          </rPr>
          <t>No permite decimales.
Acepta cero.
Se ingresa monto cuando el valor del campo Valor total de actos o actividades pagadas / Actos o actividades pagados en la importación de bienes intangibles
y servicios a la tasa del 16% de IVA es mayor a cero.</t>
        </r>
      </text>
    </comment>
    <comment ref="I78" authorId="0" shapeId="0" xr:uid="{79E61130-7B80-46E3-8638-C433F80C56BC}">
      <text>
        <r>
          <rPr>
            <b/>
            <sz val="9"/>
            <color indexed="81"/>
            <rFont val="Tahoma"/>
            <family val="2"/>
          </rPr>
          <t>Es el tipo de proveedor o tercero a
reportar:
01 Sí
02 No</t>
        </r>
      </text>
    </comment>
    <comment ref="B83" authorId="0" shapeId="0" xr:uid="{E33F7D2A-20E7-40EC-8A3E-66D778243B79}">
      <text>
        <r>
          <rPr>
            <b/>
            <sz val="9"/>
            <color indexed="81"/>
            <rFont val="Tahoma"/>
            <family val="2"/>
          </rPr>
          <t>Valor  Descripción
   -------  --------------
   00  Seleccione...
   04  Proveedor Nacional 
   05  Proveedor Extranjero
   15  Proveedor Global</t>
        </r>
      </text>
    </comment>
    <comment ref="C83" authorId="0" shapeId="0" xr:uid="{0C0EBD3E-E47F-4BAC-A435-2480AAF258B6}">
      <text>
        <r>
          <rPr>
            <b/>
            <sz val="9"/>
            <color indexed="81"/>
            <rFont val="Tahoma"/>
            <family val="2"/>
          </rPr>
          <t>Valor  Descripción
   -------  --------------
   00  Seleccione...
   03  Prestación de Servicios Profesionales
   06  Arrendamiento  de Inmuebles
   85  Otros</t>
        </r>
      </text>
    </comment>
    <comment ref="D83" authorId="0" shapeId="0" xr:uid="{659EE668-2D68-4AFB-8745-435779EF56BC}">
      <text>
        <r>
          <rPr>
            <b/>
            <sz val="9"/>
            <color indexed="81"/>
            <rFont val="Tahoma"/>
            <family val="2"/>
          </rPr>
          <t>Aplica solo cuando tipo de tercero sea igual a: 05</t>
        </r>
      </text>
    </comment>
    <comment ref="E83" authorId="0" shapeId="0" xr:uid="{55A12D75-2160-455C-8758-0D850163DEC7}">
      <text>
        <r>
          <rPr>
            <b/>
            <sz val="9"/>
            <color indexed="81"/>
            <rFont val="Tahoma"/>
            <family val="2"/>
          </rPr>
          <t>Aplica solo cuando tipo de tercero sea igual a: 05</t>
        </r>
      </text>
    </comment>
    <comment ref="F83" authorId="0" shapeId="0" xr:uid="{CD005EF4-22A6-44EC-A45A-851EBF06B96E}">
      <text>
        <r>
          <rPr>
            <b/>
            <sz val="9"/>
            <color indexed="81"/>
            <rFont val="Tahoma"/>
            <family val="2"/>
          </rPr>
          <t>Obligatorio solo cuando exista valor en el campo NOMBRE DEL EXTRANJERO</t>
        </r>
      </text>
    </comment>
    <comment ref="G83" authorId="0" shapeId="0" xr:uid="{CB1BBBAD-9024-4C9E-A24E-23CFCCC7BE6C}">
      <text>
        <r>
          <rPr>
            <b/>
            <sz val="9"/>
            <color indexed="81"/>
            <rFont val="Tahoma"/>
            <family val="2"/>
          </rPr>
          <t>Obligatorio solo cuando exista valor en el campo NOMBRE DEL EXTRANJERO</t>
        </r>
      </text>
    </comment>
    <comment ref="B98" authorId="0" shapeId="0" xr:uid="{4D1E7830-72FF-496F-AD0D-28CDFDDB15DB}">
      <text>
        <r>
          <rPr>
            <b/>
            <sz val="9"/>
            <color indexed="81"/>
            <rFont val="Tahoma"/>
            <family val="2"/>
          </rPr>
          <t>Valor  Descripción
   -------  --------------
   00  Seleccione...
   04  Proveedor Nacional 
   05  Proveedor Extranjero
   15  Proveedor Global</t>
        </r>
      </text>
    </comment>
    <comment ref="C98" authorId="0" shapeId="0" xr:uid="{96DE2F0E-7779-46E2-A24A-F3DA0E8DD266}">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98" authorId="0" shapeId="0" xr:uid="{A148B4EE-7CC8-4D12-AF3D-2F92A1FEFDDC}">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98" authorId="0" shapeId="0" xr:uid="{F6976748-9CB2-4EA9-B8A1-AAD4BAEDEC11}">
      <text>
        <r>
          <rPr>
            <b/>
            <sz val="9"/>
            <color indexed="81"/>
            <rFont val="Tahoma"/>
            <family val="2"/>
          </rPr>
          <t>No permite decimales.
Acepta cero.</t>
        </r>
      </text>
    </comment>
    <comment ref="F98" authorId="1" shapeId="0" xr:uid="{A368C6CB-9BE1-4F23-B004-9FFD2895E397}">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98" authorId="0" shapeId="0" xr:uid="{26C3AA07-CE53-45BE-B2E6-D0E73C3D0E90}">
      <text>
        <r>
          <rPr>
            <b/>
            <sz val="9"/>
            <color indexed="81"/>
            <rFont val="Tahoma"/>
            <family val="2"/>
          </rPr>
          <t>No permite decimales.
Acepta cero.</t>
        </r>
      </text>
    </comment>
    <comment ref="H98" authorId="0" shapeId="0" xr:uid="{B7C0F848-C740-4A5A-8FCF-B06D3FED1FD1}">
      <text>
        <r>
          <rPr>
            <b/>
            <sz val="9"/>
            <color indexed="81"/>
            <rFont val="Tahoma"/>
            <family val="2"/>
          </rPr>
          <t>Es el tipo de proveedor o tercero a
reportar:
01 Sí
02 No</t>
        </r>
      </text>
    </comment>
    <comment ref="B146" authorId="0" shapeId="0" xr:uid="{D372A181-B157-4BFB-9A86-A4C89FC20929}">
      <text>
        <r>
          <rPr>
            <b/>
            <sz val="9"/>
            <color indexed="81"/>
            <rFont val="Tahoma"/>
            <family val="2"/>
          </rPr>
          <t>Valor  Descripción
   -------  --------------
   00  Seleccione...
   04  Proveedor Nacional 
   05  Proveedor Extranjero
   15  Proveedor Global</t>
        </r>
      </text>
    </comment>
    <comment ref="C146" authorId="0" shapeId="0" xr:uid="{A3F9E76F-962B-454F-ABAC-802D2D158B87}">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46" authorId="0" shapeId="0" xr:uid="{2F4D33BD-189E-41BB-830B-AAC0A0520416}">
      <text>
        <r>
          <rPr>
            <b/>
            <sz val="9"/>
            <color indexed="81"/>
            <rFont val="Tahoma"/>
            <family val="2"/>
          </rPr>
          <t>Acepta caracteres especiales.
Acepta valores [a-z (incluso ñ) y &amp;].
Para los tipos de tercero nacional y global el campo se queda vacío.</t>
        </r>
      </text>
    </comment>
    <comment ref="E146" authorId="0" shapeId="0" xr:uid="{A96041A3-292B-459A-8C6A-3E10DAA25A1A}">
      <text>
        <r>
          <rPr>
            <b/>
            <sz val="9"/>
            <color indexed="81"/>
            <rFont val="Tahoma"/>
            <family val="2"/>
          </rPr>
          <t>Acepta caracteres especiales.
Acepta valores [a-z (incluso ñ) y &amp;].
Para los tipos de tercero nacional y global el campo se queda vacío.</t>
        </r>
      </text>
    </comment>
    <comment ref="F146" authorId="0" shapeId="0" xr:uid="{DDC78922-AECA-4899-B5F1-738D01D3014B}">
      <text>
        <r>
          <rPr>
            <b/>
            <sz val="9"/>
            <color indexed="81"/>
            <rFont val="Tahoma"/>
            <family val="2"/>
          </rPr>
          <t>Obligatorio para el tipo de tercero extranjero</t>
        </r>
      </text>
    </comment>
    <comment ref="G146" authorId="1" shapeId="0" xr:uid="{55EE4085-75F0-4F88-AD40-5DE72EC1F165}">
      <text>
        <r>
          <rPr>
            <b/>
            <sz val="9"/>
            <color indexed="81"/>
            <rFont val="Tahoma"/>
            <family val="2"/>
          </rPr>
          <t>Obligatorio cuando el valor del campo País o jurisdicción de residencia fiscal sea ZZZ (Otro).
Si el valor del campo País o jurisdicción de residencia fiscal es diferente a ZZZ (Otro), el campo se queda vacío.
Para los tipos de tercero nacional y global el campo se queda vacío.</t>
        </r>
      </text>
    </comment>
    <comment ref="H146" authorId="0" shapeId="0" xr:uid="{7034DFCC-B675-4D90-B80C-79A2E753CC02}">
      <text>
        <r>
          <rPr>
            <b/>
            <sz val="9"/>
            <color indexed="81"/>
            <rFont val="Tahoma"/>
            <family val="2"/>
          </rPr>
          <t>No permite decimales.
Acepta cero.</t>
        </r>
      </text>
    </comment>
    <comment ref="I146" authorId="1" shapeId="0" xr:uid="{894743F9-C89E-4F83-8DA5-ADB63AF82415}">
      <text>
        <r>
          <rPr>
            <b/>
            <sz val="9"/>
            <color indexed="81"/>
            <rFont val="Tahoma"/>
            <family val="2"/>
          </rPr>
          <t>No permite decimales.
Acepta cero.
Se ingresa monto cuando el valor del campo Valor total de actos o actividades pagadas / Actos o actividades pagados en la importación por aduana de bienes tangibles a la tasa del 16% de IVA es mayor a cero.</t>
        </r>
      </text>
    </comment>
    <comment ref="J146" authorId="0" shapeId="0" xr:uid="{EA52C772-E428-4022-99E0-DCA8F27B3596}">
      <text>
        <r>
          <rPr>
            <b/>
            <sz val="9"/>
            <color indexed="81"/>
            <rFont val="Tahoma"/>
            <family val="2"/>
          </rPr>
          <t>Es el tipo de proveedor o tercero a
reportar:
01 Sí
02 No</t>
        </r>
      </text>
    </comment>
    <comment ref="B161" authorId="0" shapeId="0" xr:uid="{68F15699-537A-46DB-95F8-8DF59B2B37CE}">
      <text>
        <r>
          <rPr>
            <b/>
            <sz val="9"/>
            <color indexed="81"/>
            <rFont val="Tahoma"/>
            <family val="2"/>
          </rPr>
          <t>Valor  Descripción
   -------  --------------
   00  Seleccione...
   04  Proveedor Nacional 
   05  Proveedor Extranjero
   15  Proveedor Global</t>
        </r>
      </text>
    </comment>
    <comment ref="C161" authorId="0" shapeId="0" xr:uid="{D5134AC2-F5D2-456F-8BB0-393285B18D6F}">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61" authorId="0" shapeId="0" xr:uid="{810D3FC5-7EF3-4094-A668-FABB8196FB3F}">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161" authorId="0" shapeId="0" xr:uid="{890DDCFF-42BE-4358-A32E-E1CD48689B39}">
      <text>
        <r>
          <rPr>
            <b/>
            <sz val="9"/>
            <color indexed="81"/>
            <rFont val="Tahoma"/>
            <family val="2"/>
          </rPr>
          <t>No permite decimales.
Acepta cero.</t>
        </r>
      </text>
    </comment>
    <comment ref="F161" authorId="1" shapeId="0" xr:uid="{6F895209-EE5D-47F1-8623-B7165023F4B3}">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161" authorId="0" shapeId="0" xr:uid="{7D9BC3DC-5CBC-4821-A019-526B9DE1BFF8}">
      <text>
        <r>
          <rPr>
            <b/>
            <sz val="9"/>
            <color indexed="81"/>
            <rFont val="Tahoma"/>
            <family val="2"/>
          </rPr>
          <t>Es el tipo de proveedor o tercero a
reportar:
01 Sí
02 No</t>
        </r>
      </text>
    </comment>
    <comment ref="B174" authorId="0" shapeId="0" xr:uid="{17364EBA-24AD-4D35-AD1D-F67258A177D9}">
      <text>
        <r>
          <rPr>
            <b/>
            <sz val="9"/>
            <color indexed="81"/>
            <rFont val="Tahoma"/>
            <family val="2"/>
          </rPr>
          <t>Valor  Descripción
   -------  --------------
   00  Seleccione...
   04  Proveedor Nacional 
   05  Proveedor Extranjero
   15  Proveedor Global</t>
        </r>
      </text>
    </comment>
    <comment ref="C174" authorId="0" shapeId="0" xr:uid="{B1FF0FD5-C73A-412E-83CC-7A080A1F1138}">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74" authorId="0" shapeId="0" xr:uid="{3AB71C29-A934-44E3-B686-63CDF5CBBABC}">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174" authorId="0" shapeId="0" xr:uid="{E354C59B-2FEC-41E2-BEF3-88B6D8B563F2}">
      <text>
        <r>
          <rPr>
            <b/>
            <sz val="9"/>
            <color indexed="81"/>
            <rFont val="Tahoma"/>
            <family val="2"/>
          </rPr>
          <t>No permite decimales.
Acepta cero.</t>
        </r>
      </text>
    </comment>
    <comment ref="F174" authorId="0" shapeId="0" xr:uid="{0EDB1149-CD48-4FE6-AD3F-5B6D68F1E842}">
      <text>
        <r>
          <rPr>
            <b/>
            <sz val="9"/>
            <color indexed="81"/>
            <rFont val="Tahoma"/>
            <family val="2"/>
          </rPr>
          <t>No permite decimales.
Acepta cero.</t>
        </r>
      </text>
    </comment>
    <comment ref="G174" authorId="1" shapeId="0" xr:uid="{2F024655-430A-42F9-B6CB-6762BAF1A1CE}">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B179" authorId="0" shapeId="0" xr:uid="{23C21529-1827-4D45-9992-292F1B38BEFC}">
      <text>
        <r>
          <rPr>
            <b/>
            <sz val="9"/>
            <color indexed="81"/>
            <rFont val="Tahoma"/>
            <family val="2"/>
          </rPr>
          <t>Valor  Descripción
   -------  --------------
   00  Seleccione...
   04  Proveedor Nacional 
   05  Proveedor Extranjero
   15  Proveedor Global</t>
        </r>
      </text>
    </comment>
    <comment ref="C179" authorId="0" shapeId="0" xr:uid="{4944C8A9-DCA6-4342-B3A6-67BE58EEBA19}">
      <text>
        <r>
          <rPr>
            <b/>
            <sz val="9"/>
            <color indexed="81"/>
            <rFont val="Tahoma"/>
            <family val="2"/>
          </rPr>
          <t>Valor  Descripción
   -------  --------------
   00  Seleccione...
   03  Prestación de Servicios Profesionales
   06  Arrendamiento  de Inmuebles
   85  Otros</t>
        </r>
      </text>
    </comment>
    <comment ref="D179" authorId="0" shapeId="0" xr:uid="{750F2778-8C07-414C-8724-D809B48CFB75}">
      <text>
        <r>
          <rPr>
            <b/>
            <sz val="9"/>
            <color indexed="81"/>
            <rFont val="Tahoma"/>
            <family val="2"/>
          </rPr>
          <t>Obligatorio cuando: tipo de tercero sea igual a: 04
Opcional cuando: tipo de tercero sea igual a: 05
No obligatorio cuando: tipo de tercero sea igual a: 15</t>
        </r>
      </text>
    </comment>
    <comment ref="B186" authorId="0" shapeId="0" xr:uid="{7C07EB7D-FD1F-4F99-8CC4-CC27AA00C69C}">
      <text>
        <r>
          <rPr>
            <b/>
            <sz val="9"/>
            <color indexed="81"/>
            <rFont val="Tahoma"/>
            <family val="2"/>
          </rPr>
          <t>No permite decimales.
Acepta cero.</t>
        </r>
      </text>
    </comment>
    <comment ref="C186" authorId="0" shapeId="0" xr:uid="{E4D8802F-7166-4467-A619-0818FAF1E3D5}">
      <text>
        <r>
          <rPr>
            <b/>
            <sz val="9"/>
            <color indexed="81"/>
            <rFont val="Tahoma"/>
            <family val="2"/>
          </rPr>
          <t>No permite decimales.
Acepta cero.</t>
        </r>
      </text>
    </comment>
    <comment ref="D186" authorId="0" shapeId="0" xr:uid="{B92010C8-DEE8-4F4F-8951-29B0CE96A58E}">
      <text>
        <r>
          <rPr>
            <b/>
            <sz val="9"/>
            <color indexed="81"/>
            <rFont val="Tahoma"/>
            <family val="2"/>
          </rPr>
          <t>No permite decimales.
Acepta cero.</t>
        </r>
      </text>
    </comment>
    <comment ref="E186" authorId="0" shapeId="0" xr:uid="{37CA2324-8BB7-41BF-8629-453F1745B9C7}">
      <text>
        <r>
          <rPr>
            <b/>
            <sz val="9"/>
            <color indexed="81"/>
            <rFont val="Tahoma"/>
            <family val="2"/>
          </rPr>
          <t>No permite decimales.
Acepta cero.</t>
        </r>
      </text>
    </comment>
    <comment ref="B208" authorId="0" shapeId="0" xr:uid="{5A0FCF59-4018-476E-8148-AB1C4E1CD481}">
      <text>
        <r>
          <rPr>
            <b/>
            <sz val="9"/>
            <color indexed="81"/>
            <rFont val="Tahoma"/>
            <family val="2"/>
          </rPr>
          <t>Valor  Descripción
   -------  --------------
   00  Seleccione...
   04  Proveedor Nacional 
   05  Proveedor Extranjero
   15  Proveedor Global</t>
        </r>
      </text>
    </comment>
    <comment ref="C208" authorId="0" shapeId="0" xr:uid="{B9900B34-B145-4E58-8473-976D875BE4EE}">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208" authorId="0" shapeId="0" xr:uid="{097552D8-CA6C-4BBC-BA1D-9FE286A322E9}">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208" authorId="0" shapeId="0" xr:uid="{242D8CF2-24C3-46FA-BFDF-197F807E6C17}">
      <text>
        <r>
          <rPr>
            <b/>
            <sz val="9"/>
            <color indexed="81"/>
            <rFont val="Tahoma"/>
            <family val="2"/>
          </rPr>
          <t>No permite decimales.
Acepta cero.</t>
        </r>
      </text>
    </comment>
    <comment ref="F208" authorId="1" shapeId="0" xr:uid="{7DDA00E5-23FF-4935-9EC9-BE72D1690F2C}">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208" authorId="0" shapeId="0" xr:uid="{EA780022-85CB-4657-A997-0588F78F24B2}">
      <text>
        <r>
          <rPr>
            <b/>
            <sz val="9"/>
            <color indexed="81"/>
            <rFont val="Tahoma"/>
            <family val="2"/>
          </rPr>
          <t>Es el tipo de proveedor o tercero a
reportar:
01 Sí
02 No</t>
        </r>
      </text>
    </comment>
    <comment ref="B230" authorId="0" shapeId="0" xr:uid="{464D4201-A417-47D9-BA42-CEE129161E84}">
      <text>
        <r>
          <rPr>
            <b/>
            <sz val="9"/>
            <color indexed="81"/>
            <rFont val="Tahoma"/>
            <family val="2"/>
          </rPr>
          <t>Valor  Descripción
   -------  --------------
   00  Seleccione...
   04  Proveedor Nacional 
   05  Proveedor Extranjero
   15  Proveedor Global</t>
        </r>
      </text>
    </comment>
    <comment ref="C230" authorId="0" shapeId="0" xr:uid="{70B15987-F3DB-4EB5-9182-381A02B32696}">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230" authorId="0" shapeId="0" xr:uid="{566BE65F-66DB-40A8-B733-905D968B0B66}">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230" authorId="0" shapeId="0" xr:uid="{F1CCA807-6887-459E-9F62-392BA098CA5F}">
      <text>
        <r>
          <rPr>
            <b/>
            <sz val="9"/>
            <color indexed="81"/>
            <rFont val="Tahoma"/>
            <family val="2"/>
          </rPr>
          <t>No permite decimales.
Acepta cero.</t>
        </r>
      </text>
    </comment>
    <comment ref="F230" authorId="1" shapeId="0" xr:uid="{81F22223-4898-4C4E-9D81-03EA22DF5344}">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230" authorId="0" shapeId="0" xr:uid="{62CC3266-BE0C-420B-8FB4-8E303EC3AEE1}">
      <text>
        <r>
          <rPr>
            <b/>
            <sz val="9"/>
            <color indexed="81"/>
            <rFont val="Tahoma"/>
            <family val="2"/>
          </rPr>
          <t>Es el tipo de proveedor o tercero a
reportar:
01 Sí
02 No</t>
        </r>
      </text>
    </comment>
    <comment ref="B251" authorId="0" shapeId="0" xr:uid="{10397A26-F8F1-482C-80BE-72E5E8395A51}">
      <text>
        <r>
          <rPr>
            <b/>
            <sz val="9"/>
            <color indexed="81"/>
            <rFont val="Tahoma"/>
            <family val="2"/>
          </rPr>
          <t>Valor  Descripción
   -------  --------------
   00  Seleccione...
   04  Proveedor Nacional 
   05  Proveedor Extranjero
   15  Proveedor Global</t>
        </r>
      </text>
    </comment>
    <comment ref="C251" authorId="0" shapeId="0" xr:uid="{1ADB30EC-55E6-4E2D-8426-C334ED06FDBA}">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251" authorId="0" shapeId="0" xr:uid="{F20ED646-0473-4FCD-90E8-B47AFF210AD1}">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251" authorId="0" shapeId="0" xr:uid="{8D4A1000-784F-4318-A1BF-4D4CF0B19657}">
      <text>
        <r>
          <rPr>
            <b/>
            <sz val="9"/>
            <color indexed="81"/>
            <rFont val="Tahoma"/>
            <family val="2"/>
          </rPr>
          <t>No permite decimales.
Acepta cero.</t>
        </r>
      </text>
    </comment>
    <comment ref="F251" authorId="1" shapeId="0" xr:uid="{854D4DC5-60EE-4902-9F62-C766AF64555F}">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251" authorId="0" shapeId="0" xr:uid="{AC1A409E-1CB4-4C31-AE89-785348BF687E}">
      <text>
        <r>
          <rPr>
            <b/>
            <sz val="9"/>
            <color indexed="81"/>
            <rFont val="Tahoma"/>
            <family val="2"/>
          </rPr>
          <t>Es el tipo de proveedor o tercero a
reportar:
01 Sí
02 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MENMON</author>
  </authors>
  <commentList>
    <comment ref="B5" authorId="0" shapeId="0" xr:uid="{E0DA9BA3-9F1D-4F74-A6E9-2E0FA69E9BE7}">
      <text>
        <r>
          <rPr>
            <b/>
            <sz val="9"/>
            <color indexed="81"/>
            <rFont val="Tahoma"/>
            <family val="2"/>
          </rPr>
          <t>No permite decimales.
Acepta cero.</t>
        </r>
      </text>
    </comment>
    <comment ref="C5" authorId="0" shapeId="0" xr:uid="{D6033B67-D3AF-4FF3-B638-DEA2CF0984B5}">
      <text>
        <r>
          <rPr>
            <b/>
            <sz val="9"/>
            <color indexed="81"/>
            <rFont val="Tahoma"/>
            <family val="2"/>
          </rPr>
          <t>No permite decimales.
Acepta cero.</t>
        </r>
      </text>
    </comment>
    <comment ref="D5" authorId="0" shapeId="0" xr:uid="{26383162-829A-4CFD-A8E9-A84CB3A574BF}">
      <text>
        <r>
          <rPr>
            <b/>
            <sz val="9"/>
            <color indexed="81"/>
            <rFont val="Tahoma"/>
            <family val="2"/>
          </rPr>
          <t>No permite decimales.
Acepta cero.</t>
        </r>
      </text>
    </comment>
    <comment ref="E5" authorId="0" shapeId="0" xr:uid="{7C8B1D90-14F6-4107-879A-C1E6268A7D79}">
      <text>
        <r>
          <rPr>
            <b/>
            <sz val="9"/>
            <color indexed="81"/>
            <rFont val="Tahoma"/>
            <family val="2"/>
          </rPr>
          <t>No permite decimales.
Acepta cero.</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<sst xmlns="http://schemas.openxmlformats.org/spreadsheetml/2006/main" count="753" uniqueCount="309">
  <si>
    <r>
      <rPr>
        <b/>
        <sz val="11"/>
        <color theme="1"/>
        <rFont val="Aptos Narrow"/>
        <family val="2"/>
        <scheme val="minor"/>
      </rPr>
      <t xml:space="preserve">Pago de erogaciones a través de terceros
2.7.1.12. </t>
    </r>
    <r>
      <rPr>
        <sz val="11"/>
        <color theme="1"/>
        <rFont val="Aptos Narrow"/>
        <family val="2"/>
        <scheme val="minor"/>
      </rPr>
      <t xml:space="preserve">Para los efectos de los artículos 29 del CFF, así como 18, fracción VIII y 90, octavo párrafo de la Ley del ISR y 41 de su Reglamento, los contribuyentes que realicen erogaciones a través de terceros por bienes y servicios que les sean proporcionados, podrán hacer uso de cualquiera de las siguientes opciones:
I. Cuando los terceros realicen las erogaciones y los importes de las mismas les sean reintegrados con posterioridad:
a) El tercero deberá solicitar el CFDI con la clave en el RFC del contribuyente por el cual está haciendo la erogación, si este contribuyente es residente en el extranjero para efectos fiscales, en el CFDI se consignará la clave en el RFC a que se refiere la regla 2.7.1.23.
b) </t>
    </r>
    <r>
      <rPr>
        <b/>
        <sz val="11"/>
        <color rgb="FFFF0000"/>
        <rFont val="Aptos Narrow"/>
        <family val="2"/>
        <scheme val="minor"/>
      </rPr>
      <t>Los contribuyentes, en su caso, tendrán derecho al acreditamiento del IVA en los términos de la Ley de dicho impuesto y su Reglamento.</t>
    </r>
    <r>
      <rPr>
        <sz val="11"/>
        <color theme="1"/>
        <rFont val="Aptos Narrow"/>
        <family val="2"/>
        <scheme val="minor"/>
      </rPr>
      <t xml:space="preserve">
c) El tercero que realice el pago por cuenta del contribuyente, no podrá acreditar cantidad alguna del IVA que los proveedores de bienes y prestadores de servicios trasladen.
d) El reintegro a las erogaciones realizadas por cuenta de contribuyentes, deberá hacerse con cheque nominativo a favor del tercero que realizó el pago por cuenta del contribuyente o mediante traspasos a sus cuentas por instituciones de crédito o casas de bolsa sin cambiar los importes consignados en el CFDI expedido por los proveedores de bienes y prestadores de servicios, es decir por el valor total incluyendo el IVA que, en su caso, hubiera sido trasladado.
............................................................</t>
    </r>
  </si>
  <si>
    <t>Datos del tercero declarado</t>
  </si>
  <si>
    <t>Campo 1</t>
  </si>
  <si>
    <t>Campo 2</t>
  </si>
  <si>
    <t>Campo 3</t>
  </si>
  <si>
    <t>Campo 4</t>
  </si>
  <si>
    <t>Campo 5</t>
  </si>
  <si>
    <t>Campo 6</t>
  </si>
  <si>
    <t>Campo 7</t>
  </si>
  <si>
    <t>Tipo de Tercero</t>
  </si>
  <si>
    <t>Tipo de Operación</t>
  </si>
  <si>
    <t>RFC</t>
  </si>
  <si>
    <t xml:space="preserve"> Número de ID Fiscal</t>
  </si>
  <si>
    <t>Nombre del Extranjero</t>
  </si>
  <si>
    <t>País o jurisdicción de residencia fiscal</t>
  </si>
  <si>
    <t>Especificar lugar de jurisdicción fiscal</t>
  </si>
  <si>
    <t>Compra de un automóvil</t>
  </si>
  <si>
    <t>Importe</t>
  </si>
  <si>
    <t>IVA</t>
  </si>
  <si>
    <t>Total</t>
  </si>
  <si>
    <t>Campo 12</t>
  </si>
  <si>
    <t>Valor total de actos o actividades pagadas / Actos o actividades totales pagados a la tasa del 16% de IVA</t>
  </si>
  <si>
    <t>Valor de actos o actividades</t>
  </si>
  <si>
    <t>Campo 22</t>
  </si>
  <si>
    <t>Exclusivamente de actividades gravadas / Actos o actividades totales pagados a la tasa del 16% de IVA</t>
  </si>
  <si>
    <t>IVA acreditable</t>
  </si>
  <si>
    <t>Campo 37</t>
  </si>
  <si>
    <t>Asociado a actividades que no cumple con requisitos / Actos o actividades totales pagados a la tasa del 16% de IVA</t>
  </si>
  <si>
    <t>IVA no acreditable</t>
  </si>
  <si>
    <t>04</t>
  </si>
  <si>
    <t>02</t>
  </si>
  <si>
    <t>JBE980302KI8</t>
  </si>
  <si>
    <t>Pago de honorarios</t>
  </si>
  <si>
    <t>Retención de ISR</t>
  </si>
  <si>
    <t>Retención de IVA</t>
  </si>
  <si>
    <r>
      <rPr>
        <b/>
        <sz val="11"/>
        <color theme="1"/>
        <rFont val="Aptos Narrow"/>
        <family val="2"/>
        <scheme val="minor"/>
      </rPr>
      <t>Artículo 81 CFF.</t>
    </r>
    <r>
      <rPr>
        <sz val="11"/>
        <color theme="1"/>
        <rFont val="Aptos Narrow"/>
        <family val="2"/>
        <scheme val="minor"/>
      </rPr>
      <t xml:space="preserve"> Son infracciones relacionadas con la obligación de pago de las contribuciones; de presentación de declaraciones, solicitudes, documentación, avisos, información o expedición de constancias, y del ingreso de información a través de la página de Internet del Servicio de Administración Tributaria:</t>
    </r>
  </si>
  <si>
    <r>
      <rPr>
        <b/>
        <sz val="11"/>
        <color theme="1"/>
        <rFont val="Aptos Narrow"/>
        <family val="2"/>
        <scheme val="minor"/>
      </rPr>
      <t>Artículo 32 LIVA</t>
    </r>
    <r>
      <rPr>
        <sz val="11"/>
        <color theme="1"/>
        <rFont val="Aptos Narrow"/>
        <family val="2"/>
        <scheme val="minor"/>
      </rPr>
      <t>.- Los obligados al pago de este impuesto y las personas que realicen los actos o actividades a que se refiere el artículo 2o.-A tienen, además de las obligaciones señaladas en otros artículos de esta Ley, las siguientes:
V.	Expedir comprobantes fiscales por las retenciones del impuesto que se efectúen en los casos previstos en el artículo 1o.-A, y proporcionar mensualmente a las autoridades fiscales, a través de los medios y formatos electrónicos que señale el Servicio de Administración Tributaria, la información sobre las personas a las que les hubieren retenido el impuesto establecido en esta Ley, a más tardar el día 17 del mes inmediato posterior al que corresponda dicha información.</t>
    </r>
  </si>
  <si>
    <t>XVI.  No proporcionar la información a que se refiere la fracción V del artículo 32 de la Ley del Impuesto al Valor Agregado a través de los medios, formatos electrónicos y plazos establecidos en dicha Ley, o presentarla incompleta o con errores.</t>
  </si>
  <si>
    <t>XXVI.  No proporcionar la información a que se refiere la fracción VIII del artículo 32 de la Ley del Impuesto al Valor Agregado a través de los medios, formatos electrónicos y plazos establecidos en dicha Ley, o presentarla incompleta o con errores.</t>
  </si>
  <si>
    <t>VIII. Proporcionar mensualmente a las autoridades fiscales, a través de los medios y formatos electrónicos que señale el Servicio de Administración Tributaria, la información correspondiente sobre el pago, retención, acreditamiento y traslado del impuesto al valor agregado en las operaciones con sus proveedores, desglosando el valor de los actos o actividades por tasa a la cual trasladó o le fue trasladado el impuesto al valor agregado, incluyendo actividades por las que el contribuyente no está obligado al pago, dicha información se presentará, a más tardar el día 17 del mes inmediato posterior al que corresponda dicha información.</t>
  </si>
  <si>
    <r>
      <rPr>
        <b/>
        <sz val="11"/>
        <color theme="1"/>
        <rFont val="Aptos Narrow"/>
        <family val="2"/>
        <scheme val="minor"/>
      </rPr>
      <t>Artículo 82 CFF</t>
    </r>
    <r>
      <rPr>
        <sz val="11"/>
        <color theme="1"/>
        <rFont val="Aptos Narrow"/>
        <family val="2"/>
        <scheme val="minor"/>
      </rPr>
      <t>. A quien cometa las infracciones relacionadas con la obligación de presentar declaraciones, solicitudes, documentación, avisos o información; con la expedición de comprobantes fiscales digitales por Internet o de constancias y con el ingreso de información a través de la página de Internet del Servicio de Administración Tributaria a que se refiere el artículo 81 de este Código, se impondrán las siguientes multas:</t>
    </r>
  </si>
  <si>
    <t>XVI. 	De $15,650.00 a $31,290.00, a la establecida en la fracción XVI. En caso de reincidencia la multa aumentará al 100% por cada nuevo incumplimiento.</t>
  </si>
  <si>
    <t>XXVI. 	De $14,880.00 a $29,750.00, a la establecida en la fracción XXVI. En caso de reincidencia la multa aumentará al 100% por cada nuevo incumplimiento.</t>
  </si>
  <si>
    <t>Campo 48</t>
  </si>
  <si>
    <t>IVA retenido por el contribuyente</t>
  </si>
  <si>
    <t>Datos adicionales</t>
  </si>
  <si>
    <t>8/IVA Declaración informativa de operaciones con terceros (DIOT).</t>
  </si>
  <si>
    <t xml:space="preserve">Trámite </t>
  </si>
  <si>
    <t xml:space="preserve">Servicio </t>
  </si>
  <si>
    <t>Descripción del trámite o servicio</t>
  </si>
  <si>
    <t>Monto</t>
  </si>
  <si>
    <t>Realiza este procedimiento para capturar y enviar la información de operaciones con terceros.</t>
  </si>
  <si>
    <t>Gratuito</t>
  </si>
  <si>
    <t>Pago de derechos</t>
  </si>
  <si>
    <t xml:space="preserve">Costo: </t>
  </si>
  <si>
    <t>¿Quién puede solicitar el trámite o servicio?</t>
  </si>
  <si>
    <t>¿Cuándo se presenta?</t>
  </si>
  <si>
    <t>Personas físicas.</t>
  </si>
  <si>
    <t>Personas morales.</t>
  </si>
  <si>
    <t>A más tardar el mes inmediato posterior al que corresponda el periodo o de manera semestral.</t>
  </si>
  <si>
    <t>¿Dónde puedo presentarlo?</t>
  </si>
  <si>
    <t>En el Portal del SAT:</t>
  </si>
  <si>
    <r>
      <t>·</t>
    </r>
    <r>
      <rPr>
        <sz val="7"/>
        <color theme="1"/>
        <rFont val="Times New Roman"/>
        <family val="1"/>
      </rPr>
      <t xml:space="preserve">          </t>
    </r>
    <r>
      <rPr>
        <sz val="8"/>
        <color theme="1"/>
        <rFont val="Arial"/>
        <family val="2"/>
      </rPr>
      <t>Cuando captures hasta 40,000 registros, en la siguiente liga:</t>
    </r>
  </si>
  <si>
    <r>
      <t xml:space="preserve">https://www.sat.gob.mx/declaracion/74295/presenta-tu-declaracion-informativa-de-operaciones-con-terceros-(diot)- </t>
    </r>
    <r>
      <rPr>
        <sz val="8"/>
        <color theme="1"/>
        <rFont val="Arial"/>
        <family val="2"/>
      </rPr>
      <t>a través del programa electrónico Declaración Informativa de Operaciones con Terceros (DIOT)</t>
    </r>
  </si>
  <si>
    <t>En forma presencial:</t>
  </si>
  <si>
    <r>
      <t>·</t>
    </r>
    <r>
      <rPr>
        <sz val="7"/>
        <color theme="1"/>
        <rFont val="Times New Roman"/>
        <family val="1"/>
      </rPr>
      <t xml:space="preserve">          </t>
    </r>
    <r>
      <rPr>
        <sz val="8"/>
        <color theme="1"/>
        <rFont val="Arial"/>
        <family val="2"/>
      </rPr>
      <t xml:space="preserve">Si tu captura es de más de 40,000 registros: en la oficina del SAT más cercana a tu domicilio fiscal, previa cita generada en el Portal del SAT: </t>
    </r>
    <r>
      <rPr>
        <u/>
        <sz val="8"/>
        <color theme="1"/>
        <rFont val="Arial"/>
        <family val="2"/>
      </rPr>
      <t>https://citas.sat.gob.mx/</t>
    </r>
    <r>
      <rPr>
        <sz val="8"/>
        <color theme="1"/>
        <rFont val="Arial"/>
        <family val="2"/>
      </rPr>
      <t xml:space="preserve"> </t>
    </r>
  </si>
  <si>
    <t>INFORMACIÓN PARA REALIZAR EL TRÁMITE O SERVICIO</t>
  </si>
  <si>
    <t>¿Qué tengo que hacer para realizar el trámite o servicio?</t>
  </si>
  <si>
    <r>
      <t xml:space="preserve">1. Ingresa al Portal del SAT, en la liga del apartado </t>
    </r>
    <r>
      <rPr>
        <b/>
        <sz val="8"/>
        <color theme="1"/>
        <rFont val="Arial"/>
        <family val="2"/>
      </rPr>
      <t>¿Dónde puedo presentarlo?</t>
    </r>
  </si>
  <si>
    <r>
      <t xml:space="preserve">2. En la sección </t>
    </r>
    <r>
      <rPr>
        <b/>
        <sz val="8"/>
        <color theme="1"/>
        <rFont val="Arial"/>
        <family val="2"/>
      </rPr>
      <t>Contenidos Relacionados</t>
    </r>
    <r>
      <rPr>
        <sz val="8"/>
        <color theme="1"/>
        <rFont val="Arial"/>
        <family val="2"/>
      </rPr>
      <t xml:space="preserve"> selecciona </t>
    </r>
    <r>
      <rPr>
        <b/>
        <sz val="8"/>
        <color theme="1"/>
        <rFont val="Arial"/>
        <family val="2"/>
      </rPr>
      <t>Descarga la DIOT</t>
    </r>
    <r>
      <rPr>
        <sz val="8"/>
        <color theme="1"/>
        <rFont val="Arial"/>
        <family val="2"/>
      </rPr>
      <t xml:space="preserve">, elige la opción </t>
    </r>
    <r>
      <rPr>
        <b/>
        <sz val="8"/>
        <color theme="1"/>
        <rFont val="Arial"/>
        <family val="2"/>
      </rPr>
      <t>abrir</t>
    </r>
    <r>
      <rPr>
        <sz val="8"/>
        <color theme="1"/>
        <rFont val="Arial"/>
        <family val="2"/>
      </rPr>
      <t xml:space="preserve">, aparecerá una pantalla WinRAR, selecciona el archivo </t>
    </r>
    <r>
      <rPr>
        <b/>
        <sz val="8"/>
        <color theme="1"/>
        <rFont val="Arial"/>
        <family val="2"/>
      </rPr>
      <t>DIOT_2019.exe</t>
    </r>
  </si>
  <si>
    <r>
      <t xml:space="preserve">3. Instala la aplicación de acuerdo a las indicaciones del </t>
    </r>
    <r>
      <rPr>
        <b/>
        <sz val="8"/>
        <color theme="1"/>
        <rFont val="Arial"/>
        <family val="2"/>
      </rPr>
      <t>asistente de Instalación de Declaración Informativa de Operaciones con Terceros Completa</t>
    </r>
    <r>
      <rPr>
        <sz val="8"/>
        <color theme="1"/>
        <rFont val="Arial"/>
        <family val="2"/>
      </rPr>
      <t xml:space="preserve">, y una vez completada la instalación selecciona la casilla </t>
    </r>
    <r>
      <rPr>
        <b/>
        <sz val="8"/>
        <color theme="1"/>
        <rFont val="Arial"/>
        <family val="2"/>
      </rPr>
      <t>Ejecutar Declaración Informativa de Operaciones con Terceros Completa</t>
    </r>
    <r>
      <rPr>
        <sz val="8"/>
        <color theme="1"/>
        <rFont val="Arial"/>
        <family val="2"/>
      </rPr>
      <t xml:space="preserve"> y elige </t>
    </r>
    <r>
      <rPr>
        <b/>
        <sz val="8"/>
        <color theme="1"/>
        <rFont val="Arial"/>
        <family val="2"/>
      </rPr>
      <t>finalizar.</t>
    </r>
  </si>
  <si>
    <r>
      <t xml:space="preserve">4. Aparecerá el aplicativo </t>
    </r>
    <r>
      <rPr>
        <b/>
        <sz val="8"/>
        <color theme="1"/>
        <rFont val="Arial"/>
        <family val="2"/>
      </rPr>
      <t xml:space="preserve">Documentos Electrónicos Múltiples, </t>
    </r>
    <r>
      <rPr>
        <sz val="8"/>
        <color theme="1"/>
        <rFont val="Arial"/>
        <family val="2"/>
      </rPr>
      <t>captura tu declaración conforme a las instrucciones que se muestran en pantalla.</t>
    </r>
  </si>
  <si>
    <t>5. Una vez que guardes tu declaración, la aplicación generará el archivo con extensión .dec</t>
  </si>
  <si>
    <r>
      <t xml:space="preserve">6. Ingresa a la liga del apartado </t>
    </r>
    <r>
      <rPr>
        <b/>
        <sz val="8"/>
        <color theme="1"/>
        <rFont val="Arial"/>
        <family val="2"/>
      </rPr>
      <t>¿Dónde puedo presentarlo?</t>
    </r>
    <r>
      <rPr>
        <sz val="8"/>
        <color theme="1"/>
        <rFont val="Arial"/>
        <family val="2"/>
      </rPr>
      <t xml:space="preserve"> selecciona </t>
    </r>
    <r>
      <rPr>
        <b/>
        <sz val="8"/>
        <color theme="1"/>
        <rFont val="Arial"/>
        <family val="2"/>
      </rPr>
      <t>Iniciar</t>
    </r>
    <r>
      <rPr>
        <sz val="8"/>
        <color theme="1"/>
        <rFont val="Arial"/>
        <family val="2"/>
      </rPr>
      <t xml:space="preserve">, ingresa tu </t>
    </r>
    <r>
      <rPr>
        <b/>
        <sz val="8"/>
        <color theme="1"/>
        <rFont val="Arial"/>
        <family val="2"/>
      </rPr>
      <t>RFC</t>
    </r>
    <r>
      <rPr>
        <sz val="8"/>
        <color theme="1"/>
        <rFont val="Arial"/>
        <family val="2"/>
      </rPr>
      <t xml:space="preserve">, </t>
    </r>
    <r>
      <rPr>
        <b/>
        <sz val="8"/>
        <color theme="1"/>
        <rFont val="Arial"/>
        <family val="2"/>
      </rPr>
      <t>Contraseña</t>
    </r>
    <r>
      <rPr>
        <sz val="8"/>
        <color theme="1"/>
        <rFont val="Arial"/>
        <family val="2"/>
      </rPr>
      <t xml:space="preserve"> y elige </t>
    </r>
    <r>
      <rPr>
        <b/>
        <sz val="8"/>
        <color theme="1"/>
        <rFont val="Arial"/>
        <family val="2"/>
      </rPr>
      <t>Iniciar sesión</t>
    </r>
    <r>
      <rPr>
        <sz val="8"/>
        <color theme="1"/>
        <rFont val="Arial"/>
        <family val="2"/>
      </rPr>
      <t>.</t>
    </r>
  </si>
  <si>
    <r>
      <t xml:space="preserve">7. En la sección </t>
    </r>
    <r>
      <rPr>
        <b/>
        <sz val="8"/>
        <color theme="1"/>
        <rFont val="Arial"/>
        <family val="2"/>
      </rPr>
      <t>Nombre de Archivo</t>
    </r>
    <r>
      <rPr>
        <sz val="8"/>
        <color theme="1"/>
        <rFont val="Arial"/>
        <family val="2"/>
      </rPr>
      <t xml:space="preserve">, elige </t>
    </r>
    <r>
      <rPr>
        <b/>
        <sz val="8"/>
        <color theme="1"/>
        <rFont val="Arial"/>
        <family val="2"/>
      </rPr>
      <t>Examinar</t>
    </r>
    <r>
      <rPr>
        <sz val="8"/>
        <color theme="1"/>
        <rFont val="Arial"/>
        <family val="2"/>
      </rPr>
      <t>,</t>
    </r>
    <r>
      <rPr>
        <b/>
        <sz val="8"/>
        <color theme="1"/>
        <rFont val="Arial"/>
        <family val="2"/>
      </rPr>
      <t xml:space="preserve"> </t>
    </r>
    <r>
      <rPr>
        <sz val="8"/>
        <color theme="1"/>
        <rFont val="Arial"/>
        <family val="2"/>
      </rPr>
      <t xml:space="preserve">y selecciona el o los archivos que generaste con extensión .dec, selecciona </t>
    </r>
    <r>
      <rPr>
        <b/>
        <sz val="8"/>
        <color theme="1"/>
        <rFont val="Arial"/>
        <family val="2"/>
      </rPr>
      <t>abrir</t>
    </r>
    <r>
      <rPr>
        <sz val="8"/>
        <color theme="1"/>
        <rFont val="Arial"/>
        <family val="2"/>
      </rPr>
      <t>.</t>
    </r>
  </si>
  <si>
    <r>
      <t xml:space="preserve">8. Una vez que aparezcan los archivos con extensión .dec oprime el botón </t>
    </r>
    <r>
      <rPr>
        <b/>
        <sz val="8"/>
        <color theme="1"/>
        <rFont val="Arial"/>
        <family val="2"/>
      </rPr>
      <t>Enviar</t>
    </r>
    <r>
      <rPr>
        <sz val="8"/>
        <color theme="1"/>
        <rFont val="Arial"/>
        <family val="2"/>
      </rPr>
      <t>, se genera el Acuse de recepción que contiene el folio del trámite realizado, imprímelo o guárdalo.</t>
    </r>
  </si>
  <si>
    <r>
      <t xml:space="preserve">1. Acude a la oficina del SAT que corresponda a tu domicilio fiscal con la documentación solicitada en el apartado </t>
    </r>
    <r>
      <rPr>
        <b/>
        <sz val="8"/>
        <color theme="1"/>
        <rFont val="Arial"/>
        <family val="2"/>
      </rPr>
      <t>¿Qué requisitos debo cumplir?</t>
    </r>
  </si>
  <si>
    <t>2. Entrega la documentación solicitada al personal que atenderá tu trámite.</t>
  </si>
  <si>
    <t>3. Recibe y conserva copia de tu escrito libre sellado, como acuse de recibo.</t>
  </si>
  <si>
    <t>¿Qué requisitos debo cumplir?</t>
  </si>
  <si>
    <t>Presenta la DIOT que generaste en archivo con extensión .dec</t>
  </si>
  <si>
    <t>Escrito libre en dos tantos, el cual deberá tener por lo menos los siguientes requisitos:</t>
  </si>
  <si>
    <r>
      <t>·</t>
    </r>
    <r>
      <rPr>
        <sz val="7"/>
        <color theme="1"/>
        <rFont val="Times New Roman"/>
        <family val="1"/>
      </rPr>
      <t xml:space="preserve">          </t>
    </r>
    <r>
      <rPr>
        <sz val="8"/>
        <color theme="1"/>
        <rFont val="Arial"/>
        <family val="2"/>
      </rPr>
      <t>El nombre, denominación o razón social y el domicilio fiscal manifestado en tu clave en el RFC.</t>
    </r>
  </si>
  <si>
    <r>
      <t>·</t>
    </r>
    <r>
      <rPr>
        <sz val="7"/>
        <color theme="1"/>
        <rFont val="Times New Roman"/>
        <family val="1"/>
      </rPr>
      <t xml:space="preserve">          </t>
    </r>
    <r>
      <rPr>
        <sz val="8"/>
        <color theme="1"/>
        <rFont val="Arial"/>
        <family val="2"/>
      </rPr>
      <t>Señala la autoridad a la que se dirige y el propósito de la promoción.</t>
    </r>
  </si>
  <si>
    <r>
      <t>·</t>
    </r>
    <r>
      <rPr>
        <sz val="7"/>
        <color theme="1"/>
        <rFont val="Times New Roman"/>
        <family val="1"/>
      </rPr>
      <t xml:space="preserve">          </t>
    </r>
    <r>
      <rPr>
        <sz val="8"/>
        <color theme="1"/>
        <rFont val="Arial"/>
        <family val="2"/>
      </rPr>
      <t>Señala la dirección de correo electrónico para recibir notificaciones.</t>
    </r>
  </si>
  <si>
    <r>
      <t>·</t>
    </r>
    <r>
      <rPr>
        <sz val="7"/>
        <color theme="1"/>
        <rFont val="Times New Roman"/>
        <family val="1"/>
      </rPr>
      <t xml:space="preserve">          </t>
    </r>
    <r>
      <rPr>
        <sz val="8"/>
        <color theme="1"/>
        <rFont val="Arial"/>
        <family val="2"/>
      </rPr>
      <t>Indica los hechos o circunstancias sobre los que versa la promoción.</t>
    </r>
  </si>
  <si>
    <r>
      <t>·</t>
    </r>
    <r>
      <rPr>
        <sz val="7"/>
        <color theme="1"/>
        <rFont val="Times New Roman"/>
        <family val="1"/>
      </rPr>
      <t xml:space="preserve">          </t>
    </r>
    <r>
      <rPr>
        <sz val="8"/>
        <color theme="1"/>
        <rFont val="Arial"/>
        <family val="2"/>
      </rPr>
      <t>Unidad de memoria extraíble (USB) o disco compacto.</t>
    </r>
  </si>
  <si>
    <t>¿Con qué condiciones debo cumplir?</t>
  </si>
  <si>
    <t>Contar con Contraseña.</t>
  </si>
  <si>
    <t>SEGUIMIENTO Y RESOLUCIÓN DEL TRÁMITE O SERVICIO</t>
  </si>
  <si>
    <t>¿Cómo puedo dar seguimiento al trámite o servicio?</t>
  </si>
  <si>
    <t>¿El SAT llevará a cabo alguna inspección o verificación para emitir la resolución de este trámite o servicio?</t>
  </si>
  <si>
    <t>Trámite inmediato.</t>
  </si>
  <si>
    <t>No.</t>
  </si>
  <si>
    <t>Resolución del trámite o servicio</t>
  </si>
  <si>
    <t>La autoridad verificará que la declaración sea presentada en tiempo, que los datos sean correctos, y de ser el caso, dará por cumplida la obligación.</t>
  </si>
  <si>
    <t>Plazo máximo para que el SAT resuelva el trámite o servicio</t>
  </si>
  <si>
    <t>Plazo máximo para que el SAT solicite información adicional</t>
  </si>
  <si>
    <t>Plazo máximo para cumplir con la información solicitada</t>
  </si>
  <si>
    <t>No aplica.</t>
  </si>
  <si>
    <t>¿Qué documento obtengo al finalizar el trámite o servicio?</t>
  </si>
  <si>
    <t>¿Cuál es la vigencia del trámite o servicio?</t>
  </si>
  <si>
    <t>Acuse de recibo.</t>
  </si>
  <si>
    <t>Mensual para personas físicas y morales que señala la regla 4.5.1. RMF, o semestral para personas morales que se dediquen exclusivamente a las actividades agrícolas, silvícolas, ganaderas o pesqueras, conforme a las reglas 1.3. y 1.12. de la RFA.</t>
  </si>
  <si>
    <t>CANALES DE ATENCIÓN</t>
  </si>
  <si>
    <t>Consultas y dudas</t>
  </si>
  <si>
    <t>Quejas y denuncias</t>
  </si>
  <si>
    <r>
      <t>·</t>
    </r>
    <r>
      <rPr>
        <sz val="7"/>
        <color theme="1"/>
        <rFont val="Times New Roman"/>
        <family val="1"/>
      </rPr>
      <t xml:space="preserve">          </t>
    </r>
    <r>
      <rPr>
        <sz val="8"/>
        <color theme="1"/>
        <rFont val="Arial"/>
        <family val="2"/>
      </rPr>
      <t>MarcaSAT de lunes a viernes de 09:00 a 18:00 hrs., excepto días inhábiles:</t>
    </r>
  </si>
  <si>
    <t>Atención telefónica: desde cualquier parte del país 55 627 22 728 y para el exterior del país (+52) 55 627 22 728.</t>
  </si>
  <si>
    <r>
      <t xml:space="preserve">Vía Chat: </t>
    </r>
    <r>
      <rPr>
        <u/>
        <sz val="8"/>
        <color theme="1"/>
        <rFont val="Arial"/>
        <family val="2"/>
      </rPr>
      <t>http://chat.sat.gob.mx</t>
    </r>
  </si>
  <si>
    <r>
      <t>·</t>
    </r>
    <r>
      <rPr>
        <sz val="7"/>
        <color theme="1"/>
        <rFont val="Times New Roman"/>
        <family val="1"/>
      </rPr>
      <t xml:space="preserve">          </t>
    </r>
    <r>
      <rPr>
        <sz val="8"/>
        <color theme="1"/>
        <rFont val="Arial"/>
        <family val="2"/>
      </rPr>
      <t>Atención personal en las Oficinas del SAT ubicadas en diversas ciudades del país, como se establece en la siguiente liga:</t>
    </r>
  </si>
  <si>
    <t>https://www.sat.gob.mx/personas/directorio-nacional-de-modulos-de-servicios-tributarios</t>
  </si>
  <si>
    <t>Los días y horarios siguientes: lunes a jueves de 9:00 a 16:00 hrs. y viernes de 08:30 a 15:00 hrs., excepto días inhábiles.</t>
  </si>
  <si>
    <r>
      <t>·</t>
    </r>
    <r>
      <rPr>
        <sz val="7"/>
        <color theme="1"/>
        <rFont val="Times New Roman"/>
        <family val="1"/>
      </rPr>
      <t xml:space="preserve">          </t>
    </r>
    <r>
      <rPr>
        <sz val="8"/>
        <color theme="1"/>
        <rFont val="Arial"/>
        <family val="2"/>
      </rPr>
      <t>Quejas y Denuncias SAT, desde cualquier parte del país: 55 885 22 222 y para el exterior del país (+52) 55 885 22 222 (quejas y denuncias).</t>
    </r>
  </si>
  <si>
    <r>
      <t>·</t>
    </r>
    <r>
      <rPr>
        <sz val="7"/>
        <color theme="1"/>
        <rFont val="Times New Roman"/>
        <family val="1"/>
      </rPr>
      <t xml:space="preserve">          </t>
    </r>
    <r>
      <rPr>
        <sz val="8"/>
        <color theme="1"/>
        <rFont val="Arial"/>
        <family val="2"/>
      </rPr>
      <t xml:space="preserve">Correo electrónico: </t>
    </r>
    <r>
      <rPr>
        <u/>
        <sz val="8"/>
        <color theme="1"/>
        <rFont val="Arial"/>
        <family val="2"/>
      </rPr>
      <t>denuncias@sat.gob.mx</t>
    </r>
  </si>
  <si>
    <r>
      <t>·</t>
    </r>
    <r>
      <rPr>
        <sz val="7"/>
        <color theme="1"/>
        <rFont val="Times New Roman"/>
        <family val="1"/>
      </rPr>
      <t xml:space="preserve">          </t>
    </r>
    <r>
      <rPr>
        <sz val="8"/>
        <color theme="1"/>
        <rFont val="Arial"/>
        <family val="2"/>
      </rPr>
      <t>En el Portal del SAT:</t>
    </r>
  </si>
  <si>
    <t>https://www.sat.gob.mx/aplicacion/50409/presenta-tu-queja-o-denuncia</t>
  </si>
  <si>
    <r>
      <t>·</t>
    </r>
    <r>
      <rPr>
        <sz val="7"/>
        <color theme="1"/>
        <rFont val="Times New Roman"/>
        <family val="1"/>
      </rPr>
      <t xml:space="preserve">          </t>
    </r>
    <r>
      <rPr>
        <sz val="8"/>
        <color theme="1"/>
        <rFont val="Arial"/>
        <family val="2"/>
      </rPr>
      <t>Teléfonos rojos ubicados en las oficinas del SAT.</t>
    </r>
  </si>
  <si>
    <r>
      <t>·</t>
    </r>
    <r>
      <rPr>
        <sz val="7"/>
        <color theme="1"/>
        <rFont val="Times New Roman"/>
        <family val="1"/>
      </rPr>
      <t xml:space="preserve">          </t>
    </r>
    <r>
      <rPr>
        <sz val="8"/>
        <color theme="1"/>
        <rFont val="Arial"/>
        <family val="2"/>
      </rPr>
      <t>MarcaSAT 55 627 22 728 opción 8.</t>
    </r>
  </si>
  <si>
    <t>Información adicional</t>
  </si>
  <si>
    <t>De conformidad con la regla 4.5.1. de la RMF, en el campo denominado “Monto del IVA pagado no acreditable incluyendo importación (correspondiente en la proporción de las deducciones autorizadas)” de la DIOT se deberán anotar las cantidades que fueron trasladadas al contribuyente, pero que no reúnen los requisitos para ser considerado IVA acreditable, por no ser estrictamente indispensables, o bien, por no reunir los requisitos para ser deducibles para el ISR, de conformidad con el artículo 5, fracción I de la Ley del IVA. El llenado de dicho campo no será obligatorio tratándose de personas físicas.</t>
  </si>
  <si>
    <t>Fundamento jurídico</t>
  </si>
  <si>
    <t>Artículos: 17-D del CFF; 32, fracción VIII de la LIVA; Reglas 1.3., primer párrafo, 1.12. de la RFA; Regla 4.5.1. de la RMF.</t>
  </si>
  <si>
    <t>SEGUNDA Resolución de Modificaciones a la Resolución Miscelánea Fiscal para 2025 y sus anexos 1, 1-A y 9.</t>
  </si>
  <si>
    <r>
      <t>·</t>
    </r>
    <r>
      <rPr>
        <sz val="7"/>
        <color theme="1"/>
        <rFont val="Times New Roman"/>
        <family val="1"/>
      </rPr>
      <t xml:space="preserve">            </t>
    </r>
    <r>
      <rPr>
        <sz val="8"/>
        <color theme="1"/>
        <rFont val="Arial"/>
        <family val="2"/>
      </rPr>
      <t>Personas físicas.</t>
    </r>
  </si>
  <si>
    <r>
      <t>·</t>
    </r>
    <r>
      <rPr>
        <sz val="7"/>
        <color theme="1"/>
        <rFont val="Times New Roman"/>
        <family val="1"/>
      </rPr>
      <t xml:space="preserve">            </t>
    </r>
    <r>
      <rPr>
        <sz val="8"/>
        <color theme="1"/>
        <rFont val="Arial"/>
        <family val="2"/>
      </rPr>
      <t>Personas morales.</t>
    </r>
  </si>
  <si>
    <r>
      <t xml:space="preserve">En el Portal del SAT, </t>
    </r>
    <r>
      <rPr>
        <sz val="8"/>
        <color theme="1"/>
        <rFont val="Arial"/>
        <family val="2"/>
      </rPr>
      <t>en la siguiente liga:</t>
    </r>
  </si>
  <si>
    <r>
      <t>https://pstcdi.clouda.sat.gob.mx/</t>
    </r>
    <r>
      <rPr>
        <sz val="8"/>
        <color theme="1"/>
        <rFont val="Arial"/>
        <family val="2"/>
      </rPr>
      <t xml:space="preserve"> </t>
    </r>
  </si>
  <si>
    <r>
      <t xml:space="preserve">2. Elige tu acceso con e.firma, Certificado (.cer), Clave privada (.key) y Contraseña de clave privada o bien, Contraseña, capturando tu RFC, Contraseña y el captcha, da clic en </t>
    </r>
    <r>
      <rPr>
        <b/>
        <sz val="8"/>
        <color theme="1"/>
        <rFont val="Arial"/>
        <family val="2"/>
      </rPr>
      <t>Enviar.</t>
    </r>
  </si>
  <si>
    <t>3. Llena los datos que te solicitan dentro del formulario.</t>
  </si>
  <si>
    <t>4. Envía la declaración informativa</t>
  </si>
  <si>
    <r>
      <t>·</t>
    </r>
    <r>
      <rPr>
        <sz val="7"/>
        <color theme="1"/>
        <rFont val="Times New Roman"/>
        <family val="1"/>
      </rPr>
      <t xml:space="preserve">            </t>
    </r>
    <r>
      <rPr>
        <sz val="8"/>
        <color theme="1"/>
        <rFont val="Arial"/>
        <family val="2"/>
      </rPr>
      <t>Contar con RFC</t>
    </r>
  </si>
  <si>
    <r>
      <t>·</t>
    </r>
    <r>
      <rPr>
        <sz val="7"/>
        <color theme="1"/>
        <rFont val="Times New Roman"/>
        <family val="1"/>
      </rPr>
      <t xml:space="preserve">            </t>
    </r>
    <r>
      <rPr>
        <sz val="8"/>
        <color theme="1"/>
        <rFont val="Arial"/>
        <family val="2"/>
      </rPr>
      <t>Contar con Contraseña</t>
    </r>
  </si>
  <si>
    <r>
      <t>·</t>
    </r>
    <r>
      <rPr>
        <sz val="7"/>
        <color theme="1"/>
        <rFont val="Times New Roman"/>
        <family val="1"/>
      </rPr>
      <t xml:space="preserve">            </t>
    </r>
    <r>
      <rPr>
        <sz val="8"/>
        <color theme="1"/>
        <rFont val="Arial"/>
        <family val="2"/>
      </rPr>
      <t>Contar con e.firma</t>
    </r>
  </si>
  <si>
    <t>Contar con Contraseña y para personas morales e.firma.</t>
  </si>
  <si>
    <t>Plazo máximo para que el SAT resuelva el trámite o Servicio</t>
  </si>
  <si>
    <t>Mensual para personas físicas y morales que señala la regla 4.5.1. de la RMF, o semestral para personas morales que se dediquen exclusivamente a las actividades agrícolas, silvícolas, ganaderas o pesqueras, conforme a las reglas 1.3. y 1.12. de la RFA.</t>
  </si>
  <si>
    <r>
      <t>·</t>
    </r>
    <r>
      <rPr>
        <sz val="7"/>
        <color theme="1"/>
        <rFont val="Times New Roman"/>
        <family val="1"/>
      </rPr>
      <t xml:space="preserve">            </t>
    </r>
    <r>
      <rPr>
        <sz val="8"/>
        <color theme="1"/>
        <rFont val="Arial"/>
        <family val="2"/>
      </rPr>
      <t>MarcaSAT de lunes a viernes de 09:00 a 18:00 hrs., excepto días inhábiles:</t>
    </r>
  </si>
  <si>
    <r>
      <t xml:space="preserve">Vía Chat: </t>
    </r>
    <r>
      <rPr>
        <u/>
        <sz val="8"/>
        <color rgb="FF0563C1"/>
        <rFont val="Arial"/>
        <family val="2"/>
      </rPr>
      <t>https://chat.sat.gob.mx</t>
    </r>
  </si>
  <si>
    <r>
      <t>·</t>
    </r>
    <r>
      <rPr>
        <sz val="7"/>
        <color theme="1"/>
        <rFont val="Times New Roman"/>
        <family val="1"/>
      </rPr>
      <t xml:space="preserve">            </t>
    </r>
    <r>
      <rPr>
        <sz val="8"/>
        <color theme="1"/>
        <rFont val="Arial"/>
        <family val="2"/>
      </rPr>
      <t>Atención personal en las Oficinas del SAT ubicadas en diversas ciudades del país, como se establece en la siguiente liga:</t>
    </r>
  </si>
  <si>
    <t>https://www.sat.gob.mx/portal/public/directorio</t>
  </si>
  <si>
    <r>
      <t>·</t>
    </r>
    <r>
      <rPr>
        <sz val="7"/>
        <color theme="1"/>
        <rFont val="Times New Roman"/>
        <family val="1"/>
      </rPr>
      <t xml:space="preserve">            </t>
    </r>
    <r>
      <rPr>
        <sz val="8"/>
        <color theme="1"/>
        <rFont val="Arial"/>
        <family val="2"/>
      </rPr>
      <t>Quejas y Denuncias SAT, desde cualquier parte del país 55 885 22 222 y para el exterior del país (+52) 55 885 22 222 (quejas y denuncias).</t>
    </r>
  </si>
  <si>
    <r>
      <t>·</t>
    </r>
    <r>
      <rPr>
        <sz val="7"/>
        <color theme="1"/>
        <rFont val="Times New Roman"/>
        <family val="1"/>
      </rPr>
      <t xml:space="preserve">            </t>
    </r>
    <r>
      <rPr>
        <sz val="8"/>
        <color theme="1"/>
        <rFont val="Arial"/>
        <family val="2"/>
      </rPr>
      <t xml:space="preserve">Correo electrónico: </t>
    </r>
    <r>
      <rPr>
        <u/>
        <sz val="8"/>
        <color rgb="FF0563C1"/>
        <rFont val="Arial"/>
        <family val="2"/>
      </rPr>
      <t>denuncias@sat.gob.mx</t>
    </r>
  </si>
  <si>
    <r>
      <t>·</t>
    </r>
    <r>
      <rPr>
        <sz val="7"/>
        <color theme="1"/>
        <rFont val="Times New Roman"/>
        <family val="1"/>
      </rPr>
      <t xml:space="preserve">            </t>
    </r>
    <r>
      <rPr>
        <sz val="8"/>
        <color theme="1"/>
        <rFont val="Arial"/>
        <family val="2"/>
      </rPr>
      <t>En el Portal del SAT:</t>
    </r>
  </si>
  <si>
    <t>https://www.sat.gob.mx/portal/public/tramites/quejas-o-denuncias</t>
  </si>
  <si>
    <r>
      <t>·</t>
    </r>
    <r>
      <rPr>
        <sz val="7"/>
        <color theme="1"/>
        <rFont val="Times New Roman"/>
        <family val="1"/>
      </rPr>
      <t xml:space="preserve">            </t>
    </r>
    <r>
      <rPr>
        <sz val="8"/>
        <color theme="1"/>
        <rFont val="Arial"/>
        <family val="2"/>
      </rPr>
      <t>Teléfonos rojos ubicados en las oficinas del SAT.</t>
    </r>
  </si>
  <si>
    <r>
      <t>·</t>
    </r>
    <r>
      <rPr>
        <sz val="7"/>
        <color theme="1"/>
        <rFont val="Times New Roman"/>
        <family val="1"/>
      </rPr>
      <t xml:space="preserve">            </t>
    </r>
    <r>
      <rPr>
        <sz val="8"/>
        <color theme="1"/>
        <rFont val="Arial"/>
        <family val="2"/>
      </rPr>
      <t>MarcaSAT 55 627 22 728 opción 8.</t>
    </r>
  </si>
  <si>
    <t>Artículos 17-D del CFF; 32, fracción VIII de la LIVA; Reglas 1.3., primer párrafo, 1.12. de la RFA; Regla 4.5.1. de la RMF.</t>
  </si>
  <si>
    <r>
      <rPr>
        <b/>
        <sz val="11"/>
        <color theme="1"/>
        <rFont val="Aptos Narrow"/>
        <family val="2"/>
        <scheme val="minor"/>
      </rPr>
      <t>4.5.1.</t>
    </r>
    <r>
      <rPr>
        <sz val="11"/>
        <color theme="1"/>
        <rFont val="Aptos Narrow"/>
        <family val="2"/>
        <scheme val="minor"/>
      </rPr>
      <t xml:space="preserve">	...
	...
	...
	La información a que se refiere la presente regla, se deberá presentar a través del Portal del SAT en la liga https://pstcdi.clouda.sat.gob.mx/, correspondiente a la DIOT, contenida en el Anexo 1, rubro A, numeral 5.
	Se deroga.
	En el campo denominado “Monto del IVA pagado no acreditable” incluyendo importaciones (correspondiente en la proporción de las deducciones autorizadas) de la DIOT se deberán anotar las cantidades que fueron trasladadas al contribuyente, pero que no reúnen los requisitos para ser consideradas IVA acreditable, por no ser estrictamente indispensables, o bien, por no reunir los requisitos para ser deducibles para el ISR, de conformidad con el artículo 5o., fracción I de la Ley del IVA, el llenado de dicho campo no será obligatorio tratándose de personas físicas.
	...
	LIVA 5o., LIVA 2021 5o.-E, 32, LISH 31, 32, RMF 4.5.2., 10.5., 10.32.</t>
    </r>
  </si>
  <si>
    <t>Campo 39</t>
  </si>
  <si>
    <t>Asociado a actividades no objeto / Actos o actividades totales pagados a la tasa del 16% de IVA</t>
  </si>
  <si>
    <t>Campo 52</t>
  </si>
  <si>
    <t>Actos o actividades no objeto del IVA realizados en territorio nacional</t>
  </si>
  <si>
    <t>Campo 53</t>
  </si>
  <si>
    <t>Actos o actividades no objeto del IVA por no contar con establecimiento en territorio nacional</t>
  </si>
  <si>
    <r>
      <rPr>
        <b/>
        <sz val="11"/>
        <color theme="1"/>
        <rFont val="Aptos Narrow"/>
        <family val="2"/>
        <scheme val="minor"/>
      </rPr>
      <t>Artículo 4o.-A LIVA.</t>
    </r>
    <r>
      <rPr>
        <sz val="11"/>
        <color theme="1"/>
        <rFont val="Aptos Narrow"/>
        <family val="2"/>
        <scheme val="minor"/>
      </rPr>
      <t xml:space="preserve"> Para los efectos de esta Ley, se entiende por actos o actividades no objeto del impuesto, aquéllos que el contribuyente no realiza en territorio nacional conforme a lo establecido en los artículos 10, 16 y 21 de este ordenamiento, así como aquéllos diferentes a los establecidos en el artículo 1o. de esta Ley realizados en territorio nacional, cuando en los casos mencionados el contribuyente obtenga ingresos o contraprestaciones, para cuya obtención realiza gastos e inversiones en los que le fue trasladado el impuesto al valor agregado o el que hubiera pagado con motivo de la importación.
Cuando en esta Ley se aluda al valor de los actos o actividades a que se refiere este artículo, dicho valor corresponderá al monto de los ingresos o contraprestaciones que obtenga el contribuyente por su realización en el mes de que se trate.</t>
    </r>
  </si>
  <si>
    <t>Campo 36</t>
  </si>
  <si>
    <t>Asociado a actividades por las cuales se aplicó una proporción / Actos o actividades totales pagados a la tasa del 16% de IVA</t>
  </si>
  <si>
    <t>Persona física servicios profesionales</t>
  </si>
  <si>
    <t>Conferencias</t>
  </si>
  <si>
    <t>Territorio nacional</t>
  </si>
  <si>
    <t>Extranjero</t>
  </si>
  <si>
    <t>Campo objeto 02 Si objeto de impuesto</t>
  </si>
  <si>
    <t>Campo objeto 01 No objeto de impuesto</t>
  </si>
  <si>
    <t>①</t>
  </si>
  <si>
    <t>Renta de la oficina</t>
  </si>
  <si>
    <t>Boleto de avión</t>
  </si>
  <si>
    <t>Campo 8</t>
  </si>
  <si>
    <t>Campo 9</t>
  </si>
  <si>
    <t>Valor total de actos o actividades pagadas / Actos o actividades pagados en la región fronteriza norte</t>
  </si>
  <si>
    <t>Devoluciones, descuentos y bonificaciones / Actos o actividades pagados en la región fronteriza norte</t>
  </si>
  <si>
    <t>IVA al 8%</t>
  </si>
  <si>
    <t>= a la suma del campo 18, 19, 28, 29,30, 31</t>
  </si>
  <si>
    <t>Artículo 5 fracción V LIVA</t>
  </si>
  <si>
    <t>Campo 18</t>
  </si>
  <si>
    <t>Campo 19</t>
  </si>
  <si>
    <t>Exclusivamente de actividades gravadas / Actos o actividades pagados en la región fronteriza norte</t>
  </si>
  <si>
    <t>Asociado a actividades por las cuales se aplicó una proporción / Actos o actividades pagados en la región fronteriza norte</t>
  </si>
  <si>
    <t>Artículo 5 fracción I,II,III</t>
  </si>
  <si>
    <t>Artículo 4-A LIVA</t>
  </si>
  <si>
    <t>IVA NO ACREDITABLE</t>
  </si>
  <si>
    <t>Campo 28</t>
  </si>
  <si>
    <t>Campo 29</t>
  </si>
  <si>
    <t>Campo 30</t>
  </si>
  <si>
    <t>Campo 31</t>
  </si>
  <si>
    <t>Asociado a actividades por las cuales se aplicó una proporción / Actos o actividades pagados en la región
fronteriza norte</t>
  </si>
  <si>
    <t>Asociado a actividades que no cumple con requisitos / Actos o actividades pagados en la
región fronteriza norte</t>
  </si>
  <si>
    <t>Asociado a actividades exentas / Actos o
actividades pagados en la región fronteriza norte</t>
  </si>
  <si>
    <t>Asociado a actividades no objeto / Actos o actividades pagados en la región fronteriza norte</t>
  </si>
  <si>
    <t>Campo 10</t>
  </si>
  <si>
    <t>Campo 11</t>
  </si>
  <si>
    <t>Valor total de actos o actividades pagadas / Actos o actividades pagados en la región fronteriza sur</t>
  </si>
  <si>
    <t>Devoluciones, descuentos y bonificaciones / Actos o actividades pagados en la región fronteriza sur</t>
  </si>
  <si>
    <t>= a la suma del campo 20, 21, 32, 33, 34, 35</t>
  </si>
  <si>
    <t>Campo 20</t>
  </si>
  <si>
    <t>Campo 21</t>
  </si>
  <si>
    <t>Exclusivamente de actividades gravadas / Actos o actividades pagados en la región fronteriza sur</t>
  </si>
  <si>
    <t>Asociado a actividades por las cuales se aplicó una proporción / Actos o actividades pagados en la región fronteriza sur</t>
  </si>
  <si>
    <t>Campo 32</t>
  </si>
  <si>
    <t>Campo 33</t>
  </si>
  <si>
    <t>Campo 34</t>
  </si>
  <si>
    <t>Campo 35</t>
  </si>
  <si>
    <t>Asociado a actividades que no cumple con requisitos / Actos o actividades pagados en la región fronteriza sur</t>
  </si>
  <si>
    <t>Asociado a actividades exentas / Actos o
actividades pagados en la región fronteriza sur</t>
  </si>
  <si>
    <t>Asociado a actividades no objeto / Actos o actividades pagados en la región fronteriza sur</t>
  </si>
  <si>
    <t>Campo 13</t>
  </si>
  <si>
    <t>Devoluciones, descuentos y bonificaciones / Actos o actividades totales pagados a la tasa del 16% de
IVA</t>
  </si>
  <si>
    <t>= a la suma del campo  22, 23, 36, 37, 38, 39</t>
  </si>
  <si>
    <t>Campo 23</t>
  </si>
  <si>
    <t>Campo 38</t>
  </si>
  <si>
    <t>Asociado a actividades exentas / Actos o
actividades totales pagados a la tasa del 16% de IVA</t>
  </si>
  <si>
    <t>Pago de gasolina</t>
  </si>
  <si>
    <t>Base</t>
  </si>
  <si>
    <t>Impuesto</t>
  </si>
  <si>
    <t>002</t>
  </si>
  <si>
    <t>Tipo factor</t>
  </si>
  <si>
    <t>Tasa</t>
  </si>
  <si>
    <t>Tasa o cuota</t>
  </si>
  <si>
    <t>Datos del tercero</t>
  </si>
  <si>
    <t>Campo 54</t>
  </si>
  <si>
    <t>Manifiesto que se dio efectos fiscales a los comprobantes que amparan las operaciones realizadas con el proveedor</t>
  </si>
  <si>
    <t>MEMC870302LO9</t>
  </si>
  <si>
    <t>01</t>
  </si>
  <si>
    <r>
      <t xml:space="preserve">Las cuotas a que se refiere este artículo no computarán para el cálculo del impuesto al valor agregado.
</t>
    </r>
    <r>
      <rPr>
        <b/>
        <sz val="11"/>
        <color theme="1"/>
        <rFont val="Aptos Narrow"/>
        <family val="2"/>
        <scheme val="minor"/>
      </rPr>
      <t>Fundamento</t>
    </r>
    <r>
      <rPr>
        <sz val="11"/>
        <color theme="1"/>
        <rFont val="Aptos Narrow"/>
        <family val="2"/>
        <scheme val="minor"/>
      </rPr>
      <t>: Artículo 2-A quinto párrafo LIEPS</t>
    </r>
  </si>
  <si>
    <t>DEM</t>
  </si>
  <si>
    <t>Valor de los actos o actividades pagados a la tasa del 15%  ó 16% de IVA</t>
  </si>
  <si>
    <t>Pago de viáticos en territorio nacional</t>
  </si>
  <si>
    <t>Alimentación de 1 día</t>
  </si>
  <si>
    <t>Tope para viáticos artículo 28 fracción V LISR</t>
  </si>
  <si>
    <t>85</t>
  </si>
  <si>
    <t>Monto del IVA pagado no acreditable a la tasa del 15% ó 16% (correspondiente en la proporcion de las deducciones autorizadas)</t>
  </si>
  <si>
    <t>Compra de una computadora</t>
  </si>
  <si>
    <t>Forma de pago</t>
  </si>
  <si>
    <t>Computadora</t>
  </si>
  <si>
    <t xml:space="preserve">Efectivo </t>
  </si>
  <si>
    <r>
      <rPr>
        <b/>
        <sz val="11"/>
        <color theme="1"/>
        <rFont val="Aptos Narrow"/>
        <family val="2"/>
        <scheme val="minor"/>
      </rPr>
      <t>Artículo 5o LIVA.</t>
    </r>
    <r>
      <rPr>
        <sz val="11"/>
        <color theme="1"/>
        <rFont val="Aptos Narrow"/>
        <family val="2"/>
        <scheme val="minor"/>
      </rPr>
      <t>- Para que sea acreditable el impuesto al valor agregado deberán reunirse los siguientes requisitos:
I. 	Que el impuesto al valor agregado corresponda a bienes, servicios o al uso o goce temporal de bienes, estrictamente indispensables para la realización de actividades distintas de la importación, por las que se deba pagar el impuesto establecido en esta Ley o a las que se les aplique la tasa de 0%. Para los efectos de esta Ley, se consideran estrictamente indispensables las erogaciones efectuadas por el contribuyente que sean deducibles para los fines del impuesto sobre la renta, aun cuando no se esté obligado al pago de este último impuesto. Tratándose de erogaciones parcialmente deducibles para los fines del impuesto sobre la renta, únicamente se considerará para los efectos del acreditamiento a que se refiere esta Ley, el monto equivalente al impuesto al valor agregado que haya sido trasladado al contribuyente y el propio impuesto al valor agregado que haya pagado con motivo de la importación, en la proporción en la que dichas erogaciones sean deducibles para los fines del impuesto sobre la renta.</t>
    </r>
  </si>
  <si>
    <r>
      <rPr>
        <b/>
        <sz val="11"/>
        <color theme="1"/>
        <rFont val="Aptos Narrow"/>
        <family val="2"/>
        <scheme val="minor"/>
      </rPr>
      <t>Artículo 27 LISR.</t>
    </r>
    <r>
      <rPr>
        <sz val="11"/>
        <color theme="1"/>
        <rFont val="Aptos Narrow"/>
        <family val="2"/>
        <scheme val="minor"/>
      </rPr>
      <t xml:space="preserve"> Las deducciones autorizadas en este Título deberán reunir los siguientes requisitos:
III.	Estar amparadas con un comprobante fiscal y que los pagos cuyo monto exceda de $2,000.00 se efectúen mediante transferencia electrónica de fondos desde cuentas abiertas a nombre del contribuyente en instituciones que componen el sistema financiero y las entidades que para tal efecto autorice el Banco de México; cheque nominativo de la cuenta del contribuyente, tarjeta de crédito, de débito, de servicios, o los denominados monederos electrónicos autorizados por el Servicio de Administración Tributaria.
	Tratándose de la adquisición de combustibles para vehículos marítimos, aéreos y terrestres, el pago deberá efectuarse en la forma señalada en el párrafo anterior, aun cuando la contraprestación de dichas adquisiciones no excedan de $2,000.00 y en el comprobante fiscal deberá constar la información del permiso vigente, expedido en los términos de la Ley de Hidrocarburos al proveedor del combustible y que, en su caso, dicho permiso no se encuentre suspendido, al momento de la expedición del comprobante fiscal.</t>
    </r>
  </si>
  <si>
    <t>Pago del uso de una plataforma a residente en el extrajero</t>
  </si>
  <si>
    <r>
      <rPr>
        <b/>
        <sz val="11"/>
        <color theme="1"/>
        <rFont val="Aptos Narrow"/>
        <family val="2"/>
        <scheme val="minor"/>
      </rPr>
      <t>Artículo 24 LIVA.</t>
    </r>
    <r>
      <rPr>
        <sz val="11"/>
        <color theme="1"/>
        <rFont val="Aptos Narrow"/>
        <family val="2"/>
        <scheme val="minor"/>
      </rPr>
      <t>- Para los efectos de esta Ley, se considera importación de bienes o de servicios:
III.- 	El uso o goce temporal, en territorio nacional, de bienes intangibles proporcionados por personas no residentes en el país.</t>
    </r>
  </si>
  <si>
    <r>
      <rPr>
        <b/>
        <sz val="11"/>
        <color theme="1"/>
        <rFont val="Aptos Narrow"/>
        <family val="2"/>
        <scheme val="minor"/>
      </rPr>
      <t>Artículo 50 RLIVA.</t>
    </r>
    <r>
      <rPr>
        <sz val="11"/>
        <color theme="1"/>
        <rFont val="Aptos Narrow"/>
        <family val="2"/>
        <scheme val="minor"/>
      </rPr>
      <t xml:space="preserve"> Para los efectos de lo dispuesto en el artículo 24 de la Ley, los contribuyentes que importan bienes intangibles o servicios por los que deban pagar el impuesto, podrán efectuar el acreditamiento en los términos de la Ley en la misma declaración de pago mensual a que correspondan dichas importaciones.</t>
    </r>
  </si>
  <si>
    <r>
      <rPr>
        <b/>
        <sz val="11"/>
        <color theme="1"/>
        <rFont val="Aptos Narrow"/>
        <family val="2"/>
        <scheme val="minor"/>
      </rPr>
      <t>Comprobantes fiscales emitidos por residentes en el extranjero sin establecimiento permanente en México
2.7.1.14.</t>
    </r>
    <r>
      <rPr>
        <sz val="11"/>
        <color theme="1"/>
        <rFont val="Aptos Narrow"/>
        <family val="2"/>
        <scheme val="minor"/>
      </rPr>
      <t xml:space="preserve">	Para los efectos de los artículos 29 y 29-A, antepenúltimo párrafo del CFF, los contribuyentes que pretendan deducir o acreditar fiscalmente con base en comprobantes emitidos por residentes en el extranjero sin establecimiento permanente en México, podrán utilizar dichos comprobantes siempre que contengan los siguientes requisitos:
I.	Nombre, denominación o razón social; domicilio y, en su caso, número de identificación fiscal, o su equivalente, de quien lo expide.
II.	Lugar y fecha de expedición.
III.	Clave en el RFC de la persona a favor de quien se expida y, nombre, denominación o razón social de dicha persona.
IV.	Los requisitos establecidos en el artículo 29-A, fracción V, primer párrafo del CFF.
V.	Valor unitario consignado en número e importe total consignado en número o letra.
VI.	Tratándose de la enajenación de bienes o del otorgamiento de su uso o goce temporal, el monto de los impuestos retenidos, así como de los impuestos trasladados, desglosando cada una de las tasas del impuesto correspondiente; o bien, se adjunte al comprobante emitido por el residente en el extranjero sin establecimiento permanente en México, el CFDI que emita el contribuyente por las retenciones de las contribuciones que efectuó a dicho residente en el extranjero.
Lo señalado en la presente regla, tratándose de la enajenación de bienes o del otorgamiento de su uso o goce temporal, solo será aplicable cuando dichos actos o actividades sean efectuados en territorio nacional de conformidad con la Ley del IVA.
CFF 28, 29, 29-A, LIVA 1o.</t>
    </r>
  </si>
  <si>
    <t>Campo 16</t>
  </si>
  <si>
    <t>Campo 26</t>
  </si>
  <si>
    <t>Valor total de actos o actividades pagadas / Actos o actividades pagados en la importación de bienes
intangibles y servicios a la tasa del 16% de IVA</t>
  </si>
  <si>
    <t>Exclusivamente de actividades gravadas / Actos o actividades pagados en la importación de bienes intangibles y servicios a la tasa del 16% de IVA</t>
  </si>
  <si>
    <t>05</t>
  </si>
  <si>
    <t>07</t>
  </si>
  <si>
    <t>ID236589</t>
  </si>
  <si>
    <t>ZOOOOM</t>
  </si>
  <si>
    <t>ESP</t>
  </si>
  <si>
    <t xml:space="preserve">                                                          Número de ID Fiscal</t>
  </si>
  <si>
    <t>País de de residencia</t>
  </si>
  <si>
    <t>Nacionalidad</t>
  </si>
  <si>
    <t>Valor de los actos o actividades pagados en la importación de bienes y servicios a la tasa del 15% ó 16%de IVA</t>
  </si>
  <si>
    <t>ES</t>
  </si>
  <si>
    <t>ESPAÑOL</t>
  </si>
  <si>
    <t>Pago de recibo de honorarios</t>
  </si>
  <si>
    <r>
      <rPr>
        <b/>
        <sz val="11"/>
        <color theme="1"/>
        <rFont val="Aptos Narrow"/>
        <family val="2"/>
        <scheme val="minor"/>
      </rPr>
      <t>Artículo 5o LIVA.</t>
    </r>
    <r>
      <rPr>
        <sz val="11"/>
        <color theme="1"/>
        <rFont val="Aptos Narrow"/>
        <family val="2"/>
        <scheme val="minor"/>
      </rPr>
      <t>- Para que sea acreditable el impuesto al valor agregado deberán reunirse los siguientes requisitos:
IV. 	Que tratándose del impuesto al valor agregado trasladado que se hubiese retenido conforme a los artículos 1o.-A y 18-J, fracción II, inciso a) de esta Ley, dicha retención se entere en los términos y plazos establecidos en la misma. El impuesto retenido y enterado, podrá ser acreditado en la declaración de pago mensual siguiente a la declaración en la que se haya efectuado el entero de la retención;</t>
    </r>
  </si>
  <si>
    <t>Importación</t>
  </si>
  <si>
    <t>Compra de mercancia a crédito</t>
  </si>
  <si>
    <t>60 días</t>
  </si>
  <si>
    <t>Vinos de mesa</t>
  </si>
  <si>
    <t>Moneda</t>
  </si>
  <si>
    <t>USD</t>
  </si>
  <si>
    <t>Flete</t>
  </si>
  <si>
    <t>Seguro</t>
  </si>
  <si>
    <t>T.C. de importación</t>
  </si>
  <si>
    <t>Valor de la mercancía</t>
  </si>
  <si>
    <t>IEPS</t>
  </si>
  <si>
    <t>Base de IVA</t>
  </si>
  <si>
    <t>IVA al 16%</t>
  </si>
  <si>
    <r>
      <rPr>
        <b/>
        <sz val="11"/>
        <color theme="1"/>
        <rFont val="Aptos Narrow"/>
        <family val="2"/>
        <scheme val="minor"/>
      </rPr>
      <t>Artículo 15 RLIVA.</t>
    </r>
    <r>
      <rPr>
        <sz val="11"/>
        <color theme="1"/>
        <rFont val="Aptos Narrow"/>
        <family val="2"/>
        <scheme val="minor"/>
      </rPr>
      <t xml:space="preserve"> Para los efectos de las disposiciones que establece la Ley en materia de acreditamiento, los contribuyentes podrán acreditar el impuesto efectivamente pagado en la aduana por la importación de bienes tangibles, aun cuando no se hubiera pagado el precio de los bienes importados.</t>
    </r>
  </si>
  <si>
    <r>
      <rPr>
        <b/>
        <sz val="11"/>
        <color theme="1"/>
        <rFont val="Aptos Narrow"/>
        <family val="2"/>
        <scheme val="minor"/>
      </rPr>
      <t>Artículo 5o LIVA.</t>
    </r>
    <r>
      <rPr>
        <sz val="11"/>
        <color theme="1"/>
        <rFont val="Aptos Narrow"/>
        <family val="2"/>
        <scheme val="minor"/>
      </rPr>
      <t>- Para que sea acreditable el impuesto al valor agregado deberán reunirse los siguientes requisitos:
II.	Que el impuesto al valor agregado haya sido trasladado expresamente al contribuyente y que conste por separado en los comprobantes fiscales a que se refiere la fracción III del artículo 32 de esta Ley. Tratándose de importación de mercancías, el pedimento deberá estar a nombre del contribuyente y constar en éste el pago del impuesto al valor agregado correspondiente;</t>
    </r>
  </si>
  <si>
    <t>Total de los actos o actividades pagados en la importación de bienes y servicios a la tasa del 16% de IVA</t>
  </si>
  <si>
    <t>Monto por detallar</t>
  </si>
  <si>
    <t>Importación de bienes intangibles a la tasa del 16%</t>
  </si>
  <si>
    <t>Importación de uso o goce temporal de bienes intangibles a la tasa del 16%</t>
  </si>
  <si>
    <t>Importación de servicios a la tasa del 16%</t>
  </si>
  <si>
    <t>Otros actos o actividades pagados en la importación de bienes y servicios a la tasa del 16%</t>
  </si>
  <si>
    <t>IVA de actos o actividades pagados a la tasa del 16%</t>
  </si>
  <si>
    <t>Campo 14</t>
  </si>
  <si>
    <t>Campo 24</t>
  </si>
  <si>
    <t>Valor total de actos o actividades pagadas / Actos o actividades pagados en la importación por aduana de bienes tangiblesa la tasa del16% de IVA</t>
  </si>
  <si>
    <t>Exclusivamente de actividades gravadas / Actos o actividades pagados en la importación por aduana de bienes tangibles a la tasa del 16% de IVA</t>
  </si>
  <si>
    <t>ID1589</t>
  </si>
  <si>
    <t>ROBI</t>
  </si>
  <si>
    <t>AFG</t>
  </si>
  <si>
    <t>CFDI de compra de mercancía</t>
  </si>
  <si>
    <t>Método de pago</t>
  </si>
  <si>
    <t>PUE</t>
  </si>
  <si>
    <t>Tipo de comprobante</t>
  </si>
  <si>
    <t>I</t>
  </si>
  <si>
    <t>En el mes siguiente se realiza un descuento del 3% a la factura ya pagada</t>
  </si>
  <si>
    <t>Se le restituye el ingreso al cliente</t>
  </si>
  <si>
    <t>E</t>
  </si>
  <si>
    <t>IVA correspondiente a las devoluciones, descuentos y bonificaciones sobre compras</t>
  </si>
  <si>
    <t>Aplicativo nuevo</t>
  </si>
  <si>
    <t>Campo 15</t>
  </si>
  <si>
    <t>Devoluciones, descuentos y bonificaciones / Actos
o actividades pagados en la importación por aduana de bienestangiblesa la tasa del16% de IVA</t>
  </si>
  <si>
    <r>
      <rPr>
        <b/>
        <sz val="11"/>
        <color theme="1"/>
        <rFont val="Aptos Narrow"/>
        <family val="2"/>
        <scheme val="minor"/>
      </rPr>
      <t>Artículo 7o LIVA</t>
    </r>
    <r>
      <rPr>
        <sz val="11"/>
        <color theme="1"/>
        <rFont val="Aptos Narrow"/>
        <family val="2"/>
        <scheme val="minor"/>
      </rPr>
      <t>.- El contribuyente que</t>
    </r>
    <r>
      <rPr>
        <sz val="11"/>
        <color rgb="FFC00000"/>
        <rFont val="Aptos Narrow"/>
        <family val="2"/>
        <scheme val="minor"/>
      </rPr>
      <t xml:space="preserve"> reciba la devolución</t>
    </r>
    <r>
      <rPr>
        <sz val="11"/>
        <color theme="1"/>
        <rFont val="Aptos Narrow"/>
        <family val="2"/>
        <scheme val="minor"/>
      </rPr>
      <t xml:space="preserve"> de bienes enajenados, </t>
    </r>
    <r>
      <rPr>
        <sz val="11"/>
        <color rgb="FFC00000"/>
        <rFont val="Aptos Narrow"/>
        <family val="2"/>
        <scheme val="minor"/>
      </rPr>
      <t>otorgue descuentos o bonificaciones o devuelva los anticipos o los depósitos recibidos,</t>
    </r>
    <r>
      <rPr>
        <sz val="11"/>
        <color theme="1"/>
        <rFont val="Aptos Narrow"/>
        <family val="2"/>
        <scheme val="minor"/>
      </rPr>
      <t xml:space="preserve"> con motivo de la realización de actividades gravadas por esta Ley, </t>
    </r>
    <r>
      <rPr>
        <sz val="11"/>
        <color rgb="FFC00000"/>
        <rFont val="Aptos Narrow"/>
        <family val="2"/>
        <scheme val="minor"/>
      </rPr>
      <t>deducirá en la siguiente o siguientes declaraciones de pago del mes de calendario que corresponda</t>
    </r>
    <r>
      <rPr>
        <sz val="11"/>
        <color theme="1"/>
        <rFont val="Aptos Narrow"/>
        <family val="2"/>
        <scheme val="minor"/>
      </rPr>
      <t xml:space="preserve">, el monto de dichos conceptos del valor de los actos o actividades por los que deba pagar el impuesto, siempre que expresamente se haga constar que el impuesto al valor agregado que se hubiere trasladado se restituyó.
La restitución del impuesto correspondiente deberá hacerse constar en un documento que contenga en forma expresa y por separado la contraprestación y el impuesto al valor agregado trasladado que se hubiesen restituido, así como los datos de identificación del comprobante fiscal de la operación original.
</t>
    </r>
    <r>
      <rPr>
        <sz val="11"/>
        <color rgb="FFC00000"/>
        <rFont val="Aptos Narrow"/>
        <family val="2"/>
        <scheme val="minor"/>
      </rPr>
      <t>El contribuyente que devuelva los bienes que le hubieran sido enajenados, reciba descuentos o bonificaciones, así como los anticipos o depósitos que hubiera entregado, disminuirá el impuesto restituido del monto del impuesto acreditable en el mes en que se dé cualquiera de los supuestos mencionados</t>
    </r>
    <r>
      <rPr>
        <sz val="11"/>
        <color theme="1"/>
        <rFont val="Aptos Narrow"/>
        <family val="2"/>
        <scheme val="minor"/>
      </rPr>
      <t>; cuando el monto del impuesto acreditable resulte inferior al monto del impuesto que se restituya, el contribuyente pagará la diferencia entre dichos montos al presentar la declaración de pago que corresponda al mes en que reciba el descuento o la bonificación, efectúe la devolución de bienes o reciba los anticipos o depósitos que hubiera entregado.
Lo dispuesto en este artículo no será aplicable cuando por los actos que sean objeto de la devolución, descuento o bonificación, se hubiere efectuado la retención y entero en los términos de los artículos 1o.-A, 3o., tercer párrafo o 18-J, fracción II, inciso a) de esta Ley. En este supuesto los contribuyentes deberán presentar declaración complementaria para cancelar los efectos de la operación respectiva, sin que las declaraciones complementarias presentadas exclusivamente por este concepto se computen dentro del límite establecido en el artículo 32 del Código Fiscal de la Federación.</t>
    </r>
  </si>
  <si>
    <t>Se da un anticipo</t>
  </si>
  <si>
    <r>
      <rPr>
        <b/>
        <sz val="11"/>
        <color theme="1"/>
        <rFont val="Aptos Narrow"/>
        <family val="2"/>
        <scheme val="minor"/>
      </rPr>
      <t>Anticipo de cliente</t>
    </r>
    <r>
      <rPr>
        <sz val="11"/>
        <color theme="1"/>
        <rFont val="Aptos Narrow"/>
        <family val="2"/>
        <scheme val="minor"/>
      </rPr>
      <t>. Representa una obligación de transferir el control sobre bienes o serivvios a un cliente en el futuro, que suerge de un cobro por adelantado.</t>
    </r>
  </si>
  <si>
    <t>Pago al proveedor</t>
  </si>
  <si>
    <t>Fecha</t>
  </si>
  <si>
    <t>Tipo de cambio</t>
  </si>
  <si>
    <t>DTA</t>
  </si>
  <si>
    <t>IGI</t>
  </si>
  <si>
    <t>Se aplica la regla 2.7.1.39 RMF 2025</t>
  </si>
  <si>
    <t>Se paga el día 30/05/2025 al tipo de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</si>
</sst>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000"/>
  </numFmts>
  <fonts count="27" x14ac:knownFonts="1">
    <font>
      <sz val="11"/>
      <color theme="1"/>
      <name val="Aptos Narrow"/>
      <family val="2"/>
      <scheme val="minor"/>
    </font>
    <font>
      <b/>
      <sz val="11"/>
      <color theme="1"/>
      <name val="Aptos Narrow"/>
      <family val="2"/>
      <scheme val="minor"/>
    </font>
    <font>
      <b/>
      <sz val="11"/>
      <color rgb="FFFF0000"/>
      <name val="Aptos Narrow"/>
      <family val="2"/>
      <scheme val="minor"/>
    </font>
    <font>
      <b/>
      <sz val="11"/>
      <color rgb="FFFFFF00"/>
      <name val="Aptos Narrow"/>
      <family val="2"/>
      <scheme val="minor"/>
    </font>
    <font>
      <b/>
      <sz val="11"/>
      <color indexed="12"/>
      <name val="Calibri"/>
      <family val="2"/>
    </font>
    <font>
      <u/>
      <sz val="11"/>
      <color theme="10"/>
      <name val="Aptos Narrow"/>
      <family val="2"/>
      <scheme val="minor"/>
    </font>
    <font>
      <b/>
      <u/>
      <sz val="11"/>
      <color rgb="FF0000FF"/>
      <name val="Aptos Narrow"/>
      <family val="2"/>
      <scheme val="minor"/>
    </font>
    <font>
      <sz val="10"/>
      <name val="Arial"/>
      <family val="2"/>
    </font>
    <font>
      <b/>
      <sz val="10"/>
      <name val="Arial"/>
      <family val="2"/>
    </font>
    <font>
      <b/>
      <sz val="9"/>
      <color indexed="81"/>
      <name val="Tahoma"/>
      <family val="2"/>
    </font>
    <font>
      <sz val="11"/>
      <color rgb="FFFFFF00"/>
      <name val="Aptos Narrow"/>
      <family val="2"/>
      <scheme val="minor"/>
    </font>
    <font>
      <b/>
      <sz val="8"/>
      <color rgb="FF000000"/>
      <name val="Arial"/>
      <family val="2"/>
    </font>
    <font>
      <b/>
      <sz val="8"/>
      <color theme="1"/>
      <name val="Arial"/>
      <family val="2"/>
    </font>
    <font>
      <sz val="8"/>
      <color theme="1"/>
      <name val="Arial"/>
      <family val="2"/>
    </font>
    <font>
      <sz val="8"/>
      <color theme="1"/>
      <name val="Symbol"/>
      <family val="1"/>
      <charset val="2"/>
    </font>
    <font>
      <sz val="7"/>
      <color theme="1"/>
      <name val="Times New Roman"/>
      <family val="1"/>
    </font>
    <font>
      <u/>
      <sz val="8"/>
      <color theme="1"/>
      <name val="Arial"/>
      <family val="2"/>
    </font>
    <font>
      <b/>
      <sz val="9"/>
      <color theme="1"/>
      <name val="Times New Roman"/>
      <family val="1"/>
    </font>
    <font>
      <u/>
      <sz val="8"/>
      <color rgb="FF0563C1"/>
      <name val="Arial"/>
      <family val="2"/>
    </font>
    <font>
      <sz val="11"/>
      <color theme="1"/>
      <name val="Calibri"/>
      <family val="2"/>
    </font>
    <font>
      <b/>
      <sz val="10"/>
      <color rgb="FFFFFF00"/>
      <name val="Arial"/>
      <family val="2"/>
    </font>
    <font>
      <b/>
      <sz val="14"/>
      <color theme="1"/>
      <name val="Aptos Narrow"/>
      <family val="2"/>
      <scheme val="minor"/>
    </font>
    <font>
      <b/>
      <sz val="11"/>
      <color rgb="FF0033CC"/>
      <name val="Aptos Narrow"/>
      <family val="2"/>
      <scheme val="minor"/>
    </font>
    <font>
      <sz val="11"/>
      <color rgb="FF212529"/>
      <name val="Arial"/>
      <family val="2"/>
    </font>
    <font>
      <b/>
      <sz val="11"/>
      <color theme="4" tint="-0.499984740745262"/>
      <name val="Aptos Narrow"/>
      <family val="2"/>
      <scheme val="minor"/>
    </font>
    <font>
      <b/>
      <sz val="11"/>
      <color rgb="FFC00000"/>
      <name val="Aptos Narrow"/>
      <family val="2"/>
      <scheme val="minor"/>
    </font>
    <font>
      <sz val="11"/>
      <color rgb="FFC00000"/>
      <name val="Aptos Narrow"/>
      <family val="2"/>
      <scheme val="minor"/>
    </font>
  </fonts>
  <fills count="31">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99"/>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theme="5" tint="-0.499984740745262"/>
        <bgColor indexed="64"/>
      </patternFill>
    </fill>
    <fill>
      <patternFill patternType="solid">
        <fgColor rgb="FF92D050"/>
        <bgColor indexed="64"/>
      </patternFill>
    </fill>
    <fill>
      <patternFill patternType="solid">
        <fgColor rgb="FFC00000"/>
        <bgColor indexed="64"/>
      </patternFill>
    </fill>
    <fill>
      <patternFill patternType="solid">
        <fgColor rgb="FFFFFFCC"/>
        <bgColor indexed="64"/>
      </patternFill>
    </fill>
    <fill>
      <patternFill patternType="solid">
        <fgColor rgb="FFCCCC00"/>
        <bgColor indexed="64"/>
      </patternFill>
    </fill>
    <fill>
      <patternFill patternType="solid">
        <fgColor theme="2" tint="-0.89999084444715716"/>
        <bgColor indexed="64"/>
      </patternFill>
    </fill>
    <fill>
      <patternFill patternType="solid">
        <fgColor rgb="FFC0C0C0"/>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rgb="FF66FFFF"/>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rgb="FFFFFF00"/>
        <bgColor indexed="64"/>
      </patternFill>
    </fill>
    <fill>
      <patternFill patternType="solid">
        <fgColor rgb="FF66FF99"/>
        <bgColor indexed="64"/>
      </patternFill>
    </fill>
    <fill>
      <patternFill patternType="solid">
        <fgColor theme="1" tint="4.9989318521683403E-2"/>
        <bgColor indexed="64"/>
      </patternFill>
    </fill>
    <fill>
      <patternFill patternType="solid">
        <fgColor theme="8" tint="-0.499984740745262"/>
        <bgColor indexed="64"/>
      </patternFill>
    </fill>
    <fill>
      <patternFill patternType="solid">
        <fgColor rgb="FF3366FF"/>
        <bgColor indexed="64"/>
      </patternFill>
    </fill>
    <fill>
      <patternFill patternType="solid">
        <fgColor theme="5" tint="0.79998168889431442"/>
        <bgColor indexed="64"/>
      </patternFill>
    </fill>
    <fill>
      <patternFill patternType="solid">
        <fgColor theme="3" tint="0.749992370372631"/>
        <bgColor indexed="64"/>
      </patternFill>
    </fill>
    <fill>
      <patternFill patternType="solid">
        <fgColor theme="5" tint="0.59999389629810485"/>
        <bgColor indexed="64"/>
      </patternFill>
    </fill>
    <fill>
      <patternFill patternType="solid">
        <fgColor rgb="FFFFCC99"/>
        <bgColor indexed="64"/>
      </patternFill>
    </fill>
    <fill>
      <patternFill patternType="solid">
        <fgColor theme="1"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rgb="FFC00000"/>
      </bottom>
      <diagonal/>
    </border>
    <border>
      <left style="thin">
        <color rgb="FFC00000"/>
      </left>
      <right style="thin">
        <color rgb="FFC00000"/>
      </right>
      <top style="thin">
        <color rgb="FFC00000"/>
      </top>
      <bottom style="thin">
        <color rgb="FFC00000"/>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rgb="FFC00000"/>
      </left>
      <right style="thin">
        <color rgb="FFC00000"/>
      </right>
      <top/>
      <bottom style="thin">
        <color rgb="FFC00000"/>
      </bottom>
      <diagonal/>
    </border>
    <border>
      <left style="thin">
        <color indexed="64"/>
      </left>
      <right/>
      <top/>
      <bottom style="thin">
        <color rgb="FFC00000"/>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7" fillId="0" borderId="0"/>
  </cellStyleXfs>
  <cellXfs count="152">
    <xf numFmtId="0" fontId="0" fillId="0" borderId="0" xfId="0"/>
    <xf numFmtId="0" fontId="0" fillId="0" borderId="1" xfId="0" applyBorder="1" applyAlignment="1">
      <alignment horizontal="justify" wrapText="1"/>
    </xf>
    <xf numFmtId="0" fontId="0" fillId="0" borderId="1" xfId="0" applyBorder="1" applyAlignment="1">
      <alignment horizontal="justify"/>
    </xf>
    <xf numFmtId="0" fontId="3" fillId="2" borderId="2" xfId="0" applyFont="1" applyFill="1" applyBorder="1" applyAlignment="1">
      <alignment horizontal="center"/>
    </xf>
    <xf numFmtId="0" fontId="4" fillId="3" borderId="3" xfId="0" applyFont="1" applyFill="1" applyBorder="1" applyAlignment="1">
      <alignment horizontal="center"/>
    </xf>
    <xf numFmtId="0" fontId="6" fillId="4" borderId="4" xfId="1" applyFont="1" applyFill="1" applyBorder="1" applyAlignment="1">
      <alignment horizontal="center" vertical="center" wrapText="1"/>
    </xf>
    <xf numFmtId="0" fontId="8" fillId="4" borderId="4" xfId="2" applyFont="1" applyFill="1" applyBorder="1" applyAlignment="1">
      <alignment horizontal="center" vertical="center" wrapText="1"/>
    </xf>
    <xf numFmtId="4" fontId="0" fillId="0" borderId="0" xfId="0" applyNumberFormat="1"/>
    <xf numFmtId="0" fontId="4" fillId="4" borderId="3" xfId="0" applyFont="1" applyFill="1" applyBorder="1" applyAlignment="1">
      <alignment horizontal="center"/>
    </xf>
    <xf numFmtId="0" fontId="8" fillId="5" borderId="4" xfId="2" applyFont="1" applyFill="1" applyBorder="1" applyAlignment="1">
      <alignment horizontal="center" vertical="center" wrapText="1"/>
    </xf>
    <xf numFmtId="0" fontId="3" fillId="6" borderId="0" xfId="0" applyFont="1" applyFill="1"/>
    <xf numFmtId="0" fontId="4" fillId="7" borderId="3" xfId="0" applyFont="1" applyFill="1" applyBorder="1" applyAlignment="1">
      <alignment horizontal="center"/>
    </xf>
    <xf numFmtId="0" fontId="3" fillId="6" borderId="0" xfId="0" applyFont="1" applyFill="1" applyAlignment="1">
      <alignment horizontal="center"/>
    </xf>
    <xf numFmtId="0" fontId="3" fillId="8" borderId="0" xfId="0" applyFont="1" applyFill="1" applyAlignment="1">
      <alignment horizontal="center"/>
    </xf>
    <xf numFmtId="0" fontId="4" fillId="9" borderId="3" xfId="0" applyFont="1" applyFill="1" applyBorder="1" applyAlignment="1">
      <alignment horizontal="center"/>
    </xf>
    <xf numFmtId="0" fontId="3" fillId="2" borderId="0" xfId="0" applyFont="1" applyFill="1" applyAlignment="1">
      <alignment horizontal="center"/>
    </xf>
    <xf numFmtId="0" fontId="0" fillId="0" borderId="0" xfId="0" quotePrefix="1"/>
    <xf numFmtId="0" fontId="0" fillId="10" borderId="0" xfId="0" applyFill="1"/>
    <xf numFmtId="0" fontId="1" fillId="0" borderId="0" xfId="0" applyFont="1"/>
    <xf numFmtId="4" fontId="1" fillId="0" borderId="0" xfId="0" applyNumberFormat="1" applyFont="1"/>
    <xf numFmtId="0" fontId="0" fillId="0" borderId="0" xfId="0"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wrapText="1"/>
    </xf>
    <xf numFmtId="0" fontId="4" fillId="11" borderId="3" xfId="0" applyFont="1" applyFill="1" applyBorder="1" applyAlignment="1">
      <alignment horizontal="center"/>
    </xf>
    <xf numFmtId="0" fontId="8" fillId="12" borderId="4" xfId="2" applyFont="1" applyFill="1" applyBorder="1" applyAlignment="1">
      <alignment horizontal="center" vertical="center" wrapText="1"/>
    </xf>
    <xf numFmtId="0" fontId="3" fillId="13" borderId="0" xfId="0" applyFont="1" applyFill="1" applyAlignment="1">
      <alignment horizontal="center"/>
    </xf>
    <xf numFmtId="4" fontId="0" fillId="0" borderId="1" xfId="0" applyNumberFormat="1" applyBorder="1"/>
    <xf numFmtId="0" fontId="0" fillId="0" borderId="0" xfId="0" applyAlignment="1">
      <alignment horizontal="justify" vertical="center" wrapText="1"/>
    </xf>
    <xf numFmtId="0" fontId="12" fillId="0" borderId="10" xfId="0" applyFont="1" applyBorder="1" applyAlignment="1">
      <alignment horizontal="justify" vertical="center" wrapText="1"/>
    </xf>
    <xf numFmtId="0" fontId="13" fillId="0" borderId="10" xfId="0" applyFont="1" applyBorder="1" applyAlignment="1">
      <alignment vertical="top" wrapText="1"/>
    </xf>
    <xf numFmtId="0" fontId="13" fillId="0" borderId="9" xfId="0" applyFont="1" applyBorder="1" applyAlignment="1">
      <alignment vertical="top" wrapText="1"/>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1" fillId="14" borderId="6"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14" borderId="14"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9" xfId="0" applyFont="1" applyFill="1" applyBorder="1" applyAlignment="1">
      <alignment horizontal="center" vertical="center" wrapText="1"/>
    </xf>
    <xf numFmtId="0" fontId="11" fillId="14" borderId="9" xfId="0" applyFont="1" applyFill="1" applyBorder="1" applyAlignment="1">
      <alignment horizontal="center" vertical="center" wrapText="1"/>
    </xf>
    <xf numFmtId="0" fontId="13" fillId="0" borderId="0" xfId="0" applyFont="1" applyAlignment="1">
      <alignment horizontal="justify" vertical="center" wrapText="1"/>
    </xf>
    <xf numFmtId="0" fontId="13" fillId="0" borderId="16"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1" xfId="0" applyFont="1" applyBorder="1" applyAlignment="1">
      <alignment horizontal="justify" vertical="center" wrapText="1"/>
    </xf>
    <xf numFmtId="0" fontId="11" fillId="14" borderId="15" xfId="0" applyFont="1" applyFill="1" applyBorder="1" applyAlignment="1">
      <alignment horizontal="center" vertical="center" wrapText="1"/>
    </xf>
    <xf numFmtId="0" fontId="12" fillId="0" borderId="0" xfId="0" applyFont="1" applyAlignment="1">
      <alignment horizontal="justify" vertical="center" wrapText="1"/>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justify" vertical="center" wrapText="1"/>
    </xf>
    <xf numFmtId="0" fontId="14" fillId="0" borderId="0" xfId="0" applyFont="1" applyAlignment="1">
      <alignment horizontal="justify" vertical="center" wrapText="1"/>
    </xf>
    <xf numFmtId="0" fontId="14" fillId="0" borderId="15" xfId="0" applyFont="1" applyBorder="1" applyAlignment="1">
      <alignment horizontal="justify" vertical="center" wrapText="1"/>
    </xf>
    <xf numFmtId="0" fontId="14" fillId="0" borderId="12" xfId="0" applyFont="1" applyBorder="1" applyAlignment="1">
      <alignment horizontal="justify" vertical="center" wrapText="1"/>
    </xf>
    <xf numFmtId="0" fontId="16" fillId="0" borderId="0" xfId="0" applyFont="1" applyAlignment="1">
      <alignment horizontal="justify" vertical="center" wrapText="1"/>
    </xf>
    <xf numFmtId="0" fontId="16" fillId="0" borderId="15" xfId="0" applyFont="1" applyBorder="1" applyAlignment="1">
      <alignment horizontal="justify" vertical="center" wrapText="1"/>
    </xf>
    <xf numFmtId="0" fontId="16" fillId="0" borderId="12"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2"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11" xfId="0" applyFont="1" applyBorder="1" applyAlignment="1">
      <alignment horizontal="justify" vertical="center" wrapText="1"/>
    </xf>
    <xf numFmtId="0" fontId="13"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14" fillId="0" borderId="0"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8"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18" xfId="0" applyFont="1" applyBorder="1" applyAlignment="1">
      <alignment horizontal="justify" vertical="center" wrapText="1"/>
    </xf>
    <xf numFmtId="0" fontId="16" fillId="0" borderId="0" xfId="0" applyFont="1" applyBorder="1" applyAlignment="1">
      <alignment horizontal="justify" vertical="center" wrapText="1"/>
    </xf>
    <xf numFmtId="0" fontId="0" fillId="0" borderId="0" xfId="0" applyAlignment="1">
      <alignment horizontal="justify" vertical="center"/>
    </xf>
    <xf numFmtId="0" fontId="17" fillId="0" borderId="0" xfId="0" applyFont="1" applyAlignment="1">
      <alignment horizontal="center" vertical="center"/>
    </xf>
    <xf numFmtId="0" fontId="11" fillId="14" borderId="6" xfId="0" applyFont="1" applyFill="1" applyBorder="1" applyAlignment="1">
      <alignment horizontal="center" vertical="center"/>
    </xf>
    <xf numFmtId="0" fontId="11" fillId="14" borderId="7" xfId="0" applyFont="1" applyFill="1" applyBorder="1" applyAlignment="1">
      <alignment horizontal="center" vertical="center"/>
    </xf>
    <xf numFmtId="0" fontId="11" fillId="14" borderId="8" xfId="0" applyFont="1" applyFill="1" applyBorder="1" applyAlignment="1">
      <alignment horizontal="center" vertical="center"/>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0" xfId="0" applyFont="1" applyAlignment="1">
      <alignment horizontal="justify" vertical="center" wrapText="1"/>
    </xf>
    <xf numFmtId="0" fontId="18" fillId="0" borderId="15" xfId="0" applyFont="1" applyBorder="1" applyAlignment="1">
      <alignment horizontal="justify" vertical="center" wrapText="1"/>
    </xf>
    <xf numFmtId="0" fontId="18" fillId="0" borderId="12" xfId="0" applyFont="1" applyBorder="1" applyAlignment="1">
      <alignment horizontal="justify" vertical="center" wrapText="1"/>
    </xf>
    <xf numFmtId="0" fontId="0" fillId="0" borderId="0" xfId="0" applyAlignment="1">
      <alignment horizontal="justify" vertical="center" wrapText="1"/>
    </xf>
    <xf numFmtId="0" fontId="4" fillId="9" borderId="20" xfId="0" applyFont="1" applyFill="1" applyBorder="1" applyAlignment="1">
      <alignment horizontal="center"/>
    </xf>
    <xf numFmtId="0" fontId="6" fillId="12" borderId="4" xfId="1" applyFont="1" applyFill="1" applyBorder="1" applyAlignment="1">
      <alignment horizontal="center" vertical="center" wrapText="1"/>
    </xf>
    <xf numFmtId="0" fontId="3" fillId="15" borderId="21" xfId="0" applyFont="1" applyFill="1" applyBorder="1" applyAlignment="1">
      <alignment horizontal="center"/>
    </xf>
    <xf numFmtId="0" fontId="3" fillId="15" borderId="2" xfId="0" applyFont="1" applyFill="1" applyBorder="1" applyAlignment="1">
      <alignment horizontal="center"/>
    </xf>
    <xf numFmtId="0" fontId="10" fillId="6" borderId="5" xfId="0" applyFont="1" applyFill="1" applyBorder="1" applyAlignment="1">
      <alignment horizontal="center" vertical="center"/>
    </xf>
    <xf numFmtId="0" fontId="10" fillId="6" borderId="22" xfId="0" applyFont="1" applyFill="1" applyBorder="1" applyAlignment="1">
      <alignment horizontal="center" vertical="center"/>
    </xf>
    <xf numFmtId="0" fontId="19" fillId="0" borderId="0" xfId="0" applyFont="1"/>
    <xf numFmtId="0" fontId="19" fillId="0" borderId="0" xfId="0" applyFont="1" applyAlignment="1">
      <alignment horizontal="right"/>
    </xf>
    <xf numFmtId="0" fontId="0" fillId="0" borderId="1" xfId="0" applyBorder="1"/>
    <xf numFmtId="0" fontId="1" fillId="16" borderId="23" xfId="0" applyFont="1" applyFill="1" applyBorder="1" applyAlignment="1">
      <alignment horizontal="center" vertical="center"/>
    </xf>
    <xf numFmtId="4" fontId="0" fillId="0" borderId="1" xfId="0" applyNumberFormat="1" applyFill="1" applyBorder="1"/>
    <xf numFmtId="0" fontId="3" fillId="17" borderId="1" xfId="0" applyFont="1" applyFill="1" applyBorder="1" applyAlignment="1">
      <alignment horizontal="center"/>
    </xf>
    <xf numFmtId="0" fontId="4" fillId="4" borderId="20" xfId="0" applyFont="1" applyFill="1" applyBorder="1" applyAlignment="1">
      <alignment horizontal="center"/>
    </xf>
    <xf numFmtId="0" fontId="8" fillId="18" borderId="4" xfId="2" applyFont="1" applyFill="1" applyBorder="1" applyAlignment="1">
      <alignment horizontal="center" vertical="center" wrapText="1"/>
    </xf>
    <xf numFmtId="0" fontId="1" fillId="19" borderId="1" xfId="0" applyFont="1" applyFill="1" applyBorder="1" applyAlignment="1">
      <alignment horizontal="center" vertical="center"/>
    </xf>
    <xf numFmtId="4" fontId="0" fillId="20" borderId="1" xfId="0" applyNumberFormat="1" applyFill="1" applyBorder="1"/>
    <xf numFmtId="0" fontId="19" fillId="0" borderId="0" xfId="0" quotePrefix="1" applyFont="1"/>
    <xf numFmtId="0" fontId="1" fillId="0" borderId="0" xfId="0" applyFont="1" applyAlignment="1">
      <alignment horizontal="center"/>
    </xf>
    <xf numFmtId="0" fontId="0" fillId="20" borderId="1" xfId="0" applyFill="1" applyBorder="1"/>
    <xf numFmtId="0" fontId="1" fillId="21" borderId="1" xfId="0" applyFont="1" applyFill="1" applyBorder="1"/>
    <xf numFmtId="0" fontId="1" fillId="21" borderId="1" xfId="0" applyFont="1" applyFill="1" applyBorder="1" applyAlignment="1">
      <alignment horizontal="center" vertical="center"/>
    </xf>
    <xf numFmtId="0" fontId="3" fillId="8" borderId="2" xfId="0" applyFont="1" applyFill="1" applyBorder="1" applyAlignment="1">
      <alignment horizontal="center"/>
    </xf>
    <xf numFmtId="0" fontId="8" fillId="22" borderId="4" xfId="2" applyFont="1" applyFill="1" applyBorder="1" applyAlignment="1">
      <alignment horizontal="center" vertical="center" wrapText="1"/>
    </xf>
    <xf numFmtId="0" fontId="8" fillId="20" borderId="1" xfId="2" applyFont="1" applyFill="1" applyBorder="1" applyAlignment="1">
      <alignment horizontal="center" vertical="center" wrapText="1"/>
    </xf>
    <xf numFmtId="0" fontId="8" fillId="20" borderId="0" xfId="2" applyFont="1" applyFill="1" applyAlignment="1">
      <alignment horizontal="center" vertical="center" wrapText="1"/>
    </xf>
    <xf numFmtId="0" fontId="3" fillId="2" borderId="1" xfId="0" applyFont="1" applyFill="1" applyBorder="1" applyAlignment="1">
      <alignment horizontal="center"/>
    </xf>
    <xf numFmtId="0" fontId="10" fillId="23" borderId="0" xfId="0" applyFont="1" applyFill="1" applyAlignment="1">
      <alignment horizontal="center" vertical="center"/>
    </xf>
    <xf numFmtId="0" fontId="4" fillId="3" borderId="20" xfId="0" applyFont="1" applyFill="1" applyBorder="1" applyAlignment="1">
      <alignment horizontal="center"/>
    </xf>
    <xf numFmtId="0" fontId="1" fillId="4" borderId="4" xfId="1" applyFont="1" applyFill="1" applyBorder="1" applyAlignment="1">
      <alignment horizontal="center" vertical="center" wrapText="1"/>
    </xf>
    <xf numFmtId="0" fontId="1" fillId="12" borderId="4" xfId="1" applyFont="1" applyFill="1" applyBorder="1" applyAlignment="1">
      <alignment horizontal="center" vertical="center" wrapText="1"/>
    </xf>
    <xf numFmtId="49" fontId="0" fillId="0" borderId="1" xfId="0" applyNumberFormat="1" applyBorder="1"/>
    <xf numFmtId="49" fontId="0" fillId="0" borderId="1" xfId="0" quotePrefix="1" applyNumberFormat="1" applyBorder="1"/>
    <xf numFmtId="3" fontId="0" fillId="0" borderId="1" xfId="0" applyNumberFormat="1" applyBorder="1"/>
    <xf numFmtId="0" fontId="0" fillId="0" borderId="1" xfId="0" quotePrefix="1" applyBorder="1"/>
    <xf numFmtId="0" fontId="3" fillId="24" borderId="0" xfId="0" applyFont="1" applyFill="1" applyAlignment="1">
      <alignment horizontal="center"/>
    </xf>
    <xf numFmtId="0" fontId="3" fillId="2" borderId="5" xfId="0" applyFont="1" applyFill="1" applyBorder="1" applyAlignment="1">
      <alignment horizontal="center"/>
    </xf>
    <xf numFmtId="0" fontId="3" fillId="2" borderId="0" xfId="0" applyFont="1" applyFill="1" applyAlignment="1">
      <alignment horizontal="center"/>
    </xf>
    <xf numFmtId="0" fontId="1" fillId="21" borderId="1" xfId="0" applyFont="1" applyFill="1" applyBorder="1" applyAlignment="1">
      <alignment horizontal="center"/>
    </xf>
    <xf numFmtId="0" fontId="4" fillId="7" borderId="20" xfId="0" applyFont="1" applyFill="1" applyBorder="1" applyAlignment="1">
      <alignment horizontal="center"/>
    </xf>
    <xf numFmtId="0" fontId="20" fillId="25" borderId="4" xfId="2" applyFont="1" applyFill="1" applyBorder="1" applyAlignment="1">
      <alignment horizontal="center" vertical="center" wrapText="1"/>
    </xf>
    <xf numFmtId="0" fontId="6" fillId="4" borderId="4" xfId="1" applyFont="1" applyFill="1" applyBorder="1" applyAlignment="1" applyProtection="1">
      <alignment horizontal="center" vertical="center" wrapText="1"/>
    </xf>
    <xf numFmtId="0" fontId="1" fillId="26" borderId="1" xfId="0" applyFont="1" applyFill="1" applyBorder="1" applyAlignment="1">
      <alignment horizontal="center"/>
    </xf>
    <xf numFmtId="0" fontId="10" fillId="23" borderId="2" xfId="0" applyFont="1" applyFill="1" applyBorder="1" applyAlignment="1">
      <alignment horizontal="center" vertical="center"/>
    </xf>
    <xf numFmtId="168" fontId="0" fillId="0" borderId="0" xfId="0" applyNumberFormat="1"/>
    <xf numFmtId="0" fontId="21" fillId="0" borderId="0" xfId="0" applyFont="1" applyAlignment="1">
      <alignment horizontal="justify" wrapText="1"/>
    </xf>
    <xf numFmtId="4" fontId="0" fillId="0" borderId="0" xfId="0" applyNumberFormat="1" applyAlignment="1">
      <alignment vertical="center"/>
    </xf>
    <xf numFmtId="0" fontId="22" fillId="0" borderId="0" xfId="0" applyFont="1" applyAlignment="1">
      <alignment horizontal="left" indent="1"/>
    </xf>
    <xf numFmtId="0" fontId="0" fillId="0" borderId="1" xfId="0" applyBorder="1" applyAlignment="1">
      <alignment horizontal="left" indent="2"/>
    </xf>
    <xf numFmtId="0" fontId="0" fillId="0" borderId="1" xfId="0" applyBorder="1" applyAlignment="1">
      <alignment horizontal="left" wrapText="1" indent="2"/>
    </xf>
    <xf numFmtId="0" fontId="23" fillId="0" borderId="0" xfId="0" applyFont="1" applyAlignment="1">
      <alignment horizontal="left" vertical="center" wrapText="1"/>
    </xf>
    <xf numFmtId="0" fontId="24" fillId="27" borderId="0" xfId="0" applyFont="1" applyFill="1" applyAlignment="1">
      <alignment horizontal="center"/>
    </xf>
    <xf numFmtId="0" fontId="25" fillId="19" borderId="1" xfId="0" applyFont="1" applyFill="1" applyBorder="1" applyAlignment="1">
      <alignment horizontal="center"/>
    </xf>
    <xf numFmtId="0" fontId="4" fillId="11" borderId="20" xfId="0" applyFont="1" applyFill="1" applyBorder="1" applyAlignment="1">
      <alignment horizontal="center"/>
    </xf>
    <xf numFmtId="0" fontId="8" fillId="28" borderId="4" xfId="2" applyFont="1" applyFill="1" applyBorder="1" applyAlignment="1">
      <alignment horizontal="center" vertical="center" wrapText="1"/>
    </xf>
    <xf numFmtId="0" fontId="6" fillId="29" borderId="4" xfId="1" applyFont="1" applyFill="1" applyBorder="1" applyAlignment="1">
      <alignment horizontal="center" vertical="center" wrapText="1"/>
    </xf>
    <xf numFmtId="0" fontId="0" fillId="30" borderId="0" xfId="0" applyFill="1"/>
    <xf numFmtId="0" fontId="10" fillId="23" borderId="2" xfId="0" applyFont="1" applyFill="1" applyBorder="1" applyAlignment="1">
      <alignment vertical="center"/>
    </xf>
    <xf numFmtId="0" fontId="3" fillId="6" borderId="21" xfId="0" applyFont="1" applyFill="1" applyBorder="1" applyAlignment="1">
      <alignment horizontal="center"/>
    </xf>
    <xf numFmtId="0" fontId="3" fillId="6" borderId="2" xfId="0" applyFont="1" applyFill="1" applyBorder="1" applyAlignment="1">
      <alignment horizontal="center"/>
    </xf>
    <xf numFmtId="14" fontId="0" fillId="0" borderId="0" xfId="0" applyNumberFormat="1"/>
  </cellXfs>
  <cellStyles count="3">
    <cellStyle name="Hipervínculo" xfId="1" builtinId="8"/>
    <cellStyle name="Normal" xfId="0" builtinId="0"/>
    <cellStyle name="Normal 2 8" xfId="2" xr:uid="{1097033B-7269-4665-96BC-1EC344A50C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C3E201F-1881-4634-9BB5-796DC23B6756}" type="doc">
      <dgm:prSet loTypeId="urn:microsoft.com/office/officeart/2005/8/layout/process5" loCatId="process" qsTypeId="urn:microsoft.com/office/officeart/2005/8/quickstyle/simple1" qsCatId="simple" csTypeId="urn:microsoft.com/office/officeart/2005/8/colors/accent1_2" csCatId="accent1" phldr="1"/>
      <dgm:spPr/>
      <dgm:t>
        <a:bodyPr/>
        <a:lstStyle/>
        <a:p>
          <a:endParaRPr lang="es-MX"/>
        </a:p>
      </dgm:t>
    </dgm:pt>
    <dgm:pt modelId="{A0FDF209-1F17-43C2-8BDB-71173D5DA7C0}">
      <dgm:prSet phldrT="[Texto]"/>
      <dgm:spPr/>
      <dgm:t>
        <a:bodyPr/>
        <a:lstStyle/>
        <a:p>
          <a:r>
            <a:rPr lang="es-MX"/>
            <a:t>Accionista de la persona moral</a:t>
          </a:r>
        </a:p>
      </dgm:t>
    </dgm:pt>
    <dgm:pt modelId="{7AE8CB6F-6663-410C-A7D3-0B4732CB2CD9}" type="parTrans" cxnId="{12ECD6D3-CB09-4D5B-836A-33F6726DCC86}">
      <dgm:prSet/>
      <dgm:spPr/>
      <dgm:t>
        <a:bodyPr/>
        <a:lstStyle/>
        <a:p>
          <a:endParaRPr lang="es-MX"/>
        </a:p>
      </dgm:t>
    </dgm:pt>
    <dgm:pt modelId="{C8CA3978-07D3-4935-AE14-CE802C7A8E24}" type="sibTrans" cxnId="{12ECD6D3-CB09-4D5B-836A-33F6726DCC86}">
      <dgm:prSet/>
      <dgm:spPr/>
      <dgm:t>
        <a:bodyPr/>
        <a:lstStyle/>
        <a:p>
          <a:endParaRPr lang="es-MX"/>
        </a:p>
      </dgm:t>
    </dgm:pt>
    <dgm:pt modelId="{9A6CD31F-7A1F-4202-A5A7-9427FF6FE31E}">
      <dgm:prSet phldrT="[Texto]"/>
      <dgm:spPr/>
      <dgm:t>
        <a:bodyPr/>
        <a:lstStyle/>
        <a:p>
          <a:r>
            <a:rPr lang="es-MX"/>
            <a:t>Compra y paga mercancía con su tarjeta de crédito personal</a:t>
          </a:r>
        </a:p>
      </dgm:t>
    </dgm:pt>
    <dgm:pt modelId="{520F6878-2AE7-493F-9324-F629A86C4C69}" type="parTrans" cxnId="{C894A14E-7FD9-46F2-9342-63BB3527C4DC}">
      <dgm:prSet/>
      <dgm:spPr/>
      <dgm:t>
        <a:bodyPr/>
        <a:lstStyle/>
        <a:p>
          <a:endParaRPr lang="es-MX"/>
        </a:p>
      </dgm:t>
    </dgm:pt>
    <dgm:pt modelId="{78324343-4213-415C-9CAC-5986D9C329DA}" type="sibTrans" cxnId="{C894A14E-7FD9-46F2-9342-63BB3527C4DC}">
      <dgm:prSet/>
      <dgm:spPr/>
      <dgm:t>
        <a:bodyPr/>
        <a:lstStyle/>
        <a:p>
          <a:endParaRPr lang="es-MX"/>
        </a:p>
      </dgm:t>
    </dgm:pt>
    <dgm:pt modelId="{BCB8AA2B-C2BD-4AFF-A5BA-75C76EC5E719}">
      <dgm:prSet phldrT="[Texto]"/>
      <dgm:spPr/>
      <dgm:t>
        <a:bodyPr/>
        <a:lstStyle/>
        <a:p>
          <a:r>
            <a:rPr lang="es-MX"/>
            <a:t>Fecha de la compra y pago 14/05/2025</a:t>
          </a:r>
        </a:p>
      </dgm:t>
    </dgm:pt>
    <dgm:pt modelId="{0EA5495D-FC02-416A-9794-AC16929A351B}" type="parTrans" cxnId="{64D67F40-4178-4803-8ABF-B4183689D149}">
      <dgm:prSet/>
      <dgm:spPr/>
      <dgm:t>
        <a:bodyPr/>
        <a:lstStyle/>
        <a:p>
          <a:endParaRPr lang="es-MX"/>
        </a:p>
      </dgm:t>
    </dgm:pt>
    <dgm:pt modelId="{8730B14A-56A3-4F86-9CC5-79217FD8C207}" type="sibTrans" cxnId="{64D67F40-4178-4803-8ABF-B4183689D149}">
      <dgm:prSet/>
      <dgm:spPr/>
      <dgm:t>
        <a:bodyPr/>
        <a:lstStyle/>
        <a:p>
          <a:endParaRPr lang="es-MX"/>
        </a:p>
      </dgm:t>
    </dgm:pt>
    <dgm:pt modelId="{BFFCA12C-3D9B-4A67-83AD-D334A24AC78F}">
      <dgm:prSet phldrT="[Texto]"/>
      <dgm:spPr/>
      <dgm:t>
        <a:bodyPr/>
        <a:lstStyle/>
        <a:p>
          <a:r>
            <a:rPr lang="es-MX"/>
            <a:t>¿Que plazo tengo para el reembolso?, ¿En que fecha acredito el IVA?</a:t>
          </a:r>
        </a:p>
      </dgm:t>
    </dgm:pt>
    <dgm:pt modelId="{A402022D-AA73-44C5-B3F9-60DA06B26D79}" type="parTrans" cxnId="{71A4A39F-D872-430F-827F-544B2BBBF9B2}">
      <dgm:prSet/>
      <dgm:spPr/>
      <dgm:t>
        <a:bodyPr/>
        <a:lstStyle/>
        <a:p>
          <a:endParaRPr lang="es-MX"/>
        </a:p>
      </dgm:t>
    </dgm:pt>
    <dgm:pt modelId="{294E66FB-14D9-42CC-BE55-C40AE1FF865F}" type="sibTrans" cxnId="{71A4A39F-D872-430F-827F-544B2BBBF9B2}">
      <dgm:prSet/>
      <dgm:spPr/>
      <dgm:t>
        <a:bodyPr/>
        <a:lstStyle/>
        <a:p>
          <a:endParaRPr lang="es-MX"/>
        </a:p>
      </dgm:t>
    </dgm:pt>
    <dgm:pt modelId="{7E1F53F1-1C3E-4853-AA69-2838C5A8C4E2}">
      <dgm:prSet phldrT="[Texto]"/>
      <dgm:spPr/>
      <dgm:t>
        <a:bodyPr/>
        <a:lstStyle/>
        <a:p>
          <a:r>
            <a:rPr lang="es-MX"/>
            <a:t>Respuesta: 1 hasta el 31/12/2025, 2. En la fecha en que se pago</a:t>
          </a:r>
        </a:p>
      </dgm:t>
    </dgm:pt>
    <dgm:pt modelId="{416A5209-1D04-4AC0-80A8-50212BA8344F}" type="parTrans" cxnId="{DB2B466C-A4CC-4749-82A2-795FDEC00FFA}">
      <dgm:prSet/>
      <dgm:spPr/>
      <dgm:t>
        <a:bodyPr/>
        <a:lstStyle/>
        <a:p>
          <a:endParaRPr lang="es-MX"/>
        </a:p>
      </dgm:t>
    </dgm:pt>
    <dgm:pt modelId="{CA233217-0073-4CD2-A761-0B335E61C6F2}" type="sibTrans" cxnId="{DB2B466C-A4CC-4749-82A2-795FDEC00FFA}">
      <dgm:prSet/>
      <dgm:spPr/>
      <dgm:t>
        <a:bodyPr/>
        <a:lstStyle/>
        <a:p>
          <a:endParaRPr lang="es-MX"/>
        </a:p>
      </dgm:t>
    </dgm:pt>
    <dgm:pt modelId="{3C4F1028-0B6E-4D24-B7B2-64271089750C}" type="pres">
      <dgm:prSet presAssocID="{2C3E201F-1881-4634-9BB5-796DC23B6756}" presName="diagram" presStyleCnt="0">
        <dgm:presLayoutVars>
          <dgm:dir/>
          <dgm:resizeHandles val="exact"/>
        </dgm:presLayoutVars>
      </dgm:prSet>
      <dgm:spPr/>
    </dgm:pt>
    <dgm:pt modelId="{58726D13-C335-4A08-AC41-EA565680A8E0}" type="pres">
      <dgm:prSet presAssocID="{A0FDF209-1F17-43C2-8BDB-71173D5DA7C0}" presName="node" presStyleLbl="node1" presStyleIdx="0" presStyleCnt="5">
        <dgm:presLayoutVars>
          <dgm:bulletEnabled val="1"/>
        </dgm:presLayoutVars>
      </dgm:prSet>
      <dgm:spPr/>
    </dgm:pt>
    <dgm:pt modelId="{0FD04619-0FA7-4534-83D0-74E641A4A16B}" type="pres">
      <dgm:prSet presAssocID="{C8CA3978-07D3-4935-AE14-CE802C7A8E24}" presName="sibTrans" presStyleLbl="sibTrans2D1" presStyleIdx="0" presStyleCnt="4"/>
      <dgm:spPr/>
    </dgm:pt>
    <dgm:pt modelId="{93F78A64-843D-48E6-9170-7EAC3CF74FBF}" type="pres">
      <dgm:prSet presAssocID="{C8CA3978-07D3-4935-AE14-CE802C7A8E24}" presName="connectorText" presStyleLbl="sibTrans2D1" presStyleIdx="0" presStyleCnt="4"/>
      <dgm:spPr/>
    </dgm:pt>
    <dgm:pt modelId="{BDCCA128-6C13-4C32-988F-2E9EB08B22CB}" type="pres">
      <dgm:prSet presAssocID="{9A6CD31F-7A1F-4202-A5A7-9427FF6FE31E}" presName="node" presStyleLbl="node1" presStyleIdx="1" presStyleCnt="5">
        <dgm:presLayoutVars>
          <dgm:bulletEnabled val="1"/>
        </dgm:presLayoutVars>
      </dgm:prSet>
      <dgm:spPr/>
    </dgm:pt>
    <dgm:pt modelId="{E8BE45F0-45F5-4055-9DA5-8B5802BAFDF8}" type="pres">
      <dgm:prSet presAssocID="{78324343-4213-415C-9CAC-5986D9C329DA}" presName="sibTrans" presStyleLbl="sibTrans2D1" presStyleIdx="1" presStyleCnt="4"/>
      <dgm:spPr/>
    </dgm:pt>
    <dgm:pt modelId="{05CB418C-41BC-462D-99EA-676EBBD962B9}" type="pres">
      <dgm:prSet presAssocID="{78324343-4213-415C-9CAC-5986D9C329DA}" presName="connectorText" presStyleLbl="sibTrans2D1" presStyleIdx="1" presStyleCnt="4"/>
      <dgm:spPr/>
    </dgm:pt>
    <dgm:pt modelId="{D8A6E174-F012-4743-BD91-BC21E4BDA5A6}" type="pres">
      <dgm:prSet presAssocID="{BCB8AA2B-C2BD-4AFF-A5BA-75C76EC5E719}" presName="node" presStyleLbl="node1" presStyleIdx="2" presStyleCnt="5">
        <dgm:presLayoutVars>
          <dgm:bulletEnabled val="1"/>
        </dgm:presLayoutVars>
      </dgm:prSet>
      <dgm:spPr/>
    </dgm:pt>
    <dgm:pt modelId="{E0860BB6-2704-47A7-A8A8-EC7A17A4C217}" type="pres">
      <dgm:prSet presAssocID="{8730B14A-56A3-4F86-9CC5-79217FD8C207}" presName="sibTrans" presStyleLbl="sibTrans2D1" presStyleIdx="2" presStyleCnt="4"/>
      <dgm:spPr/>
    </dgm:pt>
    <dgm:pt modelId="{CD7259D7-F889-4650-BBC8-41105B0042CF}" type="pres">
      <dgm:prSet presAssocID="{8730B14A-56A3-4F86-9CC5-79217FD8C207}" presName="connectorText" presStyleLbl="sibTrans2D1" presStyleIdx="2" presStyleCnt="4"/>
      <dgm:spPr/>
    </dgm:pt>
    <dgm:pt modelId="{F822619E-4215-4523-BE4B-3123AE0A392B}" type="pres">
      <dgm:prSet presAssocID="{BFFCA12C-3D9B-4A67-83AD-D334A24AC78F}" presName="node" presStyleLbl="node1" presStyleIdx="3" presStyleCnt="5">
        <dgm:presLayoutVars>
          <dgm:bulletEnabled val="1"/>
        </dgm:presLayoutVars>
      </dgm:prSet>
      <dgm:spPr/>
    </dgm:pt>
    <dgm:pt modelId="{948B9933-CEC1-4527-A6EA-04D64CFD95E0}" type="pres">
      <dgm:prSet presAssocID="{294E66FB-14D9-42CC-BE55-C40AE1FF865F}" presName="sibTrans" presStyleLbl="sibTrans2D1" presStyleIdx="3" presStyleCnt="4"/>
      <dgm:spPr/>
    </dgm:pt>
    <dgm:pt modelId="{9B322C99-C023-48F0-A900-C9D2C6A3B807}" type="pres">
      <dgm:prSet presAssocID="{294E66FB-14D9-42CC-BE55-C40AE1FF865F}" presName="connectorText" presStyleLbl="sibTrans2D1" presStyleIdx="3" presStyleCnt="4"/>
      <dgm:spPr/>
    </dgm:pt>
    <dgm:pt modelId="{0F1F1146-97B1-4D02-974D-85BC6C0CCA44}" type="pres">
      <dgm:prSet presAssocID="{7E1F53F1-1C3E-4853-AA69-2838C5A8C4E2}" presName="node" presStyleLbl="node1" presStyleIdx="4" presStyleCnt="5">
        <dgm:presLayoutVars>
          <dgm:bulletEnabled val="1"/>
        </dgm:presLayoutVars>
      </dgm:prSet>
      <dgm:spPr/>
    </dgm:pt>
  </dgm:ptLst>
  <dgm:cxnLst>
    <dgm:cxn modelId="{0DB09E12-9AB0-4E28-ACB9-133495B91C64}" type="presOf" srcId="{BCB8AA2B-C2BD-4AFF-A5BA-75C76EC5E719}" destId="{D8A6E174-F012-4743-BD91-BC21E4BDA5A6}" srcOrd="0" destOrd="0" presId="urn:microsoft.com/office/officeart/2005/8/layout/process5"/>
    <dgm:cxn modelId="{9859FE27-8ABF-4425-A3CB-71FA6DB39E2F}" type="presOf" srcId="{294E66FB-14D9-42CC-BE55-C40AE1FF865F}" destId="{9B322C99-C023-48F0-A900-C9D2C6A3B807}" srcOrd="1" destOrd="0" presId="urn:microsoft.com/office/officeart/2005/8/layout/process5"/>
    <dgm:cxn modelId="{EB8FCF2C-DDA1-4D9E-86CE-7384B876DEE8}" type="presOf" srcId="{7E1F53F1-1C3E-4853-AA69-2838C5A8C4E2}" destId="{0F1F1146-97B1-4D02-974D-85BC6C0CCA44}" srcOrd="0" destOrd="0" presId="urn:microsoft.com/office/officeart/2005/8/layout/process5"/>
    <dgm:cxn modelId="{64D67F40-4178-4803-8ABF-B4183689D149}" srcId="{2C3E201F-1881-4634-9BB5-796DC23B6756}" destId="{BCB8AA2B-C2BD-4AFF-A5BA-75C76EC5E719}" srcOrd="2" destOrd="0" parTransId="{0EA5495D-FC02-416A-9794-AC16929A351B}" sibTransId="{8730B14A-56A3-4F86-9CC5-79217FD8C207}"/>
    <dgm:cxn modelId="{B4781E5C-6E29-4012-BA64-7A37CDF85A7B}" type="presOf" srcId="{78324343-4213-415C-9CAC-5986D9C329DA}" destId="{E8BE45F0-45F5-4055-9DA5-8B5802BAFDF8}" srcOrd="0" destOrd="0" presId="urn:microsoft.com/office/officeart/2005/8/layout/process5"/>
    <dgm:cxn modelId="{3A497A45-E793-4FDA-B3B5-A22CFE383895}" type="presOf" srcId="{8730B14A-56A3-4F86-9CC5-79217FD8C207}" destId="{CD7259D7-F889-4650-BBC8-41105B0042CF}" srcOrd="1" destOrd="0" presId="urn:microsoft.com/office/officeart/2005/8/layout/process5"/>
    <dgm:cxn modelId="{8AEF496B-1CF5-4D83-8E74-B496973B512B}" type="presOf" srcId="{BFFCA12C-3D9B-4A67-83AD-D334A24AC78F}" destId="{F822619E-4215-4523-BE4B-3123AE0A392B}" srcOrd="0" destOrd="0" presId="urn:microsoft.com/office/officeart/2005/8/layout/process5"/>
    <dgm:cxn modelId="{DB2B466C-A4CC-4749-82A2-795FDEC00FFA}" srcId="{2C3E201F-1881-4634-9BB5-796DC23B6756}" destId="{7E1F53F1-1C3E-4853-AA69-2838C5A8C4E2}" srcOrd="4" destOrd="0" parTransId="{416A5209-1D04-4AC0-80A8-50212BA8344F}" sibTransId="{CA233217-0073-4CD2-A761-0B335E61C6F2}"/>
    <dgm:cxn modelId="{C894A14E-7FD9-46F2-9342-63BB3527C4DC}" srcId="{2C3E201F-1881-4634-9BB5-796DC23B6756}" destId="{9A6CD31F-7A1F-4202-A5A7-9427FF6FE31E}" srcOrd="1" destOrd="0" parTransId="{520F6878-2AE7-493F-9324-F629A86C4C69}" sibTransId="{78324343-4213-415C-9CAC-5986D9C329DA}"/>
    <dgm:cxn modelId="{F4212472-8B1A-4D85-8FDC-E876DF4F8F60}" type="presOf" srcId="{294E66FB-14D9-42CC-BE55-C40AE1FF865F}" destId="{948B9933-CEC1-4527-A6EA-04D64CFD95E0}" srcOrd="0" destOrd="0" presId="urn:microsoft.com/office/officeart/2005/8/layout/process5"/>
    <dgm:cxn modelId="{54381085-2DCA-40D3-9F43-0133F6872026}" type="presOf" srcId="{8730B14A-56A3-4F86-9CC5-79217FD8C207}" destId="{E0860BB6-2704-47A7-A8A8-EC7A17A4C217}" srcOrd="0" destOrd="0" presId="urn:microsoft.com/office/officeart/2005/8/layout/process5"/>
    <dgm:cxn modelId="{C5D4C385-B669-465F-BB06-6C29972A931B}" type="presOf" srcId="{C8CA3978-07D3-4935-AE14-CE802C7A8E24}" destId="{0FD04619-0FA7-4534-83D0-74E641A4A16B}" srcOrd="0" destOrd="0" presId="urn:microsoft.com/office/officeart/2005/8/layout/process5"/>
    <dgm:cxn modelId="{71A4A39F-D872-430F-827F-544B2BBBF9B2}" srcId="{2C3E201F-1881-4634-9BB5-796DC23B6756}" destId="{BFFCA12C-3D9B-4A67-83AD-D334A24AC78F}" srcOrd="3" destOrd="0" parTransId="{A402022D-AA73-44C5-B3F9-60DA06B26D79}" sibTransId="{294E66FB-14D9-42CC-BE55-C40AE1FF865F}"/>
    <dgm:cxn modelId="{F54627AE-39B8-4F10-AC83-24AD9F9E7BAE}" type="presOf" srcId="{2C3E201F-1881-4634-9BB5-796DC23B6756}" destId="{3C4F1028-0B6E-4D24-B7B2-64271089750C}" srcOrd="0" destOrd="0" presId="urn:microsoft.com/office/officeart/2005/8/layout/process5"/>
    <dgm:cxn modelId="{12ECD6D3-CB09-4D5B-836A-33F6726DCC86}" srcId="{2C3E201F-1881-4634-9BB5-796DC23B6756}" destId="{A0FDF209-1F17-43C2-8BDB-71173D5DA7C0}" srcOrd="0" destOrd="0" parTransId="{7AE8CB6F-6663-410C-A7D3-0B4732CB2CD9}" sibTransId="{C8CA3978-07D3-4935-AE14-CE802C7A8E24}"/>
    <dgm:cxn modelId="{42C835E8-C282-4734-91E5-2F3300F1385C}" type="presOf" srcId="{78324343-4213-415C-9CAC-5986D9C329DA}" destId="{05CB418C-41BC-462D-99EA-676EBBD962B9}" srcOrd="1" destOrd="0" presId="urn:microsoft.com/office/officeart/2005/8/layout/process5"/>
    <dgm:cxn modelId="{AB5C4AEA-6EFF-4D57-BBA2-2F6C9C39BBAF}" type="presOf" srcId="{9A6CD31F-7A1F-4202-A5A7-9427FF6FE31E}" destId="{BDCCA128-6C13-4C32-988F-2E9EB08B22CB}" srcOrd="0" destOrd="0" presId="urn:microsoft.com/office/officeart/2005/8/layout/process5"/>
    <dgm:cxn modelId="{634881EE-EA47-42EB-9A7E-1C88E2E766BB}" type="presOf" srcId="{A0FDF209-1F17-43C2-8BDB-71173D5DA7C0}" destId="{58726D13-C335-4A08-AC41-EA565680A8E0}" srcOrd="0" destOrd="0" presId="urn:microsoft.com/office/officeart/2005/8/layout/process5"/>
    <dgm:cxn modelId="{6379ABFF-B77C-48E9-A312-96632F9432DE}" type="presOf" srcId="{C8CA3978-07D3-4935-AE14-CE802C7A8E24}" destId="{93F78A64-843D-48E6-9170-7EAC3CF74FBF}" srcOrd="1" destOrd="0" presId="urn:microsoft.com/office/officeart/2005/8/layout/process5"/>
    <dgm:cxn modelId="{71EFFC13-F147-4374-8C27-64B6304AE85A}" type="presParOf" srcId="{3C4F1028-0B6E-4D24-B7B2-64271089750C}" destId="{58726D13-C335-4A08-AC41-EA565680A8E0}" srcOrd="0" destOrd="0" presId="urn:microsoft.com/office/officeart/2005/8/layout/process5"/>
    <dgm:cxn modelId="{6E208A33-C58F-4744-97A5-93AE22C46A94}" type="presParOf" srcId="{3C4F1028-0B6E-4D24-B7B2-64271089750C}" destId="{0FD04619-0FA7-4534-83D0-74E641A4A16B}" srcOrd="1" destOrd="0" presId="urn:microsoft.com/office/officeart/2005/8/layout/process5"/>
    <dgm:cxn modelId="{A3078FEA-D4AB-4DB5-BF91-C279ECF8E231}" type="presParOf" srcId="{0FD04619-0FA7-4534-83D0-74E641A4A16B}" destId="{93F78A64-843D-48E6-9170-7EAC3CF74FBF}" srcOrd="0" destOrd="0" presId="urn:microsoft.com/office/officeart/2005/8/layout/process5"/>
    <dgm:cxn modelId="{6609EB0D-DDE8-487C-AA48-CDBA60BE512C}" type="presParOf" srcId="{3C4F1028-0B6E-4D24-B7B2-64271089750C}" destId="{BDCCA128-6C13-4C32-988F-2E9EB08B22CB}" srcOrd="2" destOrd="0" presId="urn:microsoft.com/office/officeart/2005/8/layout/process5"/>
    <dgm:cxn modelId="{90B08DD9-C0C4-411E-AE22-95145206D6DE}" type="presParOf" srcId="{3C4F1028-0B6E-4D24-B7B2-64271089750C}" destId="{E8BE45F0-45F5-4055-9DA5-8B5802BAFDF8}" srcOrd="3" destOrd="0" presId="urn:microsoft.com/office/officeart/2005/8/layout/process5"/>
    <dgm:cxn modelId="{8433D9E5-6C24-40C3-B64F-9465BF006EC1}" type="presParOf" srcId="{E8BE45F0-45F5-4055-9DA5-8B5802BAFDF8}" destId="{05CB418C-41BC-462D-99EA-676EBBD962B9}" srcOrd="0" destOrd="0" presId="urn:microsoft.com/office/officeart/2005/8/layout/process5"/>
    <dgm:cxn modelId="{8A8417DE-2213-4119-B313-2CC1AA444DB6}" type="presParOf" srcId="{3C4F1028-0B6E-4D24-B7B2-64271089750C}" destId="{D8A6E174-F012-4743-BD91-BC21E4BDA5A6}" srcOrd="4" destOrd="0" presId="urn:microsoft.com/office/officeart/2005/8/layout/process5"/>
    <dgm:cxn modelId="{1FCA8DD3-662A-439C-9AB0-E4A5366C706F}" type="presParOf" srcId="{3C4F1028-0B6E-4D24-B7B2-64271089750C}" destId="{E0860BB6-2704-47A7-A8A8-EC7A17A4C217}" srcOrd="5" destOrd="0" presId="urn:microsoft.com/office/officeart/2005/8/layout/process5"/>
    <dgm:cxn modelId="{A1B39D47-9184-416B-9DE2-860D46450886}" type="presParOf" srcId="{E0860BB6-2704-47A7-A8A8-EC7A17A4C217}" destId="{CD7259D7-F889-4650-BBC8-41105B0042CF}" srcOrd="0" destOrd="0" presId="urn:microsoft.com/office/officeart/2005/8/layout/process5"/>
    <dgm:cxn modelId="{A79990C0-28B7-499E-A126-6448ED87994C}" type="presParOf" srcId="{3C4F1028-0B6E-4D24-B7B2-64271089750C}" destId="{F822619E-4215-4523-BE4B-3123AE0A392B}" srcOrd="6" destOrd="0" presId="urn:microsoft.com/office/officeart/2005/8/layout/process5"/>
    <dgm:cxn modelId="{9EDFC72B-27FF-427E-B145-2A0731DBE77C}" type="presParOf" srcId="{3C4F1028-0B6E-4D24-B7B2-64271089750C}" destId="{948B9933-CEC1-4527-A6EA-04D64CFD95E0}" srcOrd="7" destOrd="0" presId="urn:microsoft.com/office/officeart/2005/8/layout/process5"/>
    <dgm:cxn modelId="{F4748C2B-59E1-4C6E-BC58-70BE4CF926E9}" type="presParOf" srcId="{948B9933-CEC1-4527-A6EA-04D64CFD95E0}" destId="{9B322C99-C023-48F0-A900-C9D2C6A3B807}" srcOrd="0" destOrd="0" presId="urn:microsoft.com/office/officeart/2005/8/layout/process5"/>
    <dgm:cxn modelId="{6A7B5677-D7EB-4C71-8F9E-63308A58B44C}" type="presParOf" srcId="{3C4F1028-0B6E-4D24-B7B2-64271089750C}" destId="{0F1F1146-97B1-4D02-974D-85BC6C0CCA44}" srcOrd="8" destOrd="0" presId="urn:microsoft.com/office/officeart/2005/8/layout/process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8726D13-C335-4A08-AC41-EA565680A8E0}">
      <dsp:nvSpPr>
        <dsp:cNvPr id="0" name=""/>
        <dsp:cNvSpPr/>
      </dsp:nvSpPr>
      <dsp:spPr>
        <a:xfrm>
          <a:off x="5790" y="751842"/>
          <a:ext cx="1730669" cy="1038401"/>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s-MX" sz="1500" kern="1200"/>
            <a:t>Accionista de la persona moral</a:t>
          </a:r>
        </a:p>
      </dsp:txBody>
      <dsp:txXfrm>
        <a:off x="36204" y="782256"/>
        <a:ext cx="1669841" cy="977573"/>
      </dsp:txXfrm>
    </dsp:sp>
    <dsp:sp modelId="{0FD04619-0FA7-4534-83D0-74E641A4A16B}">
      <dsp:nvSpPr>
        <dsp:cNvPr id="0" name=""/>
        <dsp:cNvSpPr/>
      </dsp:nvSpPr>
      <dsp:spPr>
        <a:xfrm>
          <a:off x="1888759" y="1056440"/>
          <a:ext cx="366902" cy="429206"/>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s-MX" sz="1200" kern="1200"/>
        </a:p>
      </dsp:txBody>
      <dsp:txXfrm>
        <a:off x="1888759" y="1142281"/>
        <a:ext cx="256831" cy="257524"/>
      </dsp:txXfrm>
    </dsp:sp>
    <dsp:sp modelId="{BDCCA128-6C13-4C32-988F-2E9EB08B22CB}">
      <dsp:nvSpPr>
        <dsp:cNvPr id="0" name=""/>
        <dsp:cNvSpPr/>
      </dsp:nvSpPr>
      <dsp:spPr>
        <a:xfrm>
          <a:off x="2428728" y="751842"/>
          <a:ext cx="1730669" cy="1038401"/>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s-MX" sz="1500" kern="1200"/>
            <a:t>Compra y paga mercancía con su tarjeta de crédito personal</a:t>
          </a:r>
        </a:p>
      </dsp:txBody>
      <dsp:txXfrm>
        <a:off x="2459142" y="782256"/>
        <a:ext cx="1669841" cy="977573"/>
      </dsp:txXfrm>
    </dsp:sp>
    <dsp:sp modelId="{E8BE45F0-45F5-4055-9DA5-8B5802BAFDF8}">
      <dsp:nvSpPr>
        <dsp:cNvPr id="0" name=""/>
        <dsp:cNvSpPr/>
      </dsp:nvSpPr>
      <dsp:spPr>
        <a:xfrm>
          <a:off x="4311696" y="1056440"/>
          <a:ext cx="366902" cy="429206"/>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s-MX" sz="1200" kern="1200"/>
        </a:p>
      </dsp:txBody>
      <dsp:txXfrm>
        <a:off x="4311696" y="1142281"/>
        <a:ext cx="256831" cy="257524"/>
      </dsp:txXfrm>
    </dsp:sp>
    <dsp:sp modelId="{D8A6E174-F012-4743-BD91-BC21E4BDA5A6}">
      <dsp:nvSpPr>
        <dsp:cNvPr id="0" name=""/>
        <dsp:cNvSpPr/>
      </dsp:nvSpPr>
      <dsp:spPr>
        <a:xfrm>
          <a:off x="4851665" y="751842"/>
          <a:ext cx="1730669" cy="1038401"/>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s-MX" sz="1500" kern="1200"/>
            <a:t>Fecha de la compra y pago 14/05/2025</a:t>
          </a:r>
        </a:p>
      </dsp:txBody>
      <dsp:txXfrm>
        <a:off x="4882079" y="782256"/>
        <a:ext cx="1669841" cy="977573"/>
      </dsp:txXfrm>
    </dsp:sp>
    <dsp:sp modelId="{E0860BB6-2704-47A7-A8A8-EC7A17A4C217}">
      <dsp:nvSpPr>
        <dsp:cNvPr id="0" name=""/>
        <dsp:cNvSpPr/>
      </dsp:nvSpPr>
      <dsp:spPr>
        <a:xfrm rot="5400000">
          <a:off x="5533549" y="1911391"/>
          <a:ext cx="366902" cy="429206"/>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s-MX" sz="1200" kern="1200"/>
        </a:p>
      </dsp:txBody>
      <dsp:txXfrm rot="-5400000">
        <a:off x="5588239" y="1942543"/>
        <a:ext cx="257524" cy="256831"/>
      </dsp:txXfrm>
    </dsp:sp>
    <dsp:sp modelId="{F822619E-4215-4523-BE4B-3123AE0A392B}">
      <dsp:nvSpPr>
        <dsp:cNvPr id="0" name=""/>
        <dsp:cNvSpPr/>
      </dsp:nvSpPr>
      <dsp:spPr>
        <a:xfrm>
          <a:off x="4851665" y="2482512"/>
          <a:ext cx="1730669" cy="1038401"/>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s-MX" sz="1500" kern="1200"/>
            <a:t>¿Que plazo tengo para el reembolso?, ¿En que fecha acredito el IVA?</a:t>
          </a:r>
        </a:p>
      </dsp:txBody>
      <dsp:txXfrm>
        <a:off x="4882079" y="2512926"/>
        <a:ext cx="1669841" cy="977573"/>
      </dsp:txXfrm>
    </dsp:sp>
    <dsp:sp modelId="{948B9933-CEC1-4527-A6EA-04D64CFD95E0}">
      <dsp:nvSpPr>
        <dsp:cNvPr id="0" name=""/>
        <dsp:cNvSpPr/>
      </dsp:nvSpPr>
      <dsp:spPr>
        <a:xfrm rot="10800000">
          <a:off x="4332464" y="2787110"/>
          <a:ext cx="366902" cy="429206"/>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s-MX" sz="1200" kern="1200"/>
        </a:p>
      </dsp:txBody>
      <dsp:txXfrm rot="10800000">
        <a:off x="4442535" y="2872951"/>
        <a:ext cx="256831" cy="257524"/>
      </dsp:txXfrm>
    </dsp:sp>
    <dsp:sp modelId="{0F1F1146-97B1-4D02-974D-85BC6C0CCA44}">
      <dsp:nvSpPr>
        <dsp:cNvPr id="0" name=""/>
        <dsp:cNvSpPr/>
      </dsp:nvSpPr>
      <dsp:spPr>
        <a:xfrm>
          <a:off x="2428728" y="2482512"/>
          <a:ext cx="1730669" cy="1038401"/>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s-MX" sz="1500" kern="1200"/>
            <a:t>Respuesta: 1 hasta el 31/12/2025, 2. En la fecha en que se pago</a:t>
          </a:r>
        </a:p>
      </dsp:txBody>
      <dsp:txXfrm>
        <a:off x="2459142" y="2512926"/>
        <a:ext cx="1669841" cy="977573"/>
      </dsp:txXfrm>
    </dsp:sp>
  </dsp:spTree>
</dsp:drawing>
</file>

<file path=xl/diagrams/layout1.xml><?xml version="1.0" encoding="utf-8"?>
<dgm:layoutDef xmlns:dgm="http://schemas.openxmlformats.org/drawingml/2006/diagram" xmlns:a="http://schemas.openxmlformats.org/drawingml/2006/main" uniqueId="urn:microsoft.com/office/officeart/2005/8/layout/process5">
  <dgm:title val=""/>
  <dgm:desc val=""/>
  <dgm:catLst>
    <dgm:cat type="process" pri="17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diagram">
    <dgm:varLst>
      <dgm:dir/>
      <dgm:resizeHandles val="exact"/>
    </dgm:varLst>
    <dgm:choose name="Name0">
      <dgm:if name="Name1" axis="self" func="var" arg="dir" op="equ" val="norm">
        <dgm:alg type="snake">
          <dgm:param type="grDir" val="tL"/>
          <dgm:param type="flowDir" val="row"/>
          <dgm:param type="contDir" val="revDir"/>
          <dgm:param type="bkpt" val="endCnv"/>
        </dgm:alg>
      </dgm:if>
      <dgm:else name="Name2">
        <dgm:alg type="snake">
          <dgm:param type="grDir" val="tR"/>
          <dgm:param type="flowDir" val="row"/>
          <dgm:param type="contDir" val="rev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4"/>
      <dgm:constr type="sp" refType="w" refFor="ch" refForName="sibTrans" op="equ"/>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Lst>
          <dgm:ruleLst/>
          <dgm:layoutNode name="connectorText">
            <dgm:alg type="tx">
              <dgm:param type="autoTxRot" val="upr"/>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698499</xdr:colOff>
      <xdr:row>6</xdr:row>
      <xdr:rowOff>124618</xdr:rowOff>
    </xdr:from>
    <xdr:to>
      <xdr:col>10</xdr:col>
      <xdr:colOff>428625</xdr:colOff>
      <xdr:row>29</xdr:row>
      <xdr:rowOff>15875</xdr:rowOff>
    </xdr:to>
    <xdr:graphicFrame macro="">
      <xdr:nvGraphicFramePr>
        <xdr:cNvPr id="2" name="Diagrama 1">
          <a:extLst>
            <a:ext uri="{FF2B5EF4-FFF2-40B4-BE49-F238E27FC236}">
              <a16:creationId xmlns:a16="http://schemas.microsoft.com/office/drawing/2014/main" id="{E6F1B6B0-42B3-5A18-5309-D6CAB40E68F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633132</xdr:colOff>
      <xdr:row>110</xdr:row>
      <xdr:rowOff>72811</xdr:rowOff>
    </xdr:from>
    <xdr:to>
      <xdr:col>5</xdr:col>
      <xdr:colOff>1157648</xdr:colOff>
      <xdr:row>120</xdr:row>
      <xdr:rowOff>132584</xdr:rowOff>
    </xdr:to>
    <xdr:pic>
      <xdr:nvPicPr>
        <xdr:cNvPr id="2" name="Imagen 1">
          <a:extLst>
            <a:ext uri="{FF2B5EF4-FFF2-40B4-BE49-F238E27FC236}">
              <a16:creationId xmlns:a16="http://schemas.microsoft.com/office/drawing/2014/main" id="{17B87D60-AD48-4F46-8CCE-1E3C8B7C0930}"/>
            </a:ext>
          </a:extLst>
        </xdr:cNvPr>
        <xdr:cNvPicPr>
          <a:picLocks noChangeAspect="1"/>
        </xdr:cNvPicPr>
      </xdr:nvPicPr>
      <xdr:blipFill>
        <a:blip xmlns:r="http://schemas.openxmlformats.org/officeDocument/2006/relationships" r:embed="rId1"/>
        <a:stretch>
          <a:fillRect/>
        </a:stretch>
      </xdr:blipFill>
      <xdr:spPr>
        <a:xfrm>
          <a:off x="909357" y="35839186"/>
          <a:ext cx="6591941" cy="1964773"/>
        </a:xfrm>
        <a:prstGeom prst="rect">
          <a:avLst/>
        </a:prstGeom>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B66B-FB63-43B0-B7E8-39DD4ABCD5DB}">
  <sheetPr codeName="Hoja1"/>
  <dimension ref="B4:K4"/>
  <sheetViews>
    <sheetView showGridLines="0" tabSelected="1" zoomScale="120" zoomScaleNormal="120" workbookViewId="0">
      <selection activeCell="B4" sqref="B4:K4"/>
    </sheetView>
  </sheetViews>
  <sheetFormatPr baseColWidth="10" defaultRowHeight="15" x14ac:dyDescent="0.25"/>
  <sheetData>
    <row r="4" spans="2:11" ht="261.75" customHeight="1" x14ac:dyDescent="0.25">
      <c r="B4" s="1" t="s">
        <v>0</v>
      </c>
      <c r="C4" s="2"/>
      <c r="D4" s="2"/>
      <c r="E4" s="2"/>
      <c r="F4" s="2"/>
      <c r="G4" s="2"/>
      <c r="H4" s="2"/>
      <c r="I4" s="2"/>
      <c r="J4" s="2"/>
      <c r="K4" s="2"/>
    </row>
  </sheetData>
  <mergeCells count="1">
    <mergeCell ref="B4:K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4118-0EB1-4B81-9A0B-9632A61E0608}">
  <sheetPr codeName="Hoja2"/>
  <dimension ref="A5:H38"/>
  <sheetViews>
    <sheetView topLeftCell="A16" zoomScale="120" zoomScaleNormal="120" workbookViewId="0">
      <selection activeCell="E27" sqref="E27"/>
    </sheetView>
  </sheetViews>
  <sheetFormatPr baseColWidth="10" defaultRowHeight="15" x14ac:dyDescent="0.25"/>
  <cols>
    <col min="1" max="1" width="7.28515625" customWidth="1"/>
    <col min="2" max="2" width="27.140625" customWidth="1"/>
    <col min="3" max="3" width="29.42578125" customWidth="1"/>
    <col min="4" max="4" width="24.85546875" customWidth="1"/>
    <col min="5" max="5" width="22.42578125" bestFit="1" customWidth="1"/>
    <col min="6" max="6" width="23.42578125" customWidth="1"/>
    <col min="7" max="7" width="30.7109375" customWidth="1"/>
    <col min="8" max="8" width="34.28515625" customWidth="1"/>
  </cols>
  <sheetData>
    <row r="5" spans="2:4" x14ac:dyDescent="0.25">
      <c r="B5" s="3" t="s">
        <v>1</v>
      </c>
      <c r="C5" s="3"/>
      <c r="D5" s="3"/>
    </row>
    <row r="6" spans="2:4" x14ac:dyDescent="0.25">
      <c r="B6" s="4" t="s">
        <v>2</v>
      </c>
      <c r="C6" s="4" t="s">
        <v>3</v>
      </c>
      <c r="D6" s="4" t="s">
        <v>4</v>
      </c>
    </row>
    <row r="7" spans="2:4" ht="45" customHeight="1" x14ac:dyDescent="0.25">
      <c r="B7" s="5" t="s">
        <v>9</v>
      </c>
      <c r="C7" s="6" t="s">
        <v>10</v>
      </c>
      <c r="D7" s="6" t="s">
        <v>11</v>
      </c>
    </row>
    <row r="8" spans="2:4" x14ac:dyDescent="0.25">
      <c r="B8" s="16" t="s">
        <v>29</v>
      </c>
      <c r="C8" s="16" t="s">
        <v>30</v>
      </c>
      <c r="D8" t="s">
        <v>31</v>
      </c>
    </row>
    <row r="10" spans="2:4" x14ac:dyDescent="0.25">
      <c r="B10" t="s">
        <v>16</v>
      </c>
    </row>
    <row r="11" spans="2:4" x14ac:dyDescent="0.25">
      <c r="B11" t="s">
        <v>17</v>
      </c>
      <c r="C11" s="7">
        <v>450000</v>
      </c>
    </row>
    <row r="12" spans="2:4" x14ac:dyDescent="0.25">
      <c r="B12" t="s">
        <v>18</v>
      </c>
      <c r="C12" s="7">
        <f>C11*0.16</f>
        <v>72000</v>
      </c>
    </row>
    <row r="13" spans="2:4" x14ac:dyDescent="0.25">
      <c r="B13" t="s">
        <v>19</v>
      </c>
      <c r="C13" s="7">
        <f>SUM(C11:C12)</f>
        <v>522000</v>
      </c>
    </row>
    <row r="15" spans="2:4" x14ac:dyDescent="0.25">
      <c r="B15" s="10" t="s">
        <v>22</v>
      </c>
      <c r="C15" s="13" t="s">
        <v>25</v>
      </c>
      <c r="D15" s="15" t="s">
        <v>28</v>
      </c>
    </row>
    <row r="16" spans="2:4" x14ac:dyDescent="0.25">
      <c r="B16" s="8" t="s">
        <v>20</v>
      </c>
      <c r="C16" s="11" t="s">
        <v>23</v>
      </c>
      <c r="D16" s="14" t="s">
        <v>26</v>
      </c>
    </row>
    <row r="17" spans="1:8" ht="76.5" x14ac:dyDescent="0.25">
      <c r="B17" s="9" t="s">
        <v>21</v>
      </c>
      <c r="C17" s="9" t="s">
        <v>24</v>
      </c>
      <c r="D17" s="9" t="s">
        <v>27</v>
      </c>
    </row>
    <row r="18" spans="1:8" x14ac:dyDescent="0.25">
      <c r="B18" s="7">
        <f>C11</f>
        <v>450000</v>
      </c>
      <c r="C18" s="7">
        <f>175000*0.16</f>
        <v>28000</v>
      </c>
      <c r="D18" s="7">
        <f>C12-C18</f>
        <v>44000</v>
      </c>
    </row>
    <row r="21" spans="1:8" x14ac:dyDescent="0.25">
      <c r="A21" s="17"/>
      <c r="B21" s="17"/>
      <c r="C21" s="17"/>
      <c r="D21" s="17"/>
      <c r="E21" s="17"/>
      <c r="F21" s="17"/>
      <c r="G21" s="17"/>
    </row>
    <row r="23" spans="1:8" x14ac:dyDescent="0.25">
      <c r="B23" t="s">
        <v>32</v>
      </c>
    </row>
    <row r="24" spans="1:8" x14ac:dyDescent="0.25">
      <c r="B24" t="s">
        <v>17</v>
      </c>
      <c r="C24" s="7">
        <v>100000</v>
      </c>
    </row>
    <row r="25" spans="1:8" x14ac:dyDescent="0.25">
      <c r="B25" t="s">
        <v>18</v>
      </c>
      <c r="C25" s="7">
        <f>C24*0.16</f>
        <v>16000</v>
      </c>
    </row>
    <row r="26" spans="1:8" x14ac:dyDescent="0.25">
      <c r="B26" t="s">
        <v>33</v>
      </c>
      <c r="C26" s="7">
        <f>C24*0.1</f>
        <v>10000</v>
      </c>
    </row>
    <row r="27" spans="1:8" x14ac:dyDescent="0.25">
      <c r="B27" t="s">
        <v>34</v>
      </c>
      <c r="C27" s="7">
        <f>C24*0.106667</f>
        <v>10666.699999999999</v>
      </c>
    </row>
    <row r="28" spans="1:8" x14ac:dyDescent="0.25">
      <c r="B28" s="18" t="s">
        <v>19</v>
      </c>
      <c r="C28" s="19">
        <f>C24+C25-C26-C27</f>
        <v>95333.3</v>
      </c>
    </row>
    <row r="30" spans="1:8" ht="98.25" customHeight="1" x14ac:dyDescent="0.25">
      <c r="B30" s="21" t="s">
        <v>35</v>
      </c>
      <c r="C30" s="21"/>
      <c r="G30" s="21" t="s">
        <v>40</v>
      </c>
      <c r="H30" s="21"/>
    </row>
    <row r="31" spans="1:8" ht="165" customHeight="1" x14ac:dyDescent="0.25">
      <c r="B31" s="21" t="s">
        <v>37</v>
      </c>
      <c r="C31" s="21"/>
      <c r="D31" s="22" t="s">
        <v>36</v>
      </c>
      <c r="E31" s="21"/>
      <c r="F31" s="21"/>
      <c r="G31" s="21" t="s">
        <v>41</v>
      </c>
      <c r="H31" s="21"/>
    </row>
    <row r="32" spans="1:8" ht="128.25" customHeight="1" x14ac:dyDescent="0.25">
      <c r="B32" s="21" t="s">
        <v>38</v>
      </c>
      <c r="C32" s="21"/>
      <c r="D32" s="21" t="s">
        <v>39</v>
      </c>
      <c r="E32" s="21"/>
      <c r="F32" s="21"/>
      <c r="G32" s="21" t="s">
        <v>42</v>
      </c>
      <c r="H32" s="21"/>
    </row>
    <row r="35" spans="2:4" x14ac:dyDescent="0.25">
      <c r="B35" s="10" t="s">
        <v>22</v>
      </c>
      <c r="C35" s="13" t="s">
        <v>25</v>
      </c>
      <c r="D35" s="25" t="s">
        <v>45</v>
      </c>
    </row>
    <row r="36" spans="2:4" x14ac:dyDescent="0.25">
      <c r="B36" s="8" t="s">
        <v>20</v>
      </c>
      <c r="C36" s="11" t="s">
        <v>23</v>
      </c>
      <c r="D36" s="23" t="s">
        <v>43</v>
      </c>
    </row>
    <row r="37" spans="2:4" ht="63.75" x14ac:dyDescent="0.25">
      <c r="B37" s="9" t="s">
        <v>21</v>
      </c>
      <c r="C37" s="9" t="s">
        <v>24</v>
      </c>
      <c r="D37" s="24" t="s">
        <v>44</v>
      </c>
    </row>
    <row r="38" spans="2:4" x14ac:dyDescent="0.25">
      <c r="B38" s="26">
        <f>C24</f>
        <v>100000</v>
      </c>
      <c r="C38" s="26">
        <f>C25</f>
        <v>16000</v>
      </c>
      <c r="D38" s="26">
        <f>ROUND(C27,0)</f>
        <v>10667</v>
      </c>
    </row>
  </sheetData>
  <mergeCells count="9">
    <mergeCell ref="B5:D5"/>
    <mergeCell ref="B30:C30"/>
    <mergeCell ref="B31:C31"/>
    <mergeCell ref="D31:F31"/>
    <mergeCell ref="B32:C32"/>
    <mergeCell ref="D32:F32"/>
    <mergeCell ref="G30:H30"/>
    <mergeCell ref="G31:H31"/>
    <mergeCell ref="G32:H3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A320-AD1D-4CF2-88D1-181109E81180}">
  <dimension ref="B3:G115"/>
  <sheetViews>
    <sheetView showGridLines="0" topLeftCell="A16" zoomScale="120" zoomScaleNormal="120" workbookViewId="0">
      <selection activeCell="K14" sqref="K14"/>
    </sheetView>
  </sheetViews>
  <sheetFormatPr baseColWidth="10" defaultRowHeight="15" x14ac:dyDescent="0.25"/>
  <cols>
    <col min="2" max="2" width="12.85546875" customWidth="1"/>
    <col min="3" max="3" width="14.7109375" customWidth="1"/>
    <col min="4" max="4" width="14.140625" customWidth="1"/>
    <col min="5" max="5" width="14.85546875" customWidth="1"/>
    <col min="6" max="6" width="17" customWidth="1"/>
    <col min="7" max="7" width="19.5703125" customWidth="1"/>
  </cols>
  <sheetData>
    <row r="3" spans="2:7" ht="15.75" thickBot="1" x14ac:dyDescent="0.3"/>
    <row r="4" spans="2:7" ht="15.75" thickBot="1" x14ac:dyDescent="0.3">
      <c r="B4" s="33" t="s">
        <v>46</v>
      </c>
      <c r="C4" s="34"/>
      <c r="D4" s="34"/>
      <c r="E4" s="34"/>
      <c r="F4" s="34"/>
      <c r="G4" s="35"/>
    </row>
    <row r="5" spans="2:7" x14ac:dyDescent="0.25">
      <c r="B5" s="28" t="s">
        <v>47</v>
      </c>
      <c r="C5" s="36" t="s">
        <v>49</v>
      </c>
      <c r="D5" s="37"/>
      <c r="E5" s="37"/>
      <c r="F5" s="38"/>
      <c r="G5" s="43" t="s">
        <v>50</v>
      </c>
    </row>
    <row r="6" spans="2:7" ht="15.75" thickBot="1" x14ac:dyDescent="0.3">
      <c r="B6" s="28" t="e" vm="1">
        <v>#VALUE!</v>
      </c>
      <c r="C6" s="39"/>
      <c r="D6" s="40"/>
      <c r="E6" s="40"/>
      <c r="F6" s="41"/>
      <c r="G6" s="44"/>
    </row>
    <row r="7" spans="2:7" ht="15.75" thickBot="1" x14ac:dyDescent="0.3">
      <c r="B7" s="28" t="s">
        <v>48</v>
      </c>
      <c r="C7" s="46" t="s">
        <v>51</v>
      </c>
      <c r="D7" s="47"/>
      <c r="E7" s="47"/>
      <c r="F7" s="48"/>
      <c r="G7" s="31" t="s">
        <v>52</v>
      </c>
    </row>
    <row r="8" spans="2:7" ht="22.5" x14ac:dyDescent="0.25">
      <c r="B8" s="29" t="e" vm="2">
        <v>#VALUE!</v>
      </c>
      <c r="C8" s="49"/>
      <c r="D8" s="45"/>
      <c r="E8" s="45"/>
      <c r="F8" s="50"/>
      <c r="G8" s="32" t="s">
        <v>53</v>
      </c>
    </row>
    <row r="9" spans="2:7" ht="15.75" thickBot="1" x14ac:dyDescent="0.3">
      <c r="B9" s="30"/>
      <c r="C9" s="51"/>
      <c r="D9" s="52"/>
      <c r="E9" s="52"/>
      <c r="F9" s="53"/>
      <c r="G9" s="31" t="s">
        <v>54</v>
      </c>
    </row>
    <row r="10" spans="2:7" ht="22.5" customHeight="1" thickBot="1" x14ac:dyDescent="0.3">
      <c r="B10" s="33" t="s">
        <v>55</v>
      </c>
      <c r="C10" s="34"/>
      <c r="D10" s="35"/>
      <c r="E10" s="33" t="s">
        <v>56</v>
      </c>
      <c r="F10" s="34"/>
      <c r="G10" s="35"/>
    </row>
    <row r="11" spans="2:7" x14ac:dyDescent="0.25">
      <c r="B11" s="46" t="s">
        <v>57</v>
      </c>
      <c r="C11" s="47"/>
      <c r="D11" s="48"/>
      <c r="E11" s="46" t="s">
        <v>59</v>
      </c>
      <c r="F11" s="47"/>
      <c r="G11" s="48"/>
    </row>
    <row r="12" spans="2:7" ht="15.75" thickBot="1" x14ac:dyDescent="0.3">
      <c r="B12" s="51" t="s">
        <v>58</v>
      </c>
      <c r="C12" s="52"/>
      <c r="D12" s="53"/>
      <c r="E12" s="51"/>
      <c r="F12" s="52"/>
      <c r="G12" s="53"/>
    </row>
    <row r="13" spans="2:7" x14ac:dyDescent="0.25">
      <c r="B13" s="36" t="s">
        <v>60</v>
      </c>
      <c r="C13" s="38"/>
      <c r="D13" s="56" t="s">
        <v>61</v>
      </c>
      <c r="E13" s="57"/>
      <c r="F13" s="57"/>
      <c r="G13" s="58"/>
    </row>
    <row r="14" spans="2:7" ht="22.5" customHeight="1" x14ac:dyDescent="0.25">
      <c r="B14" s="54"/>
      <c r="C14" s="42"/>
      <c r="D14" s="60" t="s">
        <v>62</v>
      </c>
      <c r="E14" s="59"/>
      <c r="F14" s="59"/>
      <c r="G14" s="61"/>
    </row>
    <row r="15" spans="2:7" ht="45" customHeight="1" x14ac:dyDescent="0.25">
      <c r="B15" s="54"/>
      <c r="C15" s="42"/>
      <c r="D15" s="63" t="s">
        <v>63</v>
      </c>
      <c r="E15" s="62"/>
      <c r="F15" s="62"/>
      <c r="G15" s="64"/>
    </row>
    <row r="16" spans="2:7" x14ac:dyDescent="0.25">
      <c r="B16" s="54"/>
      <c r="C16" s="42"/>
      <c r="D16" s="65" t="s">
        <v>64</v>
      </c>
      <c r="E16" s="55"/>
      <c r="F16" s="55"/>
      <c r="G16" s="66"/>
    </row>
    <row r="17" spans="2:7" ht="33.75" customHeight="1" thickBot="1" x14ac:dyDescent="0.3">
      <c r="B17" s="39"/>
      <c r="C17" s="41"/>
      <c r="D17" s="68" t="s">
        <v>65</v>
      </c>
      <c r="E17" s="67"/>
      <c r="F17" s="67"/>
      <c r="G17" s="69"/>
    </row>
    <row r="18" spans="2:7" ht="15.75" thickBot="1" x14ac:dyDescent="0.3">
      <c r="B18" s="33" t="s">
        <v>66</v>
      </c>
      <c r="C18" s="34"/>
      <c r="D18" s="34"/>
      <c r="E18" s="34"/>
      <c r="F18" s="34"/>
      <c r="G18" s="35"/>
    </row>
    <row r="19" spans="2:7" ht="15.75" thickBot="1" x14ac:dyDescent="0.3">
      <c r="B19" s="33" t="s">
        <v>67</v>
      </c>
      <c r="C19" s="34"/>
      <c r="D19" s="34"/>
      <c r="E19" s="34"/>
      <c r="F19" s="34"/>
      <c r="G19" s="35"/>
    </row>
    <row r="20" spans="2:7" x14ac:dyDescent="0.25">
      <c r="B20" s="56" t="s">
        <v>61</v>
      </c>
      <c r="C20" s="57"/>
      <c r="D20" s="57"/>
      <c r="E20" s="57"/>
      <c r="F20" s="57"/>
      <c r="G20" s="58"/>
    </row>
    <row r="21" spans="2:7" x14ac:dyDescent="0.25">
      <c r="B21" s="49" t="s">
        <v>68</v>
      </c>
      <c r="C21" s="70"/>
      <c r="D21" s="70"/>
      <c r="E21" s="70"/>
      <c r="F21" s="70"/>
      <c r="G21" s="50"/>
    </row>
    <row r="22" spans="2:7" ht="22.5" customHeight="1" x14ac:dyDescent="0.25">
      <c r="B22" s="49" t="s">
        <v>69</v>
      </c>
      <c r="C22" s="70"/>
      <c r="D22" s="70"/>
      <c r="E22" s="70"/>
      <c r="F22" s="70"/>
      <c r="G22" s="50"/>
    </row>
    <row r="23" spans="2:7" ht="45" customHeight="1" x14ac:dyDescent="0.25">
      <c r="B23" s="49" t="s">
        <v>70</v>
      </c>
      <c r="C23" s="70"/>
      <c r="D23" s="70"/>
      <c r="E23" s="70"/>
      <c r="F23" s="70"/>
      <c r="G23" s="50"/>
    </row>
    <row r="24" spans="2:7" ht="22.5" customHeight="1" x14ac:dyDescent="0.25">
      <c r="B24" s="49" t="s">
        <v>71</v>
      </c>
      <c r="C24" s="70"/>
      <c r="D24" s="70"/>
      <c r="E24" s="70"/>
      <c r="F24" s="70"/>
      <c r="G24" s="50"/>
    </row>
    <row r="25" spans="2:7" x14ac:dyDescent="0.25">
      <c r="B25" s="49" t="s">
        <v>72</v>
      </c>
      <c r="C25" s="70"/>
      <c r="D25" s="70"/>
      <c r="E25" s="70"/>
      <c r="F25" s="70"/>
      <c r="G25" s="50"/>
    </row>
    <row r="26" spans="2:7" ht="22.5" customHeight="1" x14ac:dyDescent="0.25">
      <c r="B26" s="49" t="s">
        <v>73</v>
      </c>
      <c r="C26" s="70"/>
      <c r="D26" s="70"/>
      <c r="E26" s="70"/>
      <c r="F26" s="70"/>
      <c r="G26" s="50"/>
    </row>
    <row r="27" spans="2:7" ht="22.5" customHeight="1" x14ac:dyDescent="0.25">
      <c r="B27" s="49" t="s">
        <v>74</v>
      </c>
      <c r="C27" s="70"/>
      <c r="D27" s="70"/>
      <c r="E27" s="70"/>
      <c r="F27" s="70"/>
      <c r="G27" s="50"/>
    </row>
    <row r="28" spans="2:7" ht="22.5" customHeight="1" x14ac:dyDescent="0.25">
      <c r="B28" s="49" t="s">
        <v>75</v>
      </c>
      <c r="C28" s="70"/>
      <c r="D28" s="70"/>
      <c r="E28" s="70"/>
      <c r="F28" s="70"/>
      <c r="G28" s="50"/>
    </row>
    <row r="29" spans="2:7" x14ac:dyDescent="0.25">
      <c r="B29" s="65" t="s">
        <v>64</v>
      </c>
      <c r="C29" s="71"/>
      <c r="D29" s="71"/>
      <c r="E29" s="71"/>
      <c r="F29" s="71"/>
      <c r="G29" s="66"/>
    </row>
    <row r="30" spans="2:7" ht="22.5" customHeight="1" x14ac:dyDescent="0.25">
      <c r="B30" s="49" t="s">
        <v>76</v>
      </c>
      <c r="C30" s="70"/>
      <c r="D30" s="70"/>
      <c r="E30" s="70"/>
      <c r="F30" s="70"/>
      <c r="G30" s="50"/>
    </row>
    <row r="31" spans="2:7" x14ac:dyDescent="0.25">
      <c r="B31" s="49" t="s">
        <v>77</v>
      </c>
      <c r="C31" s="70"/>
      <c r="D31" s="70"/>
      <c r="E31" s="70"/>
      <c r="F31" s="70"/>
      <c r="G31" s="50"/>
    </row>
    <row r="32" spans="2:7" ht="15.75" thickBot="1" x14ac:dyDescent="0.3">
      <c r="B32" s="51" t="s">
        <v>78</v>
      </c>
      <c r="C32" s="52"/>
      <c r="D32" s="52"/>
      <c r="E32" s="52"/>
      <c r="F32" s="52"/>
      <c r="G32" s="53"/>
    </row>
    <row r="33" spans="2:7" ht="15.75" thickBot="1" x14ac:dyDescent="0.3">
      <c r="B33" s="33" t="s">
        <v>79</v>
      </c>
      <c r="C33" s="34"/>
      <c r="D33" s="34"/>
      <c r="E33" s="34"/>
      <c r="F33" s="34"/>
      <c r="G33" s="35"/>
    </row>
    <row r="34" spans="2:7" x14ac:dyDescent="0.25">
      <c r="B34" s="56" t="s">
        <v>61</v>
      </c>
      <c r="C34" s="57"/>
      <c r="D34" s="57"/>
      <c r="E34" s="57"/>
      <c r="F34" s="57"/>
      <c r="G34" s="58"/>
    </row>
    <row r="35" spans="2:7" x14ac:dyDescent="0.25">
      <c r="B35" s="49" t="s">
        <v>80</v>
      </c>
      <c r="C35" s="70"/>
      <c r="D35" s="70"/>
      <c r="E35" s="70"/>
      <c r="F35" s="70"/>
      <c r="G35" s="50"/>
    </row>
    <row r="36" spans="2:7" x14ac:dyDescent="0.25">
      <c r="B36" s="65" t="s">
        <v>64</v>
      </c>
      <c r="C36" s="71"/>
      <c r="D36" s="71"/>
      <c r="E36" s="71"/>
      <c r="F36" s="71"/>
      <c r="G36" s="66"/>
    </row>
    <row r="37" spans="2:7" x14ac:dyDescent="0.25">
      <c r="B37" s="49" t="s">
        <v>81</v>
      </c>
      <c r="C37" s="70"/>
      <c r="D37" s="70"/>
      <c r="E37" s="70"/>
      <c r="F37" s="70"/>
      <c r="G37" s="50"/>
    </row>
    <row r="38" spans="2:7" ht="22.5" customHeight="1" x14ac:dyDescent="0.25">
      <c r="B38" s="60" t="s">
        <v>82</v>
      </c>
      <c r="C38" s="72"/>
      <c r="D38" s="72"/>
      <c r="E38" s="72"/>
      <c r="F38" s="72"/>
      <c r="G38" s="61"/>
    </row>
    <row r="39" spans="2:7" x14ac:dyDescent="0.25">
      <c r="B39" s="60" t="s">
        <v>83</v>
      </c>
      <c r="C39" s="72"/>
      <c r="D39" s="72"/>
      <c r="E39" s="72"/>
      <c r="F39" s="72"/>
      <c r="G39" s="61"/>
    </row>
    <row r="40" spans="2:7" x14ac:dyDescent="0.25">
      <c r="B40" s="60" t="s">
        <v>84</v>
      </c>
      <c r="C40" s="72"/>
      <c r="D40" s="72"/>
      <c r="E40" s="72"/>
      <c r="F40" s="72"/>
      <c r="G40" s="61"/>
    </row>
    <row r="41" spans="2:7" x14ac:dyDescent="0.25">
      <c r="B41" s="60" t="s">
        <v>85</v>
      </c>
      <c r="C41" s="72"/>
      <c r="D41" s="72"/>
      <c r="E41" s="72"/>
      <c r="F41" s="72"/>
      <c r="G41" s="61"/>
    </row>
    <row r="42" spans="2:7" ht="15.75" thickBot="1" x14ac:dyDescent="0.3">
      <c r="B42" s="68" t="s">
        <v>86</v>
      </c>
      <c r="C42" s="67"/>
      <c r="D42" s="67"/>
      <c r="E42" s="67"/>
      <c r="F42" s="67"/>
      <c r="G42" s="69"/>
    </row>
    <row r="43" spans="2:7" ht="15.75" thickBot="1" x14ac:dyDescent="0.3">
      <c r="B43" s="33" t="s">
        <v>87</v>
      </c>
      <c r="C43" s="34"/>
      <c r="D43" s="34"/>
      <c r="E43" s="34"/>
      <c r="F43" s="34"/>
      <c r="G43" s="35"/>
    </row>
    <row r="44" spans="2:7" ht="15.75" thickBot="1" x14ac:dyDescent="0.3">
      <c r="B44" s="73" t="s">
        <v>88</v>
      </c>
      <c r="C44" s="74"/>
      <c r="D44" s="74"/>
      <c r="E44" s="74"/>
      <c r="F44" s="74"/>
      <c r="G44" s="75"/>
    </row>
    <row r="45" spans="2:7" ht="15.75" thickBot="1" x14ac:dyDescent="0.3">
      <c r="B45" s="33" t="s">
        <v>89</v>
      </c>
      <c r="C45" s="34"/>
      <c r="D45" s="34"/>
      <c r="E45" s="34"/>
      <c r="F45" s="34"/>
      <c r="G45" s="35"/>
    </row>
    <row r="46" spans="2:7" ht="33.75" customHeight="1" thickBot="1" x14ac:dyDescent="0.3">
      <c r="B46" s="33" t="s">
        <v>90</v>
      </c>
      <c r="C46" s="34"/>
      <c r="D46" s="35"/>
      <c r="E46" s="33" t="s">
        <v>91</v>
      </c>
      <c r="F46" s="34"/>
      <c r="G46" s="35"/>
    </row>
    <row r="47" spans="2:7" ht="15.75" thickBot="1" x14ac:dyDescent="0.3">
      <c r="B47" s="73" t="s">
        <v>92</v>
      </c>
      <c r="C47" s="74"/>
      <c r="D47" s="75"/>
      <c r="E47" s="73" t="s">
        <v>93</v>
      </c>
      <c r="F47" s="74"/>
      <c r="G47" s="75"/>
    </row>
    <row r="48" spans="2:7" ht="15.75" thickBot="1" x14ac:dyDescent="0.3">
      <c r="B48" s="33" t="s">
        <v>94</v>
      </c>
      <c r="C48" s="34"/>
      <c r="D48" s="34"/>
      <c r="E48" s="34"/>
      <c r="F48" s="34"/>
      <c r="G48" s="35"/>
    </row>
    <row r="49" spans="2:7" ht="22.5" customHeight="1" thickBot="1" x14ac:dyDescent="0.3">
      <c r="B49" s="73" t="s">
        <v>95</v>
      </c>
      <c r="C49" s="74"/>
      <c r="D49" s="74"/>
      <c r="E49" s="74"/>
      <c r="F49" s="74"/>
      <c r="G49" s="75"/>
    </row>
    <row r="50" spans="2:7" ht="33.75" customHeight="1" thickBot="1" x14ac:dyDescent="0.3">
      <c r="B50" s="33" t="s">
        <v>96</v>
      </c>
      <c r="C50" s="35"/>
      <c r="D50" s="33" t="s">
        <v>97</v>
      </c>
      <c r="E50" s="35"/>
      <c r="F50" s="33" t="s">
        <v>98</v>
      </c>
      <c r="G50" s="35"/>
    </row>
    <row r="51" spans="2:7" ht="15.75" thickBot="1" x14ac:dyDescent="0.3">
      <c r="B51" s="73" t="s">
        <v>92</v>
      </c>
      <c r="C51" s="75"/>
      <c r="D51" s="73" t="s">
        <v>99</v>
      </c>
      <c r="E51" s="75"/>
      <c r="F51" s="73" t="s">
        <v>99</v>
      </c>
      <c r="G51" s="75"/>
    </row>
    <row r="52" spans="2:7" ht="22.5" customHeight="1" thickBot="1" x14ac:dyDescent="0.3">
      <c r="B52" s="33" t="s">
        <v>100</v>
      </c>
      <c r="C52" s="34"/>
      <c r="D52" s="35"/>
      <c r="E52" s="33" t="s">
        <v>101</v>
      </c>
      <c r="F52" s="34"/>
      <c r="G52" s="35"/>
    </row>
    <row r="53" spans="2:7" ht="67.5" customHeight="1" thickBot="1" x14ac:dyDescent="0.3">
      <c r="B53" s="73" t="s">
        <v>102</v>
      </c>
      <c r="C53" s="74"/>
      <c r="D53" s="75"/>
      <c r="E53" s="73" t="s">
        <v>103</v>
      </c>
      <c r="F53" s="74"/>
      <c r="G53" s="75"/>
    </row>
    <row r="54" spans="2:7" ht="15.75" thickBot="1" x14ac:dyDescent="0.3">
      <c r="B54" s="33" t="s">
        <v>104</v>
      </c>
      <c r="C54" s="34"/>
      <c r="D54" s="34"/>
      <c r="E54" s="34"/>
      <c r="F54" s="34"/>
      <c r="G54" s="35"/>
    </row>
    <row r="55" spans="2:7" ht="15.75" thickBot="1" x14ac:dyDescent="0.3">
      <c r="B55" s="33" t="s">
        <v>105</v>
      </c>
      <c r="C55" s="34"/>
      <c r="D55" s="35"/>
      <c r="E55" s="33" t="s">
        <v>106</v>
      </c>
      <c r="F55" s="34"/>
      <c r="G55" s="35"/>
    </row>
    <row r="56" spans="2:7" ht="45" customHeight="1" x14ac:dyDescent="0.25">
      <c r="B56" s="76" t="s">
        <v>107</v>
      </c>
      <c r="C56" s="77"/>
      <c r="D56" s="78"/>
      <c r="E56" s="76" t="s">
        <v>113</v>
      </c>
      <c r="F56" s="77"/>
      <c r="G56" s="78"/>
    </row>
    <row r="57" spans="2:7" ht="33.75" customHeight="1" x14ac:dyDescent="0.25">
      <c r="B57" s="49" t="s">
        <v>108</v>
      </c>
      <c r="C57" s="70"/>
      <c r="D57" s="50"/>
      <c r="E57" s="60" t="s">
        <v>114</v>
      </c>
      <c r="F57" s="59"/>
      <c r="G57" s="61"/>
    </row>
    <row r="58" spans="2:7" x14ac:dyDescent="0.25">
      <c r="B58" s="49" t="s">
        <v>109</v>
      </c>
      <c r="C58" s="70"/>
      <c r="D58" s="50"/>
      <c r="E58" s="60" t="s">
        <v>115</v>
      </c>
      <c r="F58" s="59"/>
      <c r="G58" s="61"/>
    </row>
    <row r="59" spans="2:7" ht="33.75" customHeight="1" x14ac:dyDescent="0.25">
      <c r="B59" s="60" t="s">
        <v>110</v>
      </c>
      <c r="C59" s="72"/>
      <c r="D59" s="61"/>
      <c r="E59" s="63" t="s">
        <v>116</v>
      </c>
      <c r="F59" s="62"/>
      <c r="G59" s="64"/>
    </row>
    <row r="60" spans="2:7" ht="22.5" customHeight="1" x14ac:dyDescent="0.25">
      <c r="B60" s="63" t="s">
        <v>111</v>
      </c>
      <c r="C60" s="79"/>
      <c r="D60" s="64"/>
      <c r="E60" s="60" t="s">
        <v>117</v>
      </c>
      <c r="F60" s="59"/>
      <c r="G60" s="61"/>
    </row>
    <row r="61" spans="2:7" ht="33.75" customHeight="1" thickBot="1" x14ac:dyDescent="0.3">
      <c r="B61" s="51" t="s">
        <v>112</v>
      </c>
      <c r="C61" s="52"/>
      <c r="D61" s="53"/>
      <c r="E61" s="68" t="s">
        <v>118</v>
      </c>
      <c r="F61" s="67"/>
      <c r="G61" s="69"/>
    </row>
    <row r="62" spans="2:7" ht="15.75" thickBot="1" x14ac:dyDescent="0.3">
      <c r="B62" s="33" t="s">
        <v>119</v>
      </c>
      <c r="C62" s="34"/>
      <c r="D62" s="34"/>
      <c r="E62" s="34"/>
      <c r="F62" s="34"/>
      <c r="G62" s="35"/>
    </row>
    <row r="63" spans="2:7" ht="78.75" customHeight="1" thickBot="1" x14ac:dyDescent="0.3">
      <c r="B63" s="73" t="s">
        <v>120</v>
      </c>
      <c r="C63" s="74"/>
      <c r="D63" s="74"/>
      <c r="E63" s="74"/>
      <c r="F63" s="74"/>
      <c r="G63" s="75"/>
    </row>
    <row r="64" spans="2:7" ht="15.75" thickBot="1" x14ac:dyDescent="0.3">
      <c r="B64" s="33" t="s">
        <v>121</v>
      </c>
      <c r="C64" s="34"/>
      <c r="D64" s="34"/>
      <c r="E64" s="34"/>
      <c r="F64" s="34"/>
      <c r="G64" s="35"/>
    </row>
    <row r="65" spans="2:7" ht="22.5" customHeight="1" thickBot="1" x14ac:dyDescent="0.3">
      <c r="B65" s="73" t="s">
        <v>122</v>
      </c>
      <c r="C65" s="74"/>
      <c r="D65" s="74"/>
      <c r="E65" s="74"/>
      <c r="F65" s="74"/>
      <c r="G65" s="75"/>
    </row>
    <row r="68" spans="2:7" x14ac:dyDescent="0.25">
      <c r="B68" s="81" t="s">
        <v>123</v>
      </c>
      <c r="C68" s="81"/>
      <c r="D68" s="81"/>
      <c r="E68" s="81"/>
      <c r="F68" s="81"/>
      <c r="G68" s="81"/>
    </row>
    <row r="69" spans="2:7" ht="239.25" customHeight="1" x14ac:dyDescent="0.25">
      <c r="B69" s="91" t="s">
        <v>148</v>
      </c>
      <c r="C69" s="20"/>
      <c r="D69" s="20"/>
      <c r="E69" s="20"/>
      <c r="F69" s="20"/>
      <c r="G69" s="20"/>
    </row>
    <row r="70" spans="2:7" ht="15.75" thickBot="1" x14ac:dyDescent="0.3"/>
    <row r="71" spans="2:7" ht="15.75" thickBot="1" x14ac:dyDescent="0.3">
      <c r="B71" s="82" t="s">
        <v>46</v>
      </c>
      <c r="C71" s="83"/>
      <c r="D71" s="83"/>
      <c r="E71" s="83"/>
      <c r="F71" s="83"/>
      <c r="G71" s="84"/>
    </row>
    <row r="72" spans="2:7" x14ac:dyDescent="0.25">
      <c r="B72" s="28" t="s">
        <v>47</v>
      </c>
      <c r="C72" s="36" t="s">
        <v>49</v>
      </c>
      <c r="D72" s="37"/>
      <c r="E72" s="37"/>
      <c r="F72" s="38"/>
      <c r="G72" s="43" t="s">
        <v>50</v>
      </c>
    </row>
    <row r="73" spans="2:7" ht="15.75" thickBot="1" x14ac:dyDescent="0.3">
      <c r="B73" s="28" t="e" vm="1">
        <v>#VALUE!</v>
      </c>
      <c r="C73" s="39"/>
      <c r="D73" s="40"/>
      <c r="E73" s="40"/>
      <c r="F73" s="41"/>
      <c r="G73" s="44"/>
    </row>
    <row r="74" spans="2:7" ht="15.75" thickBot="1" x14ac:dyDescent="0.3">
      <c r="B74" s="28" t="s">
        <v>48</v>
      </c>
      <c r="C74" s="46" t="s">
        <v>51</v>
      </c>
      <c r="D74" s="47"/>
      <c r="E74" s="47"/>
      <c r="F74" s="48"/>
      <c r="G74" s="31" t="s">
        <v>52</v>
      </c>
    </row>
    <row r="75" spans="2:7" x14ac:dyDescent="0.25">
      <c r="B75" s="29" t="e" vm="2">
        <v>#VALUE!</v>
      </c>
      <c r="C75" s="49"/>
      <c r="D75" s="45"/>
      <c r="E75" s="45"/>
      <c r="F75" s="50"/>
      <c r="G75" s="32" t="s">
        <v>53</v>
      </c>
    </row>
    <row r="76" spans="2:7" ht="15.75" thickBot="1" x14ac:dyDescent="0.3">
      <c r="B76" s="30"/>
      <c r="C76" s="51"/>
      <c r="D76" s="52"/>
      <c r="E76" s="52"/>
      <c r="F76" s="53"/>
      <c r="G76" s="31" t="s">
        <v>54</v>
      </c>
    </row>
    <row r="77" spans="2:7" ht="15.75" thickBot="1" x14ac:dyDescent="0.3">
      <c r="B77" s="33" t="s">
        <v>55</v>
      </c>
      <c r="C77" s="34"/>
      <c r="D77" s="35"/>
      <c r="E77" s="33" t="s">
        <v>56</v>
      </c>
      <c r="F77" s="34"/>
      <c r="G77" s="35"/>
    </row>
    <row r="78" spans="2:7" x14ac:dyDescent="0.25">
      <c r="B78" s="76" t="s">
        <v>124</v>
      </c>
      <c r="C78" s="77"/>
      <c r="D78" s="78"/>
      <c r="E78" s="46" t="s">
        <v>59</v>
      </c>
      <c r="F78" s="47"/>
      <c r="G78" s="48"/>
    </row>
    <row r="79" spans="2:7" ht="15.75" thickBot="1" x14ac:dyDescent="0.3">
      <c r="B79" s="68" t="s">
        <v>125</v>
      </c>
      <c r="C79" s="67"/>
      <c r="D79" s="69"/>
      <c r="E79" s="51"/>
      <c r="F79" s="52"/>
      <c r="G79" s="53"/>
    </row>
    <row r="80" spans="2:7" x14ac:dyDescent="0.25">
      <c r="B80" s="36" t="s">
        <v>60</v>
      </c>
      <c r="C80" s="38"/>
      <c r="D80" s="56" t="s">
        <v>126</v>
      </c>
      <c r="E80" s="57"/>
      <c r="F80" s="57"/>
      <c r="G80" s="58"/>
    </row>
    <row r="81" spans="2:7" ht="15.75" thickBot="1" x14ac:dyDescent="0.3">
      <c r="B81" s="39"/>
      <c r="C81" s="41"/>
      <c r="D81" s="86" t="s">
        <v>127</v>
      </c>
      <c r="E81" s="85"/>
      <c r="F81" s="85"/>
      <c r="G81" s="87"/>
    </row>
    <row r="82" spans="2:7" ht="15.75" thickBot="1" x14ac:dyDescent="0.3">
      <c r="B82" s="33" t="s">
        <v>66</v>
      </c>
      <c r="C82" s="34"/>
      <c r="D82" s="34"/>
      <c r="E82" s="34"/>
      <c r="F82" s="34"/>
      <c r="G82" s="35"/>
    </row>
    <row r="83" spans="2:7" ht="15.75" thickBot="1" x14ac:dyDescent="0.3">
      <c r="B83" s="33" t="s">
        <v>67</v>
      </c>
      <c r="C83" s="34"/>
      <c r="D83" s="34"/>
      <c r="E83" s="34"/>
      <c r="F83" s="34"/>
      <c r="G83" s="35"/>
    </row>
    <row r="84" spans="2:7" x14ac:dyDescent="0.25">
      <c r="B84" s="56" t="s">
        <v>61</v>
      </c>
      <c r="C84" s="57"/>
      <c r="D84" s="57"/>
      <c r="E84" s="57"/>
      <c r="F84" s="57"/>
      <c r="G84" s="58"/>
    </row>
    <row r="85" spans="2:7" x14ac:dyDescent="0.25">
      <c r="B85" s="49" t="s">
        <v>68</v>
      </c>
      <c r="C85" s="70"/>
      <c r="D85" s="70"/>
      <c r="E85" s="70"/>
      <c r="F85" s="70"/>
      <c r="G85" s="50"/>
    </row>
    <row r="86" spans="2:7" ht="22.5" customHeight="1" x14ac:dyDescent="0.25">
      <c r="B86" s="49" t="s">
        <v>128</v>
      </c>
      <c r="C86" s="70"/>
      <c r="D86" s="70"/>
      <c r="E86" s="70"/>
      <c r="F86" s="70"/>
      <c r="G86" s="50"/>
    </row>
    <row r="87" spans="2:7" x14ac:dyDescent="0.25">
      <c r="B87" s="49" t="s">
        <v>129</v>
      </c>
      <c r="C87" s="70"/>
      <c r="D87" s="70"/>
      <c r="E87" s="70"/>
      <c r="F87" s="70"/>
      <c r="G87" s="50"/>
    </row>
    <row r="88" spans="2:7" ht="15.75" thickBot="1" x14ac:dyDescent="0.3">
      <c r="B88" s="51" t="s">
        <v>130</v>
      </c>
      <c r="C88" s="52"/>
      <c r="D88" s="52"/>
      <c r="E88" s="52"/>
      <c r="F88" s="52"/>
      <c r="G88" s="53"/>
    </row>
    <row r="89" spans="2:7" ht="15.75" thickBot="1" x14ac:dyDescent="0.3">
      <c r="B89" s="33" t="s">
        <v>79</v>
      </c>
      <c r="C89" s="34"/>
      <c r="D89" s="34"/>
      <c r="E89" s="34"/>
      <c r="F89" s="34"/>
      <c r="G89" s="35"/>
    </row>
    <row r="90" spans="2:7" x14ac:dyDescent="0.25">
      <c r="B90" s="76" t="s">
        <v>131</v>
      </c>
      <c r="C90" s="77"/>
      <c r="D90" s="77"/>
      <c r="E90" s="77"/>
      <c r="F90" s="77"/>
      <c r="G90" s="78"/>
    </row>
    <row r="91" spans="2:7" x14ac:dyDescent="0.25">
      <c r="B91" s="60" t="s">
        <v>132</v>
      </c>
      <c r="C91" s="72"/>
      <c r="D91" s="72"/>
      <c r="E91" s="72"/>
      <c r="F91" s="72"/>
      <c r="G91" s="61"/>
    </row>
    <row r="92" spans="2:7" ht="15.75" thickBot="1" x14ac:dyDescent="0.3">
      <c r="B92" s="68" t="s">
        <v>133</v>
      </c>
      <c r="C92" s="67"/>
      <c r="D92" s="67"/>
      <c r="E92" s="67"/>
      <c r="F92" s="67"/>
      <c r="G92" s="69"/>
    </row>
    <row r="93" spans="2:7" ht="15.75" thickBot="1" x14ac:dyDescent="0.3">
      <c r="B93" s="33" t="s">
        <v>87</v>
      </c>
      <c r="C93" s="34"/>
      <c r="D93" s="34"/>
      <c r="E93" s="34"/>
      <c r="F93" s="34"/>
      <c r="G93" s="35"/>
    </row>
    <row r="94" spans="2:7" ht="15.75" thickBot="1" x14ac:dyDescent="0.3">
      <c r="B94" s="73" t="s">
        <v>134</v>
      </c>
      <c r="C94" s="74"/>
      <c r="D94" s="74"/>
      <c r="E94" s="74"/>
      <c r="F94" s="74"/>
      <c r="G94" s="75"/>
    </row>
    <row r="95" spans="2:7" ht="15.75" thickBot="1" x14ac:dyDescent="0.3">
      <c r="B95" s="33" t="s">
        <v>89</v>
      </c>
      <c r="C95" s="34"/>
      <c r="D95" s="34"/>
      <c r="E95" s="34"/>
      <c r="F95" s="34"/>
      <c r="G95" s="35"/>
    </row>
    <row r="96" spans="2:7" ht="22.5" customHeight="1" thickBot="1" x14ac:dyDescent="0.3">
      <c r="B96" s="33" t="s">
        <v>90</v>
      </c>
      <c r="C96" s="34"/>
      <c r="D96" s="35"/>
      <c r="E96" s="33" t="s">
        <v>91</v>
      </c>
      <c r="F96" s="34"/>
      <c r="G96" s="35"/>
    </row>
    <row r="97" spans="2:7" ht="15.75" thickBot="1" x14ac:dyDescent="0.3">
      <c r="B97" s="73" t="s">
        <v>92</v>
      </c>
      <c r="C97" s="74"/>
      <c r="D97" s="75"/>
      <c r="E97" s="73" t="s">
        <v>93</v>
      </c>
      <c r="F97" s="74"/>
      <c r="G97" s="75"/>
    </row>
    <row r="98" spans="2:7" ht="15.75" thickBot="1" x14ac:dyDescent="0.3">
      <c r="B98" s="33" t="s">
        <v>94</v>
      </c>
      <c r="C98" s="34"/>
      <c r="D98" s="34"/>
      <c r="E98" s="34"/>
      <c r="F98" s="34"/>
      <c r="G98" s="35"/>
    </row>
    <row r="99" spans="2:7" ht="22.5" customHeight="1" thickBot="1" x14ac:dyDescent="0.3">
      <c r="B99" s="73" t="s">
        <v>95</v>
      </c>
      <c r="C99" s="74"/>
      <c r="D99" s="74"/>
      <c r="E99" s="74"/>
      <c r="F99" s="74"/>
      <c r="G99" s="75"/>
    </row>
    <row r="100" spans="2:7" ht="22.5" customHeight="1" thickBot="1" x14ac:dyDescent="0.3">
      <c r="B100" s="33" t="s">
        <v>135</v>
      </c>
      <c r="C100" s="35"/>
      <c r="D100" s="33" t="s">
        <v>97</v>
      </c>
      <c r="E100" s="35"/>
      <c r="F100" s="33" t="s">
        <v>98</v>
      </c>
      <c r="G100" s="35"/>
    </row>
    <row r="101" spans="2:7" ht="15.75" thickBot="1" x14ac:dyDescent="0.3">
      <c r="B101" s="73" t="s">
        <v>92</v>
      </c>
      <c r="C101" s="75"/>
      <c r="D101" s="73" t="s">
        <v>99</v>
      </c>
      <c r="E101" s="75"/>
      <c r="F101" s="73" t="s">
        <v>99</v>
      </c>
      <c r="G101" s="75"/>
    </row>
    <row r="102" spans="2:7" ht="22.5" customHeight="1" thickBot="1" x14ac:dyDescent="0.3">
      <c r="B102" s="33" t="s">
        <v>100</v>
      </c>
      <c r="C102" s="34"/>
      <c r="D102" s="35"/>
      <c r="E102" s="33" t="s">
        <v>101</v>
      </c>
      <c r="F102" s="34"/>
      <c r="G102" s="35"/>
    </row>
    <row r="103" spans="2:7" ht="45" customHeight="1" thickBot="1" x14ac:dyDescent="0.3">
      <c r="B103" s="73" t="s">
        <v>102</v>
      </c>
      <c r="C103" s="74"/>
      <c r="D103" s="75"/>
      <c r="E103" s="73" t="s">
        <v>136</v>
      </c>
      <c r="F103" s="74"/>
      <c r="G103" s="75"/>
    </row>
    <row r="104" spans="2:7" ht="15.75" thickBot="1" x14ac:dyDescent="0.3">
      <c r="B104" s="33" t="s">
        <v>104</v>
      </c>
      <c r="C104" s="34"/>
      <c r="D104" s="34"/>
      <c r="E104" s="34"/>
      <c r="F104" s="34"/>
      <c r="G104" s="35"/>
    </row>
    <row r="105" spans="2:7" ht="15.75" thickBot="1" x14ac:dyDescent="0.3">
      <c r="B105" s="33" t="s">
        <v>105</v>
      </c>
      <c r="C105" s="34"/>
      <c r="D105" s="35"/>
      <c r="E105" s="33" t="s">
        <v>106</v>
      </c>
      <c r="F105" s="34"/>
      <c r="G105" s="35"/>
    </row>
    <row r="106" spans="2:7" ht="22.5" customHeight="1" x14ac:dyDescent="0.25">
      <c r="B106" s="76" t="s">
        <v>137</v>
      </c>
      <c r="C106" s="77"/>
      <c r="D106" s="78"/>
      <c r="E106" s="76" t="s">
        <v>141</v>
      </c>
      <c r="F106" s="77"/>
      <c r="G106" s="78"/>
    </row>
    <row r="107" spans="2:7" ht="22.5" customHeight="1" x14ac:dyDescent="0.25">
      <c r="B107" s="49" t="s">
        <v>108</v>
      </c>
      <c r="C107" s="70"/>
      <c r="D107" s="50"/>
      <c r="E107" s="60" t="s">
        <v>142</v>
      </c>
      <c r="F107" s="59"/>
      <c r="G107" s="61"/>
    </row>
    <row r="108" spans="2:7" x14ac:dyDescent="0.25">
      <c r="B108" s="49" t="s">
        <v>138</v>
      </c>
      <c r="C108" s="70"/>
      <c r="D108" s="50"/>
      <c r="E108" s="60" t="s">
        <v>143</v>
      </c>
      <c r="F108" s="59"/>
      <c r="G108" s="61"/>
    </row>
    <row r="109" spans="2:7" ht="33.75" customHeight="1" x14ac:dyDescent="0.25">
      <c r="B109" s="60" t="s">
        <v>139</v>
      </c>
      <c r="C109" s="72"/>
      <c r="D109" s="61"/>
      <c r="E109" s="89" t="s">
        <v>144</v>
      </c>
      <c r="F109" s="88"/>
      <c r="G109" s="90"/>
    </row>
    <row r="110" spans="2:7" x14ac:dyDescent="0.25">
      <c r="B110" s="49" t="s">
        <v>140</v>
      </c>
      <c r="C110" s="70"/>
      <c r="D110" s="50"/>
      <c r="E110" s="60" t="s">
        <v>145</v>
      </c>
      <c r="F110" s="59"/>
      <c r="G110" s="61"/>
    </row>
    <row r="111" spans="2:7" ht="33.75" customHeight="1" thickBot="1" x14ac:dyDescent="0.3">
      <c r="B111" s="51" t="s">
        <v>112</v>
      </c>
      <c r="C111" s="52"/>
      <c r="D111" s="53"/>
      <c r="E111" s="68" t="s">
        <v>146</v>
      </c>
      <c r="F111" s="67"/>
      <c r="G111" s="69"/>
    </row>
    <row r="112" spans="2:7" ht="15.75" thickBot="1" x14ac:dyDescent="0.3">
      <c r="B112" s="33" t="s">
        <v>119</v>
      </c>
      <c r="C112" s="34"/>
      <c r="D112" s="34"/>
      <c r="E112" s="34"/>
      <c r="F112" s="34"/>
      <c r="G112" s="35"/>
    </row>
    <row r="113" spans="2:7" ht="56.25" customHeight="1" thickBot="1" x14ac:dyDescent="0.3">
      <c r="B113" s="73" t="s">
        <v>120</v>
      </c>
      <c r="C113" s="74"/>
      <c r="D113" s="74"/>
      <c r="E113" s="74"/>
      <c r="F113" s="74"/>
      <c r="G113" s="75"/>
    </row>
    <row r="114" spans="2:7" ht="15.75" thickBot="1" x14ac:dyDescent="0.3">
      <c r="B114" s="33" t="s">
        <v>121</v>
      </c>
      <c r="C114" s="34"/>
      <c r="D114" s="34"/>
      <c r="E114" s="34"/>
      <c r="F114" s="34"/>
      <c r="G114" s="35"/>
    </row>
    <row r="115" spans="2:7" ht="15.75" thickBot="1" x14ac:dyDescent="0.3">
      <c r="B115" s="73" t="s">
        <v>147</v>
      </c>
      <c r="C115" s="74"/>
      <c r="D115" s="74"/>
      <c r="E115" s="74"/>
      <c r="F115" s="74"/>
      <c r="G115" s="75"/>
    </row>
  </sheetData>
  <mergeCells count="141">
    <mergeCell ref="B112:G112"/>
    <mergeCell ref="B113:G113"/>
    <mergeCell ref="B114:G114"/>
    <mergeCell ref="B115:G115"/>
    <mergeCell ref="B69:G69"/>
    <mergeCell ref="E106:G106"/>
    <mergeCell ref="E107:G107"/>
    <mergeCell ref="E108:G108"/>
    <mergeCell ref="E109:G109"/>
    <mergeCell ref="E110:G110"/>
    <mergeCell ref="E111:G111"/>
    <mergeCell ref="B106:D106"/>
    <mergeCell ref="B107:D107"/>
    <mergeCell ref="B108:D108"/>
    <mergeCell ref="B109:D109"/>
    <mergeCell ref="B110:D110"/>
    <mergeCell ref="B111:D111"/>
    <mergeCell ref="B102:D102"/>
    <mergeCell ref="E102:G102"/>
    <mergeCell ref="B103:D103"/>
    <mergeCell ref="E103:G103"/>
    <mergeCell ref="B104:G104"/>
    <mergeCell ref="B105:D105"/>
    <mergeCell ref="E105:G105"/>
    <mergeCell ref="B99:G99"/>
    <mergeCell ref="B100:C100"/>
    <mergeCell ref="D100:E100"/>
    <mergeCell ref="F100:G100"/>
    <mergeCell ref="B101:C101"/>
    <mergeCell ref="D101:E101"/>
    <mergeCell ref="F101:G101"/>
    <mergeCell ref="B95:G95"/>
    <mergeCell ref="B96:D96"/>
    <mergeCell ref="E96:G96"/>
    <mergeCell ref="B97:D97"/>
    <mergeCell ref="E97:G97"/>
    <mergeCell ref="B98:G98"/>
    <mergeCell ref="B89:G89"/>
    <mergeCell ref="B90:G90"/>
    <mergeCell ref="B91:G91"/>
    <mergeCell ref="B92:G92"/>
    <mergeCell ref="B93:G93"/>
    <mergeCell ref="B94:G94"/>
    <mergeCell ref="B83:G83"/>
    <mergeCell ref="B84:G84"/>
    <mergeCell ref="B85:G85"/>
    <mergeCell ref="B86:G86"/>
    <mergeCell ref="B87:G87"/>
    <mergeCell ref="B88:G88"/>
    <mergeCell ref="B79:D79"/>
    <mergeCell ref="E78:G79"/>
    <mergeCell ref="B80:C81"/>
    <mergeCell ref="D80:G80"/>
    <mergeCell ref="D81:G81"/>
    <mergeCell ref="B82:G82"/>
    <mergeCell ref="C72:F73"/>
    <mergeCell ref="G72:G73"/>
    <mergeCell ref="C74:F76"/>
    <mergeCell ref="B77:D77"/>
    <mergeCell ref="E77:G77"/>
    <mergeCell ref="B78:D78"/>
    <mergeCell ref="B62:G62"/>
    <mergeCell ref="B63:G63"/>
    <mergeCell ref="B64:G64"/>
    <mergeCell ref="B65:G65"/>
    <mergeCell ref="B68:G68"/>
    <mergeCell ref="B71:G71"/>
    <mergeCell ref="B59:D59"/>
    <mergeCell ref="B60:D60"/>
    <mergeCell ref="B61:D61"/>
    <mergeCell ref="E56:G56"/>
    <mergeCell ref="E57:G57"/>
    <mergeCell ref="E58:G58"/>
    <mergeCell ref="E59:G59"/>
    <mergeCell ref="E60:G60"/>
    <mergeCell ref="E61:G61"/>
    <mergeCell ref="B54:G54"/>
    <mergeCell ref="B55:D55"/>
    <mergeCell ref="E55:G55"/>
    <mergeCell ref="B56:D56"/>
    <mergeCell ref="B57:D57"/>
    <mergeCell ref="B58:D58"/>
    <mergeCell ref="B51:C51"/>
    <mergeCell ref="D51:E51"/>
    <mergeCell ref="F51:G51"/>
    <mergeCell ref="B52:D52"/>
    <mergeCell ref="E52:G52"/>
    <mergeCell ref="B53:D53"/>
    <mergeCell ref="E53:G53"/>
    <mergeCell ref="B47:D47"/>
    <mergeCell ref="E47:G47"/>
    <mergeCell ref="B48:G48"/>
    <mergeCell ref="B49:G49"/>
    <mergeCell ref="B50:C50"/>
    <mergeCell ref="D50:E50"/>
    <mergeCell ref="F50:G50"/>
    <mergeCell ref="B42:G42"/>
    <mergeCell ref="B43:G43"/>
    <mergeCell ref="B44:G44"/>
    <mergeCell ref="B45:G45"/>
    <mergeCell ref="B46:D46"/>
    <mergeCell ref="E46:G46"/>
    <mergeCell ref="B36:G36"/>
    <mergeCell ref="B37:G37"/>
    <mergeCell ref="B38:G38"/>
    <mergeCell ref="B39:G39"/>
    <mergeCell ref="B40:G40"/>
    <mergeCell ref="B41:G41"/>
    <mergeCell ref="B30:G30"/>
    <mergeCell ref="B31:G31"/>
    <mergeCell ref="B32:G32"/>
    <mergeCell ref="B33:G33"/>
    <mergeCell ref="B34:G34"/>
    <mergeCell ref="B35:G35"/>
    <mergeCell ref="B24:G24"/>
    <mergeCell ref="B25:G25"/>
    <mergeCell ref="B26:G26"/>
    <mergeCell ref="B27:G27"/>
    <mergeCell ref="B28:G28"/>
    <mergeCell ref="B29:G29"/>
    <mergeCell ref="B18:G18"/>
    <mergeCell ref="B19:G19"/>
    <mergeCell ref="B20:G20"/>
    <mergeCell ref="B21:G21"/>
    <mergeCell ref="B22:G22"/>
    <mergeCell ref="B23:G23"/>
    <mergeCell ref="B11:D11"/>
    <mergeCell ref="B12:D12"/>
    <mergeCell ref="E11:G12"/>
    <mergeCell ref="B13:C17"/>
    <mergeCell ref="D13:G13"/>
    <mergeCell ref="D14:G14"/>
    <mergeCell ref="D15:G15"/>
    <mergeCell ref="D16:G16"/>
    <mergeCell ref="D17:G17"/>
    <mergeCell ref="B4:G4"/>
    <mergeCell ref="C5:F6"/>
    <mergeCell ref="G5:G6"/>
    <mergeCell ref="C7:F9"/>
    <mergeCell ref="B10:D10"/>
    <mergeCell ref="E10:G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4A3B-03D3-4389-A3AD-DB22831B6BA3}">
  <dimension ref="B4:H58"/>
  <sheetViews>
    <sheetView zoomScale="130" zoomScaleNormal="130" workbookViewId="0">
      <selection activeCell="E11" sqref="E11"/>
    </sheetView>
  </sheetViews>
  <sheetFormatPr baseColWidth="10" defaultRowHeight="15" x14ac:dyDescent="0.25"/>
  <cols>
    <col min="1" max="1" width="6.42578125" customWidth="1"/>
    <col min="2" max="2" width="22.140625" customWidth="1"/>
    <col min="3" max="3" width="29.42578125" customWidth="1"/>
    <col min="4" max="4" width="24.85546875" customWidth="1"/>
    <col min="5" max="5" width="22.42578125" bestFit="1" customWidth="1"/>
    <col min="6" max="6" width="38.140625" customWidth="1"/>
    <col min="7" max="7" width="23.42578125" customWidth="1"/>
    <col min="8" max="8" width="24.7109375" customWidth="1"/>
  </cols>
  <sheetData>
    <row r="4" spans="2:8" x14ac:dyDescent="0.25">
      <c r="B4" s="3" t="s">
        <v>1</v>
      </c>
      <c r="C4" s="3"/>
      <c r="D4" s="3"/>
      <c r="E4" s="3"/>
      <c r="F4" s="3"/>
      <c r="G4" s="3"/>
      <c r="H4" s="3"/>
    </row>
    <row r="5" spans="2:8" x14ac:dyDescent="0.25">
      <c r="B5" s="4" t="s">
        <v>2</v>
      </c>
      <c r="C5" s="4" t="s">
        <v>3</v>
      </c>
      <c r="D5" s="4" t="s">
        <v>4</v>
      </c>
      <c r="E5" s="4" t="s">
        <v>5</v>
      </c>
      <c r="F5" s="4" t="s">
        <v>6</v>
      </c>
      <c r="G5" s="4" t="s">
        <v>7</v>
      </c>
      <c r="H5" s="4" t="s">
        <v>8</v>
      </c>
    </row>
    <row r="6" spans="2:8" ht="37.5" customHeight="1" x14ac:dyDescent="0.25">
      <c r="B6" s="5" t="s">
        <v>9</v>
      </c>
      <c r="C6" s="6" t="s">
        <v>10</v>
      </c>
      <c r="D6" s="6" t="s">
        <v>11</v>
      </c>
      <c r="E6" s="6" t="s">
        <v>12</v>
      </c>
      <c r="F6" s="6" t="s">
        <v>13</v>
      </c>
      <c r="G6" s="6" t="s">
        <v>14</v>
      </c>
      <c r="H6" s="6" t="s">
        <v>15</v>
      </c>
    </row>
    <row r="8" spans="2:8" x14ac:dyDescent="0.25">
      <c r="B8" s="103" t="s">
        <v>22</v>
      </c>
      <c r="C8" s="103"/>
    </row>
    <row r="9" spans="2:8" x14ac:dyDescent="0.25">
      <c r="B9" s="104" t="s">
        <v>167</v>
      </c>
      <c r="C9" s="104" t="s">
        <v>168</v>
      </c>
    </row>
    <row r="10" spans="2:8" ht="63.75" x14ac:dyDescent="0.25">
      <c r="B10" s="105" t="s">
        <v>169</v>
      </c>
      <c r="C10" s="105" t="s">
        <v>170</v>
      </c>
      <c r="D10" s="106" t="s">
        <v>19</v>
      </c>
      <c r="E10" s="106" t="s">
        <v>171</v>
      </c>
    </row>
    <row r="11" spans="2:8" x14ac:dyDescent="0.25">
      <c r="B11" s="107">
        <v>18200</v>
      </c>
      <c r="C11" s="107">
        <v>2500</v>
      </c>
      <c r="D11" s="26">
        <f>IFERROR(B11-C11,0)</f>
        <v>15700</v>
      </c>
      <c r="E11" s="26">
        <f>D11*0.08</f>
        <v>1256</v>
      </c>
      <c r="F11" s="108" t="s">
        <v>172</v>
      </c>
    </row>
    <row r="13" spans="2:8" x14ac:dyDescent="0.25">
      <c r="B13" s="109" t="s">
        <v>173</v>
      </c>
      <c r="C13" s="109"/>
    </row>
    <row r="14" spans="2:8" x14ac:dyDescent="0.25">
      <c r="B14" s="3" t="s">
        <v>25</v>
      </c>
      <c r="C14" s="3"/>
    </row>
    <row r="15" spans="2:8" x14ac:dyDescent="0.25">
      <c r="B15" s="11" t="s">
        <v>174</v>
      </c>
      <c r="C15" s="11" t="s">
        <v>175</v>
      </c>
    </row>
    <row r="16" spans="2:8" ht="63.75" x14ac:dyDescent="0.25">
      <c r="B16" s="105" t="s">
        <v>176</v>
      </c>
      <c r="C16" s="105" t="s">
        <v>177</v>
      </c>
    </row>
    <row r="17" spans="2:6" x14ac:dyDescent="0.25">
      <c r="B17" s="110"/>
      <c r="C17" s="110"/>
    </row>
    <row r="20" spans="2:6" x14ac:dyDescent="0.25">
      <c r="B20" s="111" t="s">
        <v>173</v>
      </c>
      <c r="C20" s="112" t="s">
        <v>178</v>
      </c>
      <c r="D20" s="111" t="s">
        <v>173</v>
      </c>
      <c r="E20" s="112" t="s">
        <v>179</v>
      </c>
    </row>
    <row r="21" spans="2:6" x14ac:dyDescent="0.25">
      <c r="B21" s="113" t="s">
        <v>180</v>
      </c>
      <c r="C21" s="113"/>
      <c r="D21" s="113"/>
      <c r="E21" s="113"/>
    </row>
    <row r="22" spans="2:6" x14ac:dyDescent="0.25">
      <c r="B22" s="14" t="s">
        <v>181</v>
      </c>
      <c r="C22" s="14" t="s">
        <v>182</v>
      </c>
      <c r="D22" s="14" t="s">
        <v>183</v>
      </c>
      <c r="E22" s="14" t="s">
        <v>184</v>
      </c>
    </row>
    <row r="23" spans="2:6" ht="76.5" x14ac:dyDescent="0.25">
      <c r="B23" s="105" t="s">
        <v>185</v>
      </c>
      <c r="C23" s="105" t="s">
        <v>186</v>
      </c>
      <c r="D23" s="105" t="s">
        <v>187</v>
      </c>
      <c r="E23" s="105" t="s">
        <v>188</v>
      </c>
    </row>
    <row r="24" spans="2:6" x14ac:dyDescent="0.25">
      <c r="B24" s="110"/>
      <c r="C24" s="110"/>
      <c r="D24" s="110"/>
      <c r="E24" s="110"/>
    </row>
    <row r="26" spans="2:6" x14ac:dyDescent="0.25">
      <c r="B26" s="103" t="s">
        <v>22</v>
      </c>
      <c r="C26" s="103"/>
    </row>
    <row r="27" spans="2:6" x14ac:dyDescent="0.25">
      <c r="B27" s="8" t="s">
        <v>189</v>
      </c>
      <c r="C27" s="8" t="s">
        <v>190</v>
      </c>
    </row>
    <row r="28" spans="2:6" ht="63.75" x14ac:dyDescent="0.25">
      <c r="B28" s="114" t="s">
        <v>191</v>
      </c>
      <c r="C28" s="114" t="s">
        <v>192</v>
      </c>
      <c r="D28" s="106" t="s">
        <v>19</v>
      </c>
      <c r="E28" s="106" t="s">
        <v>171</v>
      </c>
    </row>
    <row r="29" spans="2:6" x14ac:dyDescent="0.25">
      <c r="B29" s="100"/>
      <c r="C29" s="100"/>
      <c r="D29" s="26">
        <f>IFERROR(B29-C29,0)</f>
        <v>0</v>
      </c>
      <c r="E29" s="26">
        <f>D29*0.08</f>
        <v>0</v>
      </c>
      <c r="F29" s="108" t="s">
        <v>193</v>
      </c>
    </row>
    <row r="31" spans="2:6" x14ac:dyDescent="0.25">
      <c r="B31" s="109" t="s">
        <v>173</v>
      </c>
      <c r="C31" s="109"/>
    </row>
    <row r="32" spans="2:6" x14ac:dyDescent="0.25">
      <c r="B32" s="3" t="s">
        <v>25</v>
      </c>
      <c r="C32" s="3"/>
    </row>
    <row r="33" spans="2:6" x14ac:dyDescent="0.25">
      <c r="B33" s="11" t="s">
        <v>194</v>
      </c>
      <c r="C33" s="11" t="s">
        <v>195</v>
      </c>
    </row>
    <row r="34" spans="2:6" ht="63.75" x14ac:dyDescent="0.25">
      <c r="B34" s="114" t="s">
        <v>196</v>
      </c>
      <c r="C34" s="114" t="s">
        <v>197</v>
      </c>
    </row>
    <row r="35" spans="2:6" x14ac:dyDescent="0.25">
      <c r="B35" s="115"/>
      <c r="C35" s="115"/>
    </row>
    <row r="37" spans="2:6" x14ac:dyDescent="0.25">
      <c r="B37" s="111" t="s">
        <v>173</v>
      </c>
      <c r="C37" s="112" t="s">
        <v>178</v>
      </c>
      <c r="D37" s="111" t="s">
        <v>173</v>
      </c>
      <c r="E37" s="112" t="s">
        <v>179</v>
      </c>
    </row>
    <row r="38" spans="2:6" x14ac:dyDescent="0.25">
      <c r="B38" s="113" t="s">
        <v>180</v>
      </c>
      <c r="C38" s="113"/>
      <c r="D38" s="113"/>
      <c r="E38" s="113"/>
    </row>
    <row r="39" spans="2:6" x14ac:dyDescent="0.25">
      <c r="B39" s="14" t="s">
        <v>198</v>
      </c>
      <c r="C39" s="14" t="s">
        <v>199</v>
      </c>
      <c r="D39" s="14" t="s">
        <v>200</v>
      </c>
      <c r="E39" s="14" t="s">
        <v>201</v>
      </c>
    </row>
    <row r="40" spans="2:6" ht="76.5" x14ac:dyDescent="0.25">
      <c r="B40" s="114" t="s">
        <v>197</v>
      </c>
      <c r="C40" s="114" t="s">
        <v>202</v>
      </c>
      <c r="D40" s="114" t="s">
        <v>203</v>
      </c>
      <c r="E40" s="114" t="s">
        <v>204</v>
      </c>
    </row>
    <row r="43" spans="2:6" x14ac:dyDescent="0.25">
      <c r="B43" s="103" t="s">
        <v>22</v>
      </c>
      <c r="C43" s="103"/>
    </row>
    <row r="44" spans="2:6" x14ac:dyDescent="0.25">
      <c r="B44" s="8" t="s">
        <v>20</v>
      </c>
      <c r="C44" s="8" t="s">
        <v>205</v>
      </c>
    </row>
    <row r="45" spans="2:6" ht="63.75" x14ac:dyDescent="0.25">
      <c r="B45" s="9" t="s">
        <v>21</v>
      </c>
      <c r="C45" s="9" t="s">
        <v>206</v>
      </c>
      <c r="D45" s="106" t="s">
        <v>19</v>
      </c>
      <c r="E45" s="106" t="s">
        <v>171</v>
      </c>
    </row>
    <row r="46" spans="2:6" x14ac:dyDescent="0.25">
      <c r="B46" s="100"/>
      <c r="C46" s="100"/>
      <c r="D46" s="26">
        <f>IFERROR(B46-C46,0)</f>
        <v>0</v>
      </c>
      <c r="E46" s="26">
        <f>D46*0.08</f>
        <v>0</v>
      </c>
      <c r="F46" s="108" t="s">
        <v>207</v>
      </c>
    </row>
    <row r="48" spans="2:6" x14ac:dyDescent="0.25">
      <c r="B48" s="109" t="s">
        <v>173</v>
      </c>
      <c r="C48" s="109"/>
    </row>
    <row r="49" spans="2:5" x14ac:dyDescent="0.25">
      <c r="B49" s="3" t="s">
        <v>25</v>
      </c>
      <c r="C49" s="3"/>
    </row>
    <row r="50" spans="2:5" x14ac:dyDescent="0.25">
      <c r="B50" s="11" t="s">
        <v>23</v>
      </c>
      <c r="C50" s="11" t="s">
        <v>208</v>
      </c>
    </row>
    <row r="51" spans="2:5" ht="63.75" x14ac:dyDescent="0.25">
      <c r="B51" s="9" t="s">
        <v>24</v>
      </c>
      <c r="C51" s="9" t="s">
        <v>157</v>
      </c>
    </row>
    <row r="52" spans="2:5" x14ac:dyDescent="0.25">
      <c r="B52" s="116"/>
      <c r="C52" s="116"/>
    </row>
    <row r="54" spans="2:5" x14ac:dyDescent="0.25">
      <c r="B54" s="111" t="s">
        <v>173</v>
      </c>
      <c r="C54" s="112" t="s">
        <v>178</v>
      </c>
      <c r="D54" s="111" t="s">
        <v>173</v>
      </c>
      <c r="E54" s="112" t="s">
        <v>179</v>
      </c>
    </row>
    <row r="55" spans="2:5" x14ac:dyDescent="0.25">
      <c r="B55" s="113" t="s">
        <v>180</v>
      </c>
      <c r="C55" s="113"/>
      <c r="D55" s="113"/>
      <c r="E55" s="113"/>
    </row>
    <row r="56" spans="2:5" x14ac:dyDescent="0.25">
      <c r="B56" s="14" t="s">
        <v>156</v>
      </c>
      <c r="C56" s="14" t="s">
        <v>26</v>
      </c>
      <c r="D56" s="14" t="s">
        <v>209</v>
      </c>
      <c r="E56" s="14" t="s">
        <v>149</v>
      </c>
    </row>
    <row r="57" spans="2:5" ht="76.5" x14ac:dyDescent="0.25">
      <c r="B57" s="9" t="s">
        <v>157</v>
      </c>
      <c r="C57" s="9" t="s">
        <v>27</v>
      </c>
      <c r="D57" s="9" t="s">
        <v>210</v>
      </c>
      <c r="E57" s="9" t="s">
        <v>150</v>
      </c>
    </row>
    <row r="58" spans="2:5" x14ac:dyDescent="0.25">
      <c r="B58" s="100"/>
      <c r="C58" s="100"/>
      <c r="D58" s="100"/>
      <c r="E58" s="100"/>
    </row>
  </sheetData>
  <mergeCells count="13">
    <mergeCell ref="B55:E55"/>
    <mergeCell ref="B31:C31"/>
    <mergeCell ref="B32:C32"/>
    <mergeCell ref="B38:E38"/>
    <mergeCell ref="B43:C43"/>
    <mergeCell ref="B48:C48"/>
    <mergeCell ref="B49:C49"/>
    <mergeCell ref="B4:H4"/>
    <mergeCell ref="B8:C8"/>
    <mergeCell ref="B13:C13"/>
    <mergeCell ref="B14:C14"/>
    <mergeCell ref="B21:E21"/>
    <mergeCell ref="B26:C26"/>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C0CB-C9FA-4FC0-A28E-881466C420D1}">
  <dimension ref="A3:J252"/>
  <sheetViews>
    <sheetView showGridLines="0" topLeftCell="A181" zoomScale="130" zoomScaleNormal="130" workbookViewId="0">
      <selection activeCell="F252" sqref="F252"/>
    </sheetView>
  </sheetViews>
  <sheetFormatPr baseColWidth="10" defaultRowHeight="15" x14ac:dyDescent="0.25"/>
  <cols>
    <col min="1" max="1" width="4.140625" customWidth="1"/>
    <col min="2" max="2" width="20" customWidth="1"/>
    <col min="3" max="3" width="26.5703125" customWidth="1"/>
    <col min="4" max="4" width="18.140625" customWidth="1"/>
    <col min="5" max="5" width="26.28515625" customWidth="1"/>
    <col min="6" max="6" width="21.28515625" customWidth="1"/>
    <col min="7" max="7" width="26" customWidth="1"/>
    <col min="8" max="8" width="25.28515625" customWidth="1"/>
    <col min="9" max="9" width="26.5703125" customWidth="1"/>
    <col min="10" max="11" width="20.7109375" customWidth="1"/>
  </cols>
  <sheetData>
    <row r="3" spans="2:7" x14ac:dyDescent="0.25">
      <c r="B3" s="18" t="s">
        <v>211</v>
      </c>
    </row>
    <row r="4" spans="2:7" x14ac:dyDescent="0.25">
      <c r="B4" t="s">
        <v>17</v>
      </c>
      <c r="C4" s="7">
        <v>2500</v>
      </c>
    </row>
    <row r="5" spans="2:7" x14ac:dyDescent="0.25">
      <c r="B5" t="s">
        <v>18</v>
      </c>
      <c r="C5" s="7">
        <f>C12</f>
        <v>394</v>
      </c>
    </row>
    <row r="6" spans="2:7" x14ac:dyDescent="0.25">
      <c r="B6" t="s">
        <v>19</v>
      </c>
      <c r="C6" s="7">
        <f>SUM(C4:C5)</f>
        <v>2894</v>
      </c>
    </row>
    <row r="8" spans="2:7" x14ac:dyDescent="0.25">
      <c r="B8" t="s">
        <v>212</v>
      </c>
      <c r="C8" s="7">
        <f>C4*0.985</f>
        <v>2462.5</v>
      </c>
    </row>
    <row r="9" spans="2:7" x14ac:dyDescent="0.25">
      <c r="B9" t="s">
        <v>213</v>
      </c>
      <c r="C9" s="16" t="s">
        <v>214</v>
      </c>
    </row>
    <row r="10" spans="2:7" x14ac:dyDescent="0.25">
      <c r="B10" t="s">
        <v>215</v>
      </c>
      <c r="C10" t="s">
        <v>216</v>
      </c>
    </row>
    <row r="11" spans="2:7" x14ac:dyDescent="0.25">
      <c r="B11" t="s">
        <v>217</v>
      </c>
      <c r="C11">
        <v>0.16</v>
      </c>
    </row>
    <row r="12" spans="2:7" x14ac:dyDescent="0.25">
      <c r="B12" t="s">
        <v>17</v>
      </c>
      <c r="C12" s="7">
        <f>C8*C11</f>
        <v>394</v>
      </c>
    </row>
    <row r="14" spans="2:7" x14ac:dyDescent="0.25">
      <c r="B14" s="117" t="s">
        <v>218</v>
      </c>
      <c r="C14" s="117"/>
      <c r="D14" s="117"/>
      <c r="E14" s="12" t="s">
        <v>22</v>
      </c>
      <c r="F14" s="13" t="s">
        <v>25</v>
      </c>
      <c r="G14" s="118" t="s">
        <v>45</v>
      </c>
    </row>
    <row r="15" spans="2:7" x14ac:dyDescent="0.25">
      <c r="B15" s="119" t="s">
        <v>2</v>
      </c>
      <c r="C15" s="119" t="s">
        <v>3</v>
      </c>
      <c r="D15" s="119" t="s">
        <v>4</v>
      </c>
      <c r="E15" s="8" t="s">
        <v>20</v>
      </c>
      <c r="F15" s="11" t="s">
        <v>23</v>
      </c>
      <c r="G15" s="23" t="s">
        <v>219</v>
      </c>
    </row>
    <row r="16" spans="2:7" ht="75" x14ac:dyDescent="0.25">
      <c r="B16" s="120" t="s">
        <v>9</v>
      </c>
      <c r="C16" s="6" t="s">
        <v>10</v>
      </c>
      <c r="D16" s="6" t="s">
        <v>11</v>
      </c>
      <c r="E16" s="9" t="s">
        <v>21</v>
      </c>
      <c r="F16" s="9" t="s">
        <v>24</v>
      </c>
      <c r="G16" s="121" t="s">
        <v>220</v>
      </c>
    </row>
    <row r="17" spans="1:8" x14ac:dyDescent="0.25">
      <c r="B17" s="122" t="s">
        <v>29</v>
      </c>
      <c r="C17" s="123" t="s">
        <v>30</v>
      </c>
      <c r="D17" s="100" t="s">
        <v>221</v>
      </c>
      <c r="E17" s="124">
        <f>ROUND(C8,0)</f>
        <v>2463</v>
      </c>
      <c r="F17" s="26">
        <f>C12</f>
        <v>394</v>
      </c>
      <c r="G17" s="125" t="s">
        <v>222</v>
      </c>
    </row>
    <row r="19" spans="1:8" ht="36.75" customHeight="1" x14ac:dyDescent="0.25">
      <c r="B19" s="22" t="s">
        <v>223</v>
      </c>
      <c r="C19" s="21"/>
      <c r="D19" s="21"/>
      <c r="E19" s="21"/>
      <c r="F19" s="21"/>
      <c r="G19" s="21"/>
    </row>
    <row r="20" spans="1:8" ht="18" customHeight="1" x14ac:dyDescent="0.25">
      <c r="B20" s="27"/>
      <c r="C20" s="80"/>
      <c r="D20" s="80"/>
      <c r="E20" s="80"/>
      <c r="F20" s="80"/>
      <c r="G20" s="80"/>
    </row>
    <row r="21" spans="1:8" x14ac:dyDescent="0.25">
      <c r="B21" s="18" t="s">
        <v>224</v>
      </c>
    </row>
    <row r="22" spans="1:8" x14ac:dyDescent="0.25">
      <c r="B22" s="4" t="s">
        <v>2</v>
      </c>
      <c r="C22" s="4" t="s">
        <v>3</v>
      </c>
      <c r="D22" s="4" t="s">
        <v>4</v>
      </c>
      <c r="E22" s="4" t="s">
        <v>167</v>
      </c>
    </row>
    <row r="23" spans="1:8" ht="38.25" x14ac:dyDescent="0.25">
      <c r="B23" s="6" t="s">
        <v>9</v>
      </c>
      <c r="C23" s="6" t="s">
        <v>10</v>
      </c>
      <c r="D23" s="6" t="s">
        <v>11</v>
      </c>
      <c r="E23" s="6" t="s">
        <v>225</v>
      </c>
    </row>
    <row r="24" spans="1:8" x14ac:dyDescent="0.25">
      <c r="B24" s="125" t="s">
        <v>29</v>
      </c>
      <c r="C24" s="100">
        <v>85</v>
      </c>
      <c r="D24" s="100" t="str">
        <f>D17</f>
        <v>MEMC870302LO9</v>
      </c>
      <c r="E24" s="26">
        <f>ROUND(C8,0)</f>
        <v>2463</v>
      </c>
    </row>
    <row r="26" spans="1:8" x14ac:dyDescent="0.25">
      <c r="A26" s="17"/>
      <c r="B26" s="17"/>
      <c r="C26" s="17"/>
      <c r="D26" s="17"/>
      <c r="E26" s="17"/>
      <c r="F26" s="17"/>
      <c r="G26" s="17"/>
      <c r="H26" s="17"/>
    </row>
    <row r="28" spans="1:8" x14ac:dyDescent="0.25">
      <c r="B28" s="18" t="s">
        <v>226</v>
      </c>
    </row>
    <row r="29" spans="1:8" x14ac:dyDescent="0.25">
      <c r="C29" s="106" t="s">
        <v>17</v>
      </c>
      <c r="D29" s="106" t="s">
        <v>18</v>
      </c>
      <c r="E29" s="106" t="s">
        <v>19</v>
      </c>
    </row>
    <row r="30" spans="1:8" x14ac:dyDescent="0.25">
      <c r="B30" t="s">
        <v>227</v>
      </c>
      <c r="C30" s="26">
        <v>900</v>
      </c>
      <c r="D30" s="26">
        <f>C30*0.16</f>
        <v>144</v>
      </c>
      <c r="E30" s="26">
        <f>SUM(C30:D30)</f>
        <v>1044</v>
      </c>
    </row>
    <row r="32" spans="1:8" x14ac:dyDescent="0.25">
      <c r="B32" t="s">
        <v>228</v>
      </c>
      <c r="E32" s="7">
        <v>750</v>
      </c>
    </row>
    <row r="34" spans="1:8" x14ac:dyDescent="0.25">
      <c r="B34" s="117" t="s">
        <v>218</v>
      </c>
      <c r="C34" s="117"/>
      <c r="D34" s="117"/>
      <c r="E34" s="12" t="s">
        <v>22</v>
      </c>
      <c r="F34" s="13" t="s">
        <v>25</v>
      </c>
      <c r="G34" s="126" t="s">
        <v>28</v>
      </c>
      <c r="H34" s="118" t="s">
        <v>45</v>
      </c>
    </row>
    <row r="35" spans="1:8" x14ac:dyDescent="0.25">
      <c r="B35" s="119" t="s">
        <v>2</v>
      </c>
      <c r="C35" s="119" t="s">
        <v>3</v>
      </c>
      <c r="D35" s="119" t="s">
        <v>4</v>
      </c>
      <c r="E35" s="8" t="s">
        <v>20</v>
      </c>
      <c r="F35" s="11" t="s">
        <v>23</v>
      </c>
      <c r="G35" s="14" t="s">
        <v>26</v>
      </c>
      <c r="H35" s="23" t="s">
        <v>219</v>
      </c>
    </row>
    <row r="36" spans="1:8" ht="90" x14ac:dyDescent="0.25">
      <c r="B36" s="120" t="s">
        <v>9</v>
      </c>
      <c r="C36" s="6" t="s">
        <v>10</v>
      </c>
      <c r="D36" s="6" t="s">
        <v>11</v>
      </c>
      <c r="E36" s="9" t="s">
        <v>21</v>
      </c>
      <c r="F36" s="9" t="s">
        <v>24</v>
      </c>
      <c r="G36" s="9" t="s">
        <v>27</v>
      </c>
      <c r="H36" s="121" t="s">
        <v>220</v>
      </c>
    </row>
    <row r="37" spans="1:8" x14ac:dyDescent="0.25">
      <c r="B37" s="122" t="s">
        <v>29</v>
      </c>
      <c r="C37" s="123" t="s">
        <v>229</v>
      </c>
      <c r="D37" s="100" t="s">
        <v>221</v>
      </c>
      <c r="E37" s="124">
        <f>C30</f>
        <v>900</v>
      </c>
      <c r="F37" s="26">
        <f>ROUND(E32*0.16,0)</f>
        <v>120</v>
      </c>
      <c r="G37" s="26">
        <f>D30-F37</f>
        <v>24</v>
      </c>
      <c r="H37" s="125" t="s">
        <v>222</v>
      </c>
    </row>
    <row r="40" spans="1:8" x14ac:dyDescent="0.25">
      <c r="B40" s="18" t="s">
        <v>224</v>
      </c>
    </row>
    <row r="41" spans="1:8" x14ac:dyDescent="0.25">
      <c r="B41" s="4" t="s">
        <v>2</v>
      </c>
      <c r="C41" s="4" t="s">
        <v>3</v>
      </c>
      <c r="D41" s="4" t="s">
        <v>4</v>
      </c>
      <c r="E41" s="4" t="s">
        <v>167</v>
      </c>
      <c r="F41" s="4" t="s">
        <v>189</v>
      </c>
    </row>
    <row r="42" spans="1:8" ht="102" x14ac:dyDescent="0.25">
      <c r="B42" s="6" t="s">
        <v>9</v>
      </c>
      <c r="C42" s="6" t="s">
        <v>10</v>
      </c>
      <c r="D42" s="6" t="s">
        <v>11</v>
      </c>
      <c r="E42" s="6" t="s">
        <v>225</v>
      </c>
      <c r="F42" s="6" t="s">
        <v>230</v>
      </c>
    </row>
    <row r="43" spans="1:8" x14ac:dyDescent="0.25">
      <c r="B43" s="125" t="s">
        <v>29</v>
      </c>
      <c r="C43" s="100">
        <v>85</v>
      </c>
      <c r="D43" s="100" t="str">
        <f>D37</f>
        <v>MEMC870302LO9</v>
      </c>
      <c r="E43" s="26">
        <f>E37</f>
        <v>900</v>
      </c>
      <c r="F43" s="26">
        <f>G37</f>
        <v>24</v>
      </c>
    </row>
    <row r="46" spans="1:8" x14ac:dyDescent="0.25">
      <c r="A46" s="17"/>
      <c r="B46" s="17"/>
      <c r="C46" s="17"/>
      <c r="D46" s="17"/>
      <c r="E46" s="17"/>
      <c r="F46" s="17"/>
      <c r="G46" s="17"/>
      <c r="H46" s="17"/>
    </row>
    <row r="48" spans="1:8" x14ac:dyDescent="0.25">
      <c r="B48" t="s">
        <v>231</v>
      </c>
    </row>
    <row r="49" spans="2:7" x14ac:dyDescent="0.25">
      <c r="C49" s="106" t="s">
        <v>17</v>
      </c>
      <c r="D49" s="106" t="s">
        <v>18</v>
      </c>
      <c r="E49" s="106" t="s">
        <v>19</v>
      </c>
      <c r="F49" s="106" t="s">
        <v>232</v>
      </c>
    </row>
    <row r="50" spans="2:7" x14ac:dyDescent="0.25">
      <c r="B50" t="s">
        <v>233</v>
      </c>
      <c r="C50" s="26">
        <v>12500</v>
      </c>
      <c r="D50" s="26">
        <f>C50*0.16</f>
        <v>2000</v>
      </c>
      <c r="E50" s="26">
        <f>SUM(C50:D50)</f>
        <v>14500</v>
      </c>
      <c r="F50" s="125" t="s">
        <v>234</v>
      </c>
    </row>
    <row r="51" spans="2:7" x14ac:dyDescent="0.25">
      <c r="C51" s="7"/>
      <c r="D51" s="7"/>
      <c r="E51" s="7"/>
      <c r="F51" s="16"/>
    </row>
    <row r="52" spans="2:7" ht="161.25" customHeight="1" x14ac:dyDescent="0.25">
      <c r="B52" s="22" t="s">
        <v>235</v>
      </c>
      <c r="C52" s="21"/>
      <c r="D52" s="21"/>
      <c r="E52" s="21"/>
      <c r="F52" s="21"/>
      <c r="G52" s="21"/>
    </row>
    <row r="53" spans="2:7" ht="156" customHeight="1" x14ac:dyDescent="0.25">
      <c r="B53" s="22" t="s">
        <v>236</v>
      </c>
      <c r="C53" s="21"/>
      <c r="D53" s="21"/>
      <c r="E53" s="21"/>
      <c r="F53" s="21"/>
      <c r="G53" s="21"/>
    </row>
    <row r="54" spans="2:7" x14ac:dyDescent="0.25">
      <c r="C54" s="7"/>
      <c r="D54" s="7"/>
      <c r="E54" s="7"/>
      <c r="F54" s="16"/>
    </row>
    <row r="56" spans="2:7" x14ac:dyDescent="0.25">
      <c r="B56" s="117" t="s">
        <v>218</v>
      </c>
      <c r="C56" s="117"/>
      <c r="D56" s="117"/>
      <c r="E56" s="12" t="s">
        <v>22</v>
      </c>
      <c r="F56" s="126" t="s">
        <v>28</v>
      </c>
      <c r="G56" s="118" t="s">
        <v>45</v>
      </c>
    </row>
    <row r="57" spans="2:7" x14ac:dyDescent="0.25">
      <c r="B57" s="119" t="s">
        <v>2</v>
      </c>
      <c r="C57" s="119" t="s">
        <v>3</v>
      </c>
      <c r="D57" s="119" t="s">
        <v>4</v>
      </c>
      <c r="E57" s="8" t="s">
        <v>20</v>
      </c>
      <c r="F57" s="14" t="s">
        <v>26</v>
      </c>
      <c r="G57" s="23" t="s">
        <v>219</v>
      </c>
    </row>
    <row r="58" spans="2:7" ht="76.5" x14ac:dyDescent="0.25">
      <c r="B58" s="120" t="s">
        <v>9</v>
      </c>
      <c r="C58" s="6" t="s">
        <v>10</v>
      </c>
      <c r="D58" s="6" t="s">
        <v>11</v>
      </c>
      <c r="E58" s="9" t="s">
        <v>21</v>
      </c>
      <c r="F58" s="9" t="s">
        <v>27</v>
      </c>
      <c r="G58" s="121" t="s">
        <v>220</v>
      </c>
    </row>
    <row r="59" spans="2:7" x14ac:dyDescent="0.25">
      <c r="B59" s="122" t="s">
        <v>29</v>
      </c>
      <c r="C59" s="123" t="s">
        <v>30</v>
      </c>
      <c r="D59" s="100" t="s">
        <v>221</v>
      </c>
      <c r="E59" s="124">
        <f>C50</f>
        <v>12500</v>
      </c>
      <c r="F59" s="26">
        <f>D50</f>
        <v>2000</v>
      </c>
      <c r="G59" s="125" t="s">
        <v>30</v>
      </c>
    </row>
    <row r="61" spans="2:7" x14ac:dyDescent="0.25">
      <c r="B61" s="18" t="s">
        <v>224</v>
      </c>
    </row>
    <row r="62" spans="2:7" x14ac:dyDescent="0.25">
      <c r="B62" s="4" t="s">
        <v>2</v>
      </c>
      <c r="C62" s="4" t="s">
        <v>3</v>
      </c>
      <c r="D62" s="4" t="s">
        <v>4</v>
      </c>
      <c r="E62" s="4" t="s">
        <v>167</v>
      </c>
      <c r="F62" s="4" t="s">
        <v>189</v>
      </c>
    </row>
    <row r="63" spans="2:7" ht="102" x14ac:dyDescent="0.25">
      <c r="B63" s="6" t="s">
        <v>9</v>
      </c>
      <c r="C63" s="6" t="s">
        <v>10</v>
      </c>
      <c r="D63" s="6" t="s">
        <v>11</v>
      </c>
      <c r="E63" s="6" t="s">
        <v>225</v>
      </c>
      <c r="F63" s="6" t="s">
        <v>230</v>
      </c>
    </row>
    <row r="64" spans="2:7" x14ac:dyDescent="0.25">
      <c r="B64" s="125" t="s">
        <v>29</v>
      </c>
      <c r="C64" s="100">
        <v>85</v>
      </c>
      <c r="D64" s="100" t="str">
        <f>D59</f>
        <v>MEMC870302LO9</v>
      </c>
      <c r="E64" s="26">
        <f>E59</f>
        <v>12500</v>
      </c>
      <c r="F64" s="26">
        <f>F59</f>
        <v>2000</v>
      </c>
    </row>
    <row r="66" spans="1:9" x14ac:dyDescent="0.25">
      <c r="A66" s="17"/>
      <c r="B66" s="17"/>
      <c r="C66" s="17"/>
      <c r="D66" s="17"/>
      <c r="E66" s="17"/>
      <c r="F66" s="17"/>
      <c r="G66" s="17"/>
      <c r="H66" s="17"/>
    </row>
    <row r="68" spans="1:9" x14ac:dyDescent="0.25">
      <c r="B68" s="18" t="s">
        <v>237</v>
      </c>
    </row>
    <row r="70" spans="1:9" x14ac:dyDescent="0.25">
      <c r="B70" t="s">
        <v>17</v>
      </c>
      <c r="C70" s="7">
        <v>3500</v>
      </c>
    </row>
    <row r="71" spans="1:9" x14ac:dyDescent="0.25">
      <c r="C71" s="7"/>
    </row>
    <row r="72" spans="1:9" ht="53.25" customHeight="1" x14ac:dyDescent="0.25">
      <c r="B72" s="22" t="s">
        <v>238</v>
      </c>
      <c r="C72" s="21"/>
      <c r="D72" s="21"/>
      <c r="E72" s="21"/>
      <c r="F72" s="21"/>
      <c r="G72" s="21"/>
      <c r="H72" s="21"/>
    </row>
    <row r="73" spans="1:9" ht="33.75" customHeight="1" x14ac:dyDescent="0.25">
      <c r="B73" s="2" t="s">
        <v>239</v>
      </c>
      <c r="C73" s="2"/>
      <c r="D73" s="2"/>
      <c r="E73" s="2"/>
      <c r="F73" s="2"/>
      <c r="G73" s="2"/>
      <c r="H73" s="2"/>
    </row>
    <row r="74" spans="1:9" ht="220.5" customHeight="1" x14ac:dyDescent="0.25">
      <c r="B74" s="22" t="s">
        <v>240</v>
      </c>
      <c r="C74" s="21"/>
      <c r="D74" s="21"/>
      <c r="E74" s="21"/>
      <c r="F74" s="21"/>
      <c r="G74" s="21"/>
      <c r="H74" s="21"/>
    </row>
    <row r="76" spans="1:9" x14ac:dyDescent="0.25">
      <c r="B76" s="127" t="s">
        <v>218</v>
      </c>
      <c r="C76" s="128"/>
      <c r="D76" s="128"/>
      <c r="E76" s="128"/>
      <c r="F76" s="128"/>
      <c r="G76" s="12" t="s">
        <v>22</v>
      </c>
      <c r="H76" s="129" t="s">
        <v>25</v>
      </c>
      <c r="I76" s="118" t="s">
        <v>45</v>
      </c>
    </row>
    <row r="77" spans="1:9" x14ac:dyDescent="0.25">
      <c r="B77" s="119" t="s">
        <v>2</v>
      </c>
      <c r="C77" s="119" t="s">
        <v>3</v>
      </c>
      <c r="D77" s="4" t="s">
        <v>5</v>
      </c>
      <c r="E77" s="4" t="s">
        <v>6</v>
      </c>
      <c r="F77" s="4" t="s">
        <v>7</v>
      </c>
      <c r="G77" s="8" t="s">
        <v>241</v>
      </c>
      <c r="H77" s="130" t="s">
        <v>242</v>
      </c>
      <c r="I77" s="23" t="s">
        <v>219</v>
      </c>
    </row>
    <row r="78" spans="1:9" ht="89.25" x14ac:dyDescent="0.25">
      <c r="B78" s="120" t="s">
        <v>9</v>
      </c>
      <c r="C78" s="6" t="s">
        <v>10</v>
      </c>
      <c r="D78" s="6" t="s">
        <v>12</v>
      </c>
      <c r="E78" s="6" t="s">
        <v>13</v>
      </c>
      <c r="F78" s="6" t="s">
        <v>14</v>
      </c>
      <c r="G78" s="131" t="s">
        <v>243</v>
      </c>
      <c r="H78" s="131" t="s">
        <v>244</v>
      </c>
      <c r="I78" s="121" t="s">
        <v>220</v>
      </c>
    </row>
    <row r="79" spans="1:9" x14ac:dyDescent="0.25">
      <c r="B79" s="123" t="s">
        <v>245</v>
      </c>
      <c r="C79" s="123" t="s">
        <v>246</v>
      </c>
      <c r="D79" s="100" t="s">
        <v>247</v>
      </c>
      <c r="E79" s="100" t="s">
        <v>248</v>
      </c>
      <c r="F79" s="100" t="s">
        <v>249</v>
      </c>
      <c r="G79" s="26">
        <f>C70</f>
        <v>3500</v>
      </c>
      <c r="H79" s="100">
        <f>C70*0.16</f>
        <v>560</v>
      </c>
      <c r="I79" s="125" t="s">
        <v>222</v>
      </c>
    </row>
    <row r="81" spans="1:9" x14ac:dyDescent="0.25">
      <c r="B81" s="18" t="s">
        <v>224</v>
      </c>
    </row>
    <row r="82" spans="1:9" x14ac:dyDescent="0.25">
      <c r="B82" s="4" t="s">
        <v>2</v>
      </c>
      <c r="C82" s="4" t="s">
        <v>3</v>
      </c>
      <c r="D82" s="4" t="s">
        <v>5</v>
      </c>
      <c r="E82" s="4" t="s">
        <v>6</v>
      </c>
      <c r="F82" s="4" t="s">
        <v>7</v>
      </c>
      <c r="G82" s="4" t="s">
        <v>8</v>
      </c>
      <c r="H82" s="4" t="s">
        <v>241</v>
      </c>
    </row>
    <row r="83" spans="1:9" ht="63.75" x14ac:dyDescent="0.25">
      <c r="B83" s="6" t="s">
        <v>9</v>
      </c>
      <c r="C83" s="6" t="s">
        <v>10</v>
      </c>
      <c r="D83" s="6" t="s">
        <v>250</v>
      </c>
      <c r="E83" s="6" t="s">
        <v>13</v>
      </c>
      <c r="F83" s="132" t="s">
        <v>251</v>
      </c>
      <c r="G83" s="6" t="s">
        <v>252</v>
      </c>
      <c r="H83" s="6" t="s">
        <v>253</v>
      </c>
    </row>
    <row r="84" spans="1:9" x14ac:dyDescent="0.25">
      <c r="B84" s="125" t="s">
        <v>245</v>
      </c>
      <c r="C84" s="100">
        <v>85</v>
      </c>
      <c r="D84" s="100" t="s">
        <v>247</v>
      </c>
      <c r="E84" s="100" t="s">
        <v>248</v>
      </c>
      <c r="F84" s="100" t="s">
        <v>254</v>
      </c>
      <c r="G84" s="100" t="s">
        <v>255</v>
      </c>
      <c r="H84" s="26">
        <f>G79</f>
        <v>3500</v>
      </c>
    </row>
    <row r="87" spans="1:9" x14ac:dyDescent="0.25">
      <c r="A87" s="17"/>
      <c r="B87" s="17"/>
      <c r="C87" s="17"/>
      <c r="D87" s="17"/>
      <c r="E87" s="17"/>
      <c r="F87" s="17"/>
      <c r="G87" s="17"/>
      <c r="H87" s="17"/>
      <c r="I87" s="17"/>
    </row>
    <row r="89" spans="1:9" x14ac:dyDescent="0.25">
      <c r="B89" t="s">
        <v>256</v>
      </c>
      <c r="E89" s="22" t="s">
        <v>257</v>
      </c>
      <c r="F89" s="21"/>
      <c r="G89" s="21"/>
      <c r="H89" s="21"/>
    </row>
    <row r="90" spans="1:9" x14ac:dyDescent="0.25">
      <c r="B90" t="s">
        <v>17</v>
      </c>
      <c r="C90" s="7">
        <v>15000</v>
      </c>
      <c r="E90" s="21"/>
      <c r="F90" s="21"/>
      <c r="G90" s="21"/>
      <c r="H90" s="21"/>
    </row>
    <row r="91" spans="1:9" x14ac:dyDescent="0.25">
      <c r="B91" t="s">
        <v>18</v>
      </c>
      <c r="C91" s="7">
        <f>C90*0.16</f>
        <v>2400</v>
      </c>
      <c r="E91" s="21"/>
      <c r="F91" s="21"/>
      <c r="G91" s="21"/>
      <c r="H91" s="21"/>
    </row>
    <row r="92" spans="1:9" x14ac:dyDescent="0.25">
      <c r="B92" t="s">
        <v>33</v>
      </c>
      <c r="C92" s="7">
        <f>C90*0.1</f>
        <v>1500</v>
      </c>
      <c r="E92" s="21"/>
      <c r="F92" s="21"/>
      <c r="G92" s="21"/>
      <c r="H92" s="21"/>
    </row>
    <row r="93" spans="1:9" x14ac:dyDescent="0.25">
      <c r="B93" t="s">
        <v>34</v>
      </c>
      <c r="C93" s="7">
        <f>C90*0.106667</f>
        <v>1600.0049999999999</v>
      </c>
      <c r="D93" s="133" t="s">
        <v>25</v>
      </c>
      <c r="E93" s="21"/>
      <c r="F93" s="21"/>
      <c r="G93" s="21"/>
      <c r="H93" s="21"/>
    </row>
    <row r="94" spans="1:9" x14ac:dyDescent="0.25">
      <c r="B94" t="s">
        <v>19</v>
      </c>
      <c r="C94" s="7">
        <f>C90+C91-C92-C93</f>
        <v>14299.995000000001</v>
      </c>
      <c r="D94" s="26">
        <f>C91-C93</f>
        <v>799.99500000000012</v>
      </c>
      <c r="E94" s="21"/>
      <c r="F94" s="21"/>
      <c r="G94" s="21"/>
      <c r="H94" s="21"/>
    </row>
    <row r="96" spans="1:9" x14ac:dyDescent="0.25">
      <c r="B96" s="117" t="s">
        <v>218</v>
      </c>
      <c r="C96" s="117"/>
      <c r="D96" s="117"/>
      <c r="E96" s="12" t="s">
        <v>22</v>
      </c>
      <c r="F96" s="13" t="s">
        <v>25</v>
      </c>
      <c r="G96" s="134" t="s">
        <v>45</v>
      </c>
      <c r="H96" s="134"/>
    </row>
    <row r="97" spans="1:9" x14ac:dyDescent="0.25">
      <c r="B97" s="119" t="s">
        <v>2</v>
      </c>
      <c r="C97" s="119" t="s">
        <v>3</v>
      </c>
      <c r="D97" s="119" t="s">
        <v>4</v>
      </c>
      <c r="E97" s="8" t="s">
        <v>20</v>
      </c>
      <c r="F97" s="11" t="s">
        <v>23</v>
      </c>
      <c r="G97" s="23" t="s">
        <v>43</v>
      </c>
      <c r="H97" s="23" t="s">
        <v>219</v>
      </c>
    </row>
    <row r="98" spans="1:9" ht="90" x14ac:dyDescent="0.25">
      <c r="B98" s="120" t="s">
        <v>9</v>
      </c>
      <c r="C98" s="6" t="s">
        <v>10</v>
      </c>
      <c r="D98" s="6" t="s">
        <v>11</v>
      </c>
      <c r="E98" s="9" t="s">
        <v>21</v>
      </c>
      <c r="F98" s="9" t="s">
        <v>24</v>
      </c>
      <c r="G98" s="24" t="s">
        <v>44</v>
      </c>
      <c r="H98" s="121" t="s">
        <v>220</v>
      </c>
    </row>
    <row r="99" spans="1:9" x14ac:dyDescent="0.25">
      <c r="B99" s="122" t="s">
        <v>29</v>
      </c>
      <c r="C99" s="123" t="s">
        <v>229</v>
      </c>
      <c r="D99" s="100" t="s">
        <v>221</v>
      </c>
      <c r="E99" s="124">
        <f>C90</f>
        <v>15000</v>
      </c>
      <c r="F99" s="26">
        <f>C91</f>
        <v>2400</v>
      </c>
      <c r="G99" s="26">
        <f>ROUND(C93,0)</f>
        <v>1600</v>
      </c>
      <c r="H99" s="125" t="s">
        <v>222</v>
      </c>
    </row>
    <row r="101" spans="1:9" x14ac:dyDescent="0.25">
      <c r="A101" s="17"/>
      <c r="B101" s="17"/>
      <c r="C101" s="17"/>
      <c r="D101" s="17"/>
      <c r="E101" s="17"/>
      <c r="F101" s="17"/>
      <c r="G101" s="17"/>
      <c r="H101" s="17"/>
      <c r="I101" s="17"/>
    </row>
    <row r="103" spans="1:9" x14ac:dyDescent="0.25">
      <c r="C103" t="s">
        <v>258</v>
      </c>
    </row>
    <row r="104" spans="1:9" x14ac:dyDescent="0.25">
      <c r="C104" t="s">
        <v>259</v>
      </c>
      <c r="D104" t="s">
        <v>260</v>
      </c>
    </row>
    <row r="105" spans="1:9" x14ac:dyDescent="0.25">
      <c r="C105" t="s">
        <v>261</v>
      </c>
    </row>
    <row r="106" spans="1:9" x14ac:dyDescent="0.25">
      <c r="C106" t="s">
        <v>262</v>
      </c>
      <c r="D106" t="s">
        <v>263</v>
      </c>
    </row>
    <row r="107" spans="1:9" x14ac:dyDescent="0.25">
      <c r="C107" t="s">
        <v>17</v>
      </c>
      <c r="D107" s="7">
        <v>50000</v>
      </c>
    </row>
    <row r="108" spans="1:9" x14ac:dyDescent="0.25">
      <c r="C108" t="s">
        <v>264</v>
      </c>
      <c r="D108" s="7">
        <v>2000</v>
      </c>
    </row>
    <row r="109" spans="1:9" x14ac:dyDescent="0.25">
      <c r="C109" t="s">
        <v>265</v>
      </c>
      <c r="D109" s="7">
        <v>5000</v>
      </c>
    </row>
    <row r="110" spans="1:9" x14ac:dyDescent="0.25">
      <c r="C110" t="s">
        <v>266</v>
      </c>
      <c r="D110" s="135">
        <v>20.1325</v>
      </c>
    </row>
    <row r="123" spans="3:4" x14ac:dyDescent="0.25">
      <c r="C123" t="s">
        <v>267</v>
      </c>
      <c r="D123" s="7">
        <f>D107*D110</f>
        <v>1006625</v>
      </c>
    </row>
    <row r="124" spans="3:4" x14ac:dyDescent="0.25">
      <c r="C124" t="s">
        <v>305</v>
      </c>
      <c r="D124" s="7">
        <f>D123*0.008</f>
        <v>8053</v>
      </c>
    </row>
    <row r="125" spans="3:4" x14ac:dyDescent="0.25">
      <c r="C125" t="s">
        <v>306</v>
      </c>
      <c r="D125" s="7">
        <f>D123*0.2</f>
        <v>201325</v>
      </c>
    </row>
    <row r="126" spans="3:4" x14ac:dyDescent="0.25">
      <c r="C126" t="s">
        <v>264</v>
      </c>
      <c r="D126" s="7">
        <f>D108*D110</f>
        <v>40265</v>
      </c>
    </row>
    <row r="127" spans="3:4" x14ac:dyDescent="0.25">
      <c r="C127" t="s">
        <v>265</v>
      </c>
      <c r="D127" s="7">
        <f>D109*D110</f>
        <v>100662.5</v>
      </c>
    </row>
    <row r="128" spans="3:4" x14ac:dyDescent="0.25">
      <c r="C128" t="s">
        <v>268</v>
      </c>
      <c r="D128" s="7">
        <f>SUM(D123:D127)*0.265</f>
        <v>359586.58250000002</v>
      </c>
    </row>
    <row r="129" spans="2:10" x14ac:dyDescent="0.25">
      <c r="C129" t="s">
        <v>269</v>
      </c>
      <c r="D129" s="7">
        <f>SUM(D123:D128)</f>
        <v>1716517.0825</v>
      </c>
    </row>
    <row r="130" spans="2:10" x14ac:dyDescent="0.25">
      <c r="C130" t="s">
        <v>270</v>
      </c>
      <c r="D130" s="7">
        <f>D129*0.16</f>
        <v>274642.73320000002</v>
      </c>
    </row>
    <row r="132" spans="2:10" ht="53.25" customHeight="1" x14ac:dyDescent="0.25">
      <c r="C132" s="21" t="s">
        <v>271</v>
      </c>
      <c r="D132" s="21"/>
      <c r="E132" s="21"/>
      <c r="F132" s="21"/>
    </row>
    <row r="133" spans="2:10" ht="110.25" customHeight="1" x14ac:dyDescent="0.25">
      <c r="C133" s="1" t="s">
        <v>272</v>
      </c>
      <c r="D133" s="2"/>
      <c r="E133" s="2"/>
      <c r="F133" s="2"/>
    </row>
    <row r="135" spans="2:10" ht="71.25" customHeight="1" x14ac:dyDescent="0.3">
      <c r="C135" s="136" t="s">
        <v>273</v>
      </c>
      <c r="D135" s="136"/>
      <c r="E135" s="137">
        <f>SUM(E137:E140)</f>
        <v>1716517.0825</v>
      </c>
    </row>
    <row r="136" spans="2:10" x14ac:dyDescent="0.25">
      <c r="C136" s="138" t="s">
        <v>274</v>
      </c>
    </row>
    <row r="137" spans="2:10" x14ac:dyDescent="0.25">
      <c r="C137" s="139" t="s">
        <v>275</v>
      </c>
      <c r="D137" s="139"/>
    </row>
    <row r="138" spans="2:10" x14ac:dyDescent="0.25">
      <c r="C138" s="140" t="s">
        <v>276</v>
      </c>
      <c r="D138" s="140"/>
    </row>
    <row r="139" spans="2:10" x14ac:dyDescent="0.25">
      <c r="C139" s="140" t="s">
        <v>277</v>
      </c>
      <c r="D139" s="140"/>
    </row>
    <row r="140" spans="2:10" x14ac:dyDescent="0.25">
      <c r="C140" s="140" t="s">
        <v>278</v>
      </c>
      <c r="D140" s="140"/>
      <c r="E140" s="7">
        <f>D129</f>
        <v>1716517.0825</v>
      </c>
    </row>
    <row r="142" spans="2:10" x14ac:dyDescent="0.25">
      <c r="C142" s="141" t="s">
        <v>279</v>
      </c>
      <c r="D142" s="141"/>
      <c r="E142" s="137">
        <f>E135*0.16</f>
        <v>274642.73320000002</v>
      </c>
    </row>
    <row r="144" spans="2:10" x14ac:dyDescent="0.25">
      <c r="B144" s="3" t="s">
        <v>1</v>
      </c>
      <c r="C144" s="3"/>
      <c r="D144" s="3"/>
      <c r="E144" s="3"/>
      <c r="F144" s="3"/>
      <c r="G144" s="3"/>
      <c r="H144" s="142" t="s">
        <v>22</v>
      </c>
      <c r="I144" s="143" t="s">
        <v>25</v>
      </c>
      <c r="J144" s="129" t="s">
        <v>45</v>
      </c>
    </row>
    <row r="145" spans="1:10" x14ac:dyDescent="0.25">
      <c r="B145" s="4" t="s">
        <v>2</v>
      </c>
      <c r="C145" s="4" t="s">
        <v>3</v>
      </c>
      <c r="D145" s="4" t="s">
        <v>5</v>
      </c>
      <c r="E145" s="4" t="s">
        <v>6</v>
      </c>
      <c r="F145" s="4" t="s">
        <v>7</v>
      </c>
      <c r="G145" s="4" t="s">
        <v>8</v>
      </c>
      <c r="H145" s="8" t="s">
        <v>280</v>
      </c>
      <c r="I145" s="130" t="s">
        <v>281</v>
      </c>
      <c r="J145" s="144" t="s">
        <v>219</v>
      </c>
    </row>
    <row r="146" spans="1:10" ht="105" x14ac:dyDescent="0.25">
      <c r="B146" s="5" t="s">
        <v>9</v>
      </c>
      <c r="C146" s="6" t="s">
        <v>10</v>
      </c>
      <c r="D146" s="6" t="s">
        <v>12</v>
      </c>
      <c r="E146" s="6" t="s">
        <v>13</v>
      </c>
      <c r="F146" s="6" t="s">
        <v>14</v>
      </c>
      <c r="G146" s="6" t="s">
        <v>15</v>
      </c>
      <c r="H146" s="9" t="s">
        <v>282</v>
      </c>
      <c r="I146" s="145" t="s">
        <v>283</v>
      </c>
      <c r="J146" s="146" t="s">
        <v>220</v>
      </c>
    </row>
    <row r="147" spans="1:10" x14ac:dyDescent="0.25">
      <c r="B147" s="16" t="s">
        <v>245</v>
      </c>
      <c r="C147" s="16" t="s">
        <v>246</v>
      </c>
      <c r="D147" t="s">
        <v>284</v>
      </c>
      <c r="E147" t="s">
        <v>285</v>
      </c>
      <c r="F147" t="s">
        <v>286</v>
      </c>
      <c r="G147" s="147"/>
      <c r="H147" s="7">
        <f>D129</f>
        <v>1716517.0825</v>
      </c>
      <c r="I147" s="7">
        <f>D130</f>
        <v>274642.73320000002</v>
      </c>
      <c r="J147" s="16" t="s">
        <v>222</v>
      </c>
    </row>
    <row r="150" spans="1:10" x14ac:dyDescent="0.25">
      <c r="A150" s="17"/>
      <c r="B150" s="17"/>
      <c r="C150" s="17"/>
      <c r="D150" s="17"/>
      <c r="E150" s="17"/>
      <c r="F150" s="17"/>
      <c r="G150" s="17"/>
      <c r="H150" s="17"/>
      <c r="I150" s="17"/>
    </row>
    <row r="152" spans="1:10" x14ac:dyDescent="0.25">
      <c r="B152" t="s">
        <v>287</v>
      </c>
    </row>
    <row r="153" spans="1:10" x14ac:dyDescent="0.25">
      <c r="B153" t="s">
        <v>288</v>
      </c>
      <c r="C153" t="s">
        <v>289</v>
      </c>
    </row>
    <row r="154" spans="1:10" x14ac:dyDescent="0.25">
      <c r="B154" t="s">
        <v>290</v>
      </c>
      <c r="C154" t="s">
        <v>291</v>
      </c>
    </row>
    <row r="155" spans="1:10" x14ac:dyDescent="0.25">
      <c r="B155" t="s">
        <v>17</v>
      </c>
      <c r="C155" s="7">
        <v>65000</v>
      </c>
    </row>
    <row r="156" spans="1:10" x14ac:dyDescent="0.25">
      <c r="B156" t="s">
        <v>18</v>
      </c>
      <c r="C156" s="7">
        <f>C155*0.16</f>
        <v>10400</v>
      </c>
    </row>
    <row r="157" spans="1:10" x14ac:dyDescent="0.25">
      <c r="B157" t="s">
        <v>19</v>
      </c>
      <c r="C157" s="7">
        <f>SUM(C155:C156)</f>
        <v>75400</v>
      </c>
    </row>
    <row r="159" spans="1:10" x14ac:dyDescent="0.25">
      <c r="B159" s="117" t="s">
        <v>218</v>
      </c>
      <c r="C159" s="117"/>
      <c r="D159" s="117"/>
      <c r="E159" s="12" t="s">
        <v>22</v>
      </c>
      <c r="F159" s="13" t="s">
        <v>25</v>
      </c>
      <c r="G159" s="148" t="s">
        <v>45</v>
      </c>
    </row>
    <row r="160" spans="1:10" x14ac:dyDescent="0.25">
      <c r="B160" s="119" t="s">
        <v>2</v>
      </c>
      <c r="C160" s="119" t="s">
        <v>3</v>
      </c>
      <c r="D160" s="119" t="s">
        <v>4</v>
      </c>
      <c r="E160" s="8" t="s">
        <v>20</v>
      </c>
      <c r="F160" s="11" t="s">
        <v>23</v>
      </c>
      <c r="G160" s="23" t="s">
        <v>219</v>
      </c>
    </row>
    <row r="161" spans="2:7" ht="75" x14ac:dyDescent="0.25">
      <c r="B161" s="120" t="s">
        <v>9</v>
      </c>
      <c r="C161" s="6" t="s">
        <v>10</v>
      </c>
      <c r="D161" s="6" t="s">
        <v>11</v>
      </c>
      <c r="E161" s="9" t="s">
        <v>21</v>
      </c>
      <c r="F161" s="9" t="s">
        <v>24</v>
      </c>
      <c r="G161" s="121" t="s">
        <v>220</v>
      </c>
    </row>
    <row r="162" spans="2:7" x14ac:dyDescent="0.25">
      <c r="B162" s="122" t="s">
        <v>29</v>
      </c>
      <c r="C162" s="123" t="s">
        <v>229</v>
      </c>
      <c r="D162" s="100" t="s">
        <v>221</v>
      </c>
      <c r="E162" s="124">
        <f>C155</f>
        <v>65000</v>
      </c>
      <c r="F162" s="26">
        <f>C156</f>
        <v>10400</v>
      </c>
      <c r="G162" s="125" t="s">
        <v>222</v>
      </c>
    </row>
    <row r="164" spans="2:7" x14ac:dyDescent="0.25">
      <c r="B164" t="s">
        <v>292</v>
      </c>
    </row>
    <row r="165" spans="2:7" x14ac:dyDescent="0.25">
      <c r="B165" t="s">
        <v>293</v>
      </c>
    </row>
    <row r="166" spans="2:7" x14ac:dyDescent="0.25">
      <c r="B166" t="s">
        <v>288</v>
      </c>
      <c r="C166" t="s">
        <v>289</v>
      </c>
    </row>
    <row r="167" spans="2:7" x14ac:dyDescent="0.25">
      <c r="B167" t="s">
        <v>290</v>
      </c>
      <c r="C167" t="s">
        <v>294</v>
      </c>
    </row>
    <row r="168" spans="2:7" x14ac:dyDescent="0.25">
      <c r="B168" t="s">
        <v>17</v>
      </c>
      <c r="C168" s="7">
        <f>C155*0.03</f>
        <v>1950</v>
      </c>
    </row>
    <row r="169" spans="2:7" x14ac:dyDescent="0.25">
      <c r="B169" t="s">
        <v>18</v>
      </c>
      <c r="C169" s="7">
        <f>C168*0.16</f>
        <v>312</v>
      </c>
    </row>
    <row r="170" spans="2:7" x14ac:dyDescent="0.25">
      <c r="B170" t="s">
        <v>19</v>
      </c>
      <c r="C170" s="7">
        <f>SUM(C168:C169)</f>
        <v>2262</v>
      </c>
    </row>
    <row r="172" spans="2:7" x14ac:dyDescent="0.25">
      <c r="B172" s="117" t="s">
        <v>218</v>
      </c>
      <c r="C172" s="117"/>
      <c r="D172" s="117"/>
      <c r="E172" s="149" t="s">
        <v>22</v>
      </c>
      <c r="F172" s="150"/>
      <c r="G172" s="13" t="s">
        <v>25</v>
      </c>
    </row>
    <row r="173" spans="2:7" x14ac:dyDescent="0.25">
      <c r="B173" s="119" t="s">
        <v>2</v>
      </c>
      <c r="C173" s="119" t="s">
        <v>3</v>
      </c>
      <c r="D173" s="119" t="s">
        <v>4</v>
      </c>
      <c r="E173" s="8" t="s">
        <v>20</v>
      </c>
      <c r="F173" s="8" t="s">
        <v>205</v>
      </c>
      <c r="G173" s="11" t="s">
        <v>23</v>
      </c>
    </row>
    <row r="174" spans="2:7" ht="89.25" x14ac:dyDescent="0.25">
      <c r="B174" s="120" t="s">
        <v>9</v>
      </c>
      <c r="C174" s="6" t="s">
        <v>10</v>
      </c>
      <c r="D174" s="6" t="s">
        <v>11</v>
      </c>
      <c r="E174" s="9" t="s">
        <v>21</v>
      </c>
      <c r="F174" s="9" t="s">
        <v>206</v>
      </c>
      <c r="G174" s="9" t="s">
        <v>24</v>
      </c>
    </row>
    <row r="175" spans="2:7" x14ac:dyDescent="0.25">
      <c r="B175" s="122" t="s">
        <v>29</v>
      </c>
      <c r="C175" s="123" t="s">
        <v>229</v>
      </c>
      <c r="D175" s="100" t="s">
        <v>221</v>
      </c>
      <c r="E175" s="124">
        <v>1950</v>
      </c>
      <c r="F175" s="26">
        <f>C168</f>
        <v>1950</v>
      </c>
      <c r="G175" s="26">
        <f>D169</f>
        <v>0</v>
      </c>
    </row>
    <row r="177" spans="1:8" x14ac:dyDescent="0.25">
      <c r="B177" s="18" t="s">
        <v>224</v>
      </c>
    </row>
    <row r="178" spans="1:8" x14ac:dyDescent="0.25">
      <c r="B178" s="4" t="s">
        <v>2</v>
      </c>
      <c r="C178" s="4" t="s">
        <v>3</v>
      </c>
      <c r="D178" s="4" t="s">
        <v>4</v>
      </c>
      <c r="E178" s="4" t="s">
        <v>281</v>
      </c>
    </row>
    <row r="179" spans="1:8" ht="51" x14ac:dyDescent="0.25">
      <c r="B179" s="6" t="s">
        <v>9</v>
      </c>
      <c r="C179" s="6" t="s">
        <v>10</v>
      </c>
      <c r="D179" s="6" t="s">
        <v>11</v>
      </c>
      <c r="E179" s="6" t="s">
        <v>295</v>
      </c>
    </row>
    <row r="180" spans="1:8" x14ac:dyDescent="0.25">
      <c r="B180" s="125" t="s">
        <v>29</v>
      </c>
      <c r="C180" s="100">
        <v>85</v>
      </c>
      <c r="D180" s="100" t="str">
        <f>D175</f>
        <v>MEMC870302LO9</v>
      </c>
      <c r="E180" s="26">
        <f>C169</f>
        <v>312</v>
      </c>
    </row>
    <row r="182" spans="1:8" x14ac:dyDescent="0.25">
      <c r="A182" s="17"/>
      <c r="B182" s="17"/>
      <c r="C182" s="17"/>
      <c r="D182" s="17"/>
      <c r="E182" s="17"/>
      <c r="F182" s="17"/>
      <c r="G182" s="17"/>
      <c r="H182" s="17"/>
    </row>
    <row r="184" spans="1:8" x14ac:dyDescent="0.25">
      <c r="B184" s="18" t="s">
        <v>296</v>
      </c>
    </row>
    <row r="185" spans="1:8" x14ac:dyDescent="0.25">
      <c r="B185" s="8" t="s">
        <v>168</v>
      </c>
      <c r="C185" s="8" t="s">
        <v>190</v>
      </c>
      <c r="D185" s="8" t="s">
        <v>205</v>
      </c>
      <c r="E185" s="8" t="s">
        <v>297</v>
      </c>
    </row>
    <row r="186" spans="1:8" ht="102" x14ac:dyDescent="0.25">
      <c r="B186" s="105" t="s">
        <v>170</v>
      </c>
      <c r="C186" s="114" t="s">
        <v>192</v>
      </c>
      <c r="D186" s="9" t="s">
        <v>206</v>
      </c>
      <c r="E186" s="145" t="s">
        <v>298</v>
      </c>
    </row>
    <row r="187" spans="1:8" x14ac:dyDescent="0.25">
      <c r="B187" s="100"/>
      <c r="C187" s="100"/>
      <c r="D187" s="100"/>
      <c r="E187" s="100"/>
    </row>
    <row r="189" spans="1:8" x14ac:dyDescent="0.25">
      <c r="B189" s="18" t="s">
        <v>224</v>
      </c>
    </row>
    <row r="190" spans="1:8" x14ac:dyDescent="0.25">
      <c r="B190" s="4" t="s">
        <v>281</v>
      </c>
    </row>
    <row r="191" spans="1:8" ht="63.75" x14ac:dyDescent="0.25">
      <c r="B191" s="6" t="s">
        <v>295</v>
      </c>
    </row>
    <row r="193" spans="1:8" ht="308.25" customHeight="1" x14ac:dyDescent="0.25">
      <c r="B193" s="22" t="s">
        <v>299</v>
      </c>
      <c r="C193" s="21"/>
      <c r="D193" s="21"/>
      <c r="E193" s="21"/>
      <c r="F193" s="21"/>
      <c r="G193" s="21"/>
    </row>
    <row r="195" spans="1:8" x14ac:dyDescent="0.25">
      <c r="A195" s="17"/>
      <c r="B195" s="17"/>
      <c r="C195" s="17"/>
      <c r="D195" s="17"/>
      <c r="E195" s="17"/>
      <c r="F195" s="17"/>
      <c r="G195" s="17"/>
      <c r="H195" s="17"/>
    </row>
    <row r="197" spans="1:8" x14ac:dyDescent="0.25">
      <c r="B197" t="s">
        <v>300</v>
      </c>
    </row>
    <row r="198" spans="1:8" x14ac:dyDescent="0.25">
      <c r="B198" t="s">
        <v>288</v>
      </c>
      <c r="C198" t="s">
        <v>289</v>
      </c>
    </row>
    <row r="199" spans="1:8" x14ac:dyDescent="0.25">
      <c r="B199" t="s">
        <v>290</v>
      </c>
      <c r="C199" t="s">
        <v>291</v>
      </c>
    </row>
    <row r="200" spans="1:8" x14ac:dyDescent="0.25">
      <c r="B200" t="s">
        <v>17</v>
      </c>
      <c r="C200" s="7">
        <v>100000</v>
      </c>
    </row>
    <row r="201" spans="1:8" x14ac:dyDescent="0.25">
      <c r="B201" t="s">
        <v>18</v>
      </c>
      <c r="C201" s="7">
        <f>C200*0.16</f>
        <v>16000</v>
      </c>
    </row>
    <row r="202" spans="1:8" x14ac:dyDescent="0.25">
      <c r="B202" t="s">
        <v>19</v>
      </c>
      <c r="C202" s="7">
        <f>SUM(C200:C201)</f>
        <v>116000</v>
      </c>
    </row>
    <row r="204" spans="1:8" ht="33.75" customHeight="1" x14ac:dyDescent="0.25">
      <c r="B204" s="21" t="s">
        <v>301</v>
      </c>
      <c r="C204" s="21"/>
      <c r="D204" s="21"/>
      <c r="E204" s="21"/>
      <c r="F204" s="21"/>
      <c r="G204" s="21"/>
    </row>
    <row r="206" spans="1:8" x14ac:dyDescent="0.25">
      <c r="B206" s="117" t="s">
        <v>218</v>
      </c>
      <c r="C206" s="117"/>
      <c r="D206" s="117"/>
      <c r="E206" s="12" t="s">
        <v>22</v>
      </c>
      <c r="F206" s="13" t="s">
        <v>25</v>
      </c>
      <c r="G206" s="148" t="s">
        <v>45</v>
      </c>
    </row>
    <row r="207" spans="1:8" x14ac:dyDescent="0.25">
      <c r="B207" s="119" t="s">
        <v>2</v>
      </c>
      <c r="C207" s="119" t="s">
        <v>3</v>
      </c>
      <c r="D207" s="119" t="s">
        <v>4</v>
      </c>
      <c r="E207" s="8" t="s">
        <v>20</v>
      </c>
      <c r="F207" s="11" t="s">
        <v>23</v>
      </c>
      <c r="G207" s="23" t="s">
        <v>219</v>
      </c>
    </row>
    <row r="208" spans="1:8" ht="75" x14ac:dyDescent="0.25">
      <c r="B208" s="120" t="s">
        <v>9</v>
      </c>
      <c r="C208" s="6" t="s">
        <v>10</v>
      </c>
      <c r="D208" s="6" t="s">
        <v>11</v>
      </c>
      <c r="E208" s="9" t="s">
        <v>21</v>
      </c>
      <c r="F208" s="9" t="s">
        <v>24</v>
      </c>
      <c r="G208" s="121" t="s">
        <v>220</v>
      </c>
    </row>
    <row r="209" spans="2:7" x14ac:dyDescent="0.25">
      <c r="B209" s="122" t="s">
        <v>29</v>
      </c>
      <c r="C209" s="123" t="s">
        <v>229</v>
      </c>
      <c r="D209" s="100" t="s">
        <v>221</v>
      </c>
      <c r="E209" s="124">
        <f>C200</f>
        <v>100000</v>
      </c>
      <c r="F209" s="26">
        <f>C201</f>
        <v>16000</v>
      </c>
      <c r="G209" s="125" t="s">
        <v>222</v>
      </c>
    </row>
    <row r="212" spans="2:7" x14ac:dyDescent="0.25">
      <c r="B212" t="s">
        <v>287</v>
      </c>
    </row>
    <row r="213" spans="2:7" x14ac:dyDescent="0.25">
      <c r="B213" t="s">
        <v>288</v>
      </c>
      <c r="C213" t="s">
        <v>289</v>
      </c>
    </row>
    <row r="214" spans="2:7" x14ac:dyDescent="0.25">
      <c r="B214" t="s">
        <v>290</v>
      </c>
      <c r="C214" t="s">
        <v>291</v>
      </c>
    </row>
    <row r="215" spans="2:7" x14ac:dyDescent="0.25">
      <c r="B215" t="s">
        <v>17</v>
      </c>
      <c r="C215" s="7">
        <v>125000</v>
      </c>
    </row>
    <row r="216" spans="2:7" x14ac:dyDescent="0.25">
      <c r="B216" t="s">
        <v>18</v>
      </c>
      <c r="C216" s="7">
        <f>C215*0.16</f>
        <v>20000</v>
      </c>
    </row>
    <row r="217" spans="2:7" x14ac:dyDescent="0.25">
      <c r="B217" t="s">
        <v>19</v>
      </c>
      <c r="C217" s="7">
        <f>SUM(C215:C216)</f>
        <v>145000</v>
      </c>
    </row>
    <row r="219" spans="2:7" x14ac:dyDescent="0.25">
      <c r="B219" t="s">
        <v>302</v>
      </c>
      <c r="C219" s="7">
        <f>C217-C202</f>
        <v>29000</v>
      </c>
    </row>
    <row r="221" spans="2:7" x14ac:dyDescent="0.25">
      <c r="B221" t="s">
        <v>288</v>
      </c>
      <c r="C221" t="s">
        <v>289</v>
      </c>
    </row>
    <row r="222" spans="2:7" x14ac:dyDescent="0.25">
      <c r="B222" t="s">
        <v>290</v>
      </c>
      <c r="C222" t="s">
        <v>294</v>
      </c>
    </row>
    <row r="223" spans="2:7" x14ac:dyDescent="0.25">
      <c r="B223" t="s">
        <v>232</v>
      </c>
      <c r="C223">
        <v>30</v>
      </c>
    </row>
    <row r="224" spans="2:7" x14ac:dyDescent="0.25">
      <c r="B224" t="s">
        <v>17</v>
      </c>
      <c r="C224" s="7">
        <f>C200</f>
        <v>100000</v>
      </c>
    </row>
    <row r="225" spans="1:8" x14ac:dyDescent="0.25">
      <c r="B225" t="s">
        <v>18</v>
      </c>
      <c r="C225" s="7">
        <f>C224*0.16</f>
        <v>16000</v>
      </c>
    </row>
    <row r="226" spans="1:8" x14ac:dyDescent="0.25">
      <c r="B226" t="s">
        <v>19</v>
      </c>
      <c r="C226" s="7">
        <f>SUM(C224:C225)</f>
        <v>116000</v>
      </c>
    </row>
    <row r="228" spans="1:8" x14ac:dyDescent="0.25">
      <c r="B228" s="117" t="s">
        <v>218</v>
      </c>
      <c r="C228" s="117"/>
      <c r="D228" s="117"/>
      <c r="E228" s="12" t="s">
        <v>22</v>
      </c>
      <c r="F228" s="13" t="s">
        <v>25</v>
      </c>
      <c r="G228" s="148" t="s">
        <v>45</v>
      </c>
    </row>
    <row r="229" spans="1:8" x14ac:dyDescent="0.25">
      <c r="B229" s="119" t="s">
        <v>2</v>
      </c>
      <c r="C229" s="119" t="s">
        <v>3</v>
      </c>
      <c r="D229" s="119" t="s">
        <v>4</v>
      </c>
      <c r="E229" s="8" t="s">
        <v>20</v>
      </c>
      <c r="F229" s="11" t="s">
        <v>23</v>
      </c>
      <c r="G229" s="23" t="s">
        <v>219</v>
      </c>
    </row>
    <row r="230" spans="1:8" ht="75" x14ac:dyDescent="0.25">
      <c r="B230" s="120" t="s">
        <v>9</v>
      </c>
      <c r="C230" s="6" t="s">
        <v>10</v>
      </c>
      <c r="D230" s="6" t="s">
        <v>11</v>
      </c>
      <c r="E230" s="9" t="s">
        <v>21</v>
      </c>
      <c r="F230" s="9" t="s">
        <v>24</v>
      </c>
      <c r="G230" s="121" t="s">
        <v>220</v>
      </c>
    </row>
    <row r="231" spans="1:8" x14ac:dyDescent="0.25">
      <c r="B231" s="122" t="s">
        <v>29</v>
      </c>
      <c r="C231" s="123" t="s">
        <v>229</v>
      </c>
      <c r="D231" s="100" t="s">
        <v>221</v>
      </c>
      <c r="E231" s="124">
        <f>C215-C224</f>
        <v>25000</v>
      </c>
      <c r="F231" s="26">
        <f>C216-C225</f>
        <v>4000</v>
      </c>
      <c r="G231" s="125" t="s">
        <v>222</v>
      </c>
    </row>
    <row r="234" spans="1:8" x14ac:dyDescent="0.25">
      <c r="A234" s="17"/>
      <c r="B234" s="17"/>
      <c r="C234" s="17"/>
      <c r="D234" s="17"/>
      <c r="E234" s="17"/>
      <c r="F234" s="17"/>
      <c r="G234" s="17"/>
      <c r="H234" s="17"/>
    </row>
    <row r="236" spans="1:8" x14ac:dyDescent="0.25">
      <c r="B236" s="18" t="s">
        <v>307</v>
      </c>
    </row>
    <row r="237" spans="1:8" x14ac:dyDescent="0.25">
      <c r="B237" t="s">
        <v>303</v>
      </c>
      <c r="C237" s="151">
        <v>45749</v>
      </c>
    </row>
    <row r="238" spans="1:8" x14ac:dyDescent="0.25">
      <c r="B238" t="s">
        <v>288</v>
      </c>
      <c r="C238" t="s">
        <v>289</v>
      </c>
    </row>
    <row r="239" spans="1:8" x14ac:dyDescent="0.25">
      <c r="B239" t="s">
        <v>262</v>
      </c>
      <c r="C239" t="s">
        <v>263</v>
      </c>
    </row>
    <row r="240" spans="1:8" x14ac:dyDescent="0.25">
      <c r="B240" t="s">
        <v>304</v>
      </c>
      <c r="C240">
        <v>20.105979999999999</v>
      </c>
    </row>
    <row r="242" spans="2:7" x14ac:dyDescent="0.25">
      <c r="B242" t="s">
        <v>17</v>
      </c>
      <c r="C242" s="7">
        <v>5000</v>
      </c>
    </row>
    <row r="243" spans="2:7" x14ac:dyDescent="0.25">
      <c r="B243" t="s">
        <v>18</v>
      </c>
      <c r="C243" s="7">
        <f>C242*0.16</f>
        <v>800</v>
      </c>
    </row>
    <row r="244" spans="2:7" x14ac:dyDescent="0.25">
      <c r="B244" t="s">
        <v>19</v>
      </c>
      <c r="C244" s="7">
        <f>SUM(C242:C243)</f>
        <v>5800</v>
      </c>
    </row>
    <row r="245" spans="2:7" x14ac:dyDescent="0.25">
      <c r="C245" s="7"/>
    </row>
    <row r="246" spans="2:7" x14ac:dyDescent="0.25">
      <c r="B246" t="s">
        <v>308</v>
      </c>
      <c r="C246" s="7"/>
      <c r="D246">
        <v>20.6358</v>
      </c>
    </row>
    <row r="247" spans="2:7" x14ac:dyDescent="0.25">
      <c r="C247" s="7"/>
    </row>
    <row r="249" spans="2:7" x14ac:dyDescent="0.25">
      <c r="B249" s="117" t="s">
        <v>218</v>
      </c>
      <c r="C249" s="117"/>
      <c r="D249" s="117"/>
      <c r="E249" s="12" t="s">
        <v>22</v>
      </c>
      <c r="F249" s="13" t="s">
        <v>25</v>
      </c>
      <c r="G249" s="148" t="s">
        <v>45</v>
      </c>
    </row>
    <row r="250" spans="2:7" x14ac:dyDescent="0.25">
      <c r="B250" s="119" t="s">
        <v>2</v>
      </c>
      <c r="C250" s="119" t="s">
        <v>3</v>
      </c>
      <c r="D250" s="119" t="s">
        <v>4</v>
      </c>
      <c r="E250" s="8" t="s">
        <v>20</v>
      </c>
      <c r="F250" s="11" t="s">
        <v>23</v>
      </c>
      <c r="G250" s="23" t="s">
        <v>219</v>
      </c>
    </row>
    <row r="251" spans="2:7" ht="75" x14ac:dyDescent="0.25">
      <c r="B251" s="120" t="s">
        <v>9</v>
      </c>
      <c r="C251" s="6" t="s">
        <v>10</v>
      </c>
      <c r="D251" s="6" t="s">
        <v>11</v>
      </c>
      <c r="E251" s="9" t="s">
        <v>21</v>
      </c>
      <c r="F251" s="9" t="s">
        <v>24</v>
      </c>
      <c r="G251" s="121" t="s">
        <v>220</v>
      </c>
    </row>
    <row r="252" spans="2:7" x14ac:dyDescent="0.25">
      <c r="B252" s="122" t="s">
        <v>29</v>
      </c>
      <c r="C252" s="123" t="s">
        <v>229</v>
      </c>
      <c r="D252" s="100" t="s">
        <v>221</v>
      </c>
      <c r="E252" s="124">
        <f>ROUND(C242*D246,0)</f>
        <v>103179</v>
      </c>
      <c r="F252" s="124">
        <f>ROUND(C243*D246,0)</f>
        <v>16509</v>
      </c>
      <c r="G252" s="125" t="s">
        <v>222</v>
      </c>
    </row>
  </sheetData>
  <mergeCells count="30">
    <mergeCell ref="B193:G193"/>
    <mergeCell ref="B204:G204"/>
    <mergeCell ref="B206:D206"/>
    <mergeCell ref="B228:D228"/>
    <mergeCell ref="B249:D249"/>
    <mergeCell ref="C140:D140"/>
    <mergeCell ref="C142:D142"/>
    <mergeCell ref="B144:G144"/>
    <mergeCell ref="B159:D159"/>
    <mergeCell ref="B172:D172"/>
    <mergeCell ref="E172:F172"/>
    <mergeCell ref="C132:F132"/>
    <mergeCell ref="C133:F133"/>
    <mergeCell ref="C135:D135"/>
    <mergeCell ref="C137:D137"/>
    <mergeCell ref="C138:D138"/>
    <mergeCell ref="C139:D139"/>
    <mergeCell ref="B72:H72"/>
    <mergeCell ref="B73:H73"/>
    <mergeCell ref="B74:H74"/>
    <mergeCell ref="B76:F76"/>
    <mergeCell ref="E89:H94"/>
    <mergeCell ref="B96:D96"/>
    <mergeCell ref="G96:H96"/>
    <mergeCell ref="B14:D14"/>
    <mergeCell ref="B19:G19"/>
    <mergeCell ref="B34:D34"/>
    <mergeCell ref="B52:G52"/>
    <mergeCell ref="B53:G53"/>
    <mergeCell ref="B56:D56"/>
  </mergeCells>
  <dataValidations count="5">
    <dataValidation type="textLength" allowBlank="1" showInputMessage="1" showErrorMessage="1" errorTitle="RFC" error="La longitud del RFC es incorrecta" sqref="D17 D37 D59 D99 D162 D175 D209 D231 D252" xr:uid="{8CFD207E-9B74-4A71-B7F8-DD9952E522BF}">
      <formula1>12</formula1>
      <formula2>13</formula2>
    </dataValidation>
    <dataValidation type="whole" operator="lessThanOrEqual" showInputMessage="1" showErrorMessage="1" errorTitle="DIOT" error="El valor debe de ser igual o menor al campo 12" sqref="D187" xr:uid="{68D29F9D-0771-4BC8-8590-088A20CF854A}">
      <formula1>C187</formula1>
    </dataValidation>
    <dataValidation type="whole" operator="lessThanOrEqual" showInputMessage="1" showErrorMessage="1" errorTitle="DIOT" error="El valor debe de ser igual o menor al campo 8" sqref="B187" xr:uid="{37BACAC7-54E8-4587-8C34-2927EFEBAC5A}">
      <formula1>A187</formula1>
    </dataValidation>
    <dataValidation type="whole" operator="lessThanOrEqual" showInputMessage="1" showErrorMessage="1" errorTitle="DIOT" error="El valor debe de ser igual o menor al campo 10" sqref="C187" xr:uid="{D8B68BA0-A330-422A-A792-2FA7734A0CD9}">
      <formula1>B187</formula1>
    </dataValidation>
    <dataValidation type="whole" operator="lessThanOrEqual" showInputMessage="1" showErrorMessage="1" errorTitle="DIOT" error="El valor debe de ser igual o menor al campo 14" sqref="E187" xr:uid="{3068DF05-CB62-48DC-9ABD-4F039B8F138A}">
      <formula1>D187</formula1>
    </dataValidation>
  </dataValidations>
  <hyperlinks>
    <hyperlink ref="B146" location="FUNDAMENTO!B9" display="Tipo de Tercero" xr:uid="{6E0EF01E-58D9-4034-8643-FE597A4A1FFE}"/>
  </hyperlink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A7C9-D39E-4C1B-BF5B-19F2712DD2A0}">
  <dimension ref="A3:E17"/>
  <sheetViews>
    <sheetView zoomScale="130" zoomScaleNormal="130" workbookViewId="0">
      <selection activeCell="B13" sqref="B13"/>
    </sheetView>
  </sheetViews>
  <sheetFormatPr baseColWidth="10" defaultRowHeight="15" x14ac:dyDescent="0.25"/>
  <cols>
    <col min="2" max="3" width="27.42578125" customWidth="1"/>
    <col min="4" max="4" width="30.7109375" customWidth="1"/>
    <col min="5" max="5" width="28.140625" customWidth="1"/>
  </cols>
  <sheetData>
    <row r="3" spans="1:5" x14ac:dyDescent="0.25">
      <c r="B3" s="96" t="s">
        <v>28</v>
      </c>
      <c r="C3" s="97"/>
      <c r="D3" s="94" t="s">
        <v>45</v>
      </c>
      <c r="E3" s="95"/>
    </row>
    <row r="4" spans="1:5" x14ac:dyDescent="0.25">
      <c r="B4" s="14" t="s">
        <v>156</v>
      </c>
      <c r="C4" s="92" t="s">
        <v>149</v>
      </c>
      <c r="D4" s="23" t="s">
        <v>151</v>
      </c>
      <c r="E4" s="23" t="s">
        <v>153</v>
      </c>
    </row>
    <row r="5" spans="1:5" ht="63.75" x14ac:dyDescent="0.25">
      <c r="B5" s="9" t="s">
        <v>157</v>
      </c>
      <c r="C5" s="9" t="s">
        <v>150</v>
      </c>
      <c r="D5" s="93" t="s">
        <v>152</v>
      </c>
      <c r="E5" s="93" t="s">
        <v>154</v>
      </c>
    </row>
    <row r="6" spans="1:5" x14ac:dyDescent="0.25">
      <c r="B6" s="100"/>
      <c r="C6" s="26">
        <f>D17</f>
        <v>5760</v>
      </c>
      <c r="D6" s="100"/>
      <c r="E6" s="100"/>
    </row>
    <row r="8" spans="1:5" ht="141" customHeight="1" x14ac:dyDescent="0.25">
      <c r="B8" s="22" t="s">
        <v>155</v>
      </c>
      <c r="C8" s="22"/>
      <c r="D8" s="21"/>
      <c r="E8" s="21"/>
    </row>
    <row r="10" spans="1:5" x14ac:dyDescent="0.25">
      <c r="B10" s="18" t="s">
        <v>158</v>
      </c>
    </row>
    <row r="11" spans="1:5" x14ac:dyDescent="0.25">
      <c r="B11" t="s">
        <v>159</v>
      </c>
    </row>
    <row r="12" spans="1:5" x14ac:dyDescent="0.25">
      <c r="B12" t="s">
        <v>160</v>
      </c>
      <c r="C12" s="7">
        <v>15000</v>
      </c>
      <c r="D12" t="s">
        <v>162</v>
      </c>
    </row>
    <row r="13" spans="1:5" x14ac:dyDescent="0.25">
      <c r="A13" s="99" t="s">
        <v>164</v>
      </c>
      <c r="B13" t="s">
        <v>161</v>
      </c>
      <c r="C13" s="7">
        <v>120000</v>
      </c>
      <c r="D13" t="s">
        <v>163</v>
      </c>
    </row>
    <row r="14" spans="1:5" x14ac:dyDescent="0.25">
      <c r="A14" s="98"/>
      <c r="C14" s="7"/>
    </row>
    <row r="15" spans="1:5" x14ac:dyDescent="0.25">
      <c r="C15" s="101" t="s">
        <v>17</v>
      </c>
      <c r="D15" s="101" t="s">
        <v>18</v>
      </c>
      <c r="E15" s="101" t="s">
        <v>19</v>
      </c>
    </row>
    <row r="16" spans="1:5" x14ac:dyDescent="0.25">
      <c r="B16" s="100" t="s">
        <v>165</v>
      </c>
      <c r="C16" s="26">
        <v>8000</v>
      </c>
      <c r="D16" s="26">
        <f>C16*0.16</f>
        <v>1280</v>
      </c>
      <c r="E16" s="26">
        <f>SUM(C16:D16)</f>
        <v>9280</v>
      </c>
    </row>
    <row r="17" spans="1:5" x14ac:dyDescent="0.25">
      <c r="A17" s="99" t="s">
        <v>164</v>
      </c>
      <c r="B17" s="100" t="s">
        <v>166</v>
      </c>
      <c r="C17" s="102">
        <v>36000</v>
      </c>
      <c r="D17" s="26">
        <f>C17*0.16</f>
        <v>5760</v>
      </c>
      <c r="E17" s="26">
        <f>SUM(C17:D17)</f>
        <v>41760</v>
      </c>
    </row>
  </sheetData>
  <mergeCells count="3">
    <mergeCell ref="D3:E3"/>
    <mergeCell ref="B8:E8"/>
    <mergeCell ref="B3:C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TERCERO</vt:lpstr>
      <vt:lpstr>DIOT</vt:lpstr>
      <vt:lpstr>FICHAS</vt:lpstr>
      <vt:lpstr>FDIOT</vt:lpstr>
      <vt:lpstr>EJEMPLO</vt:lpstr>
      <vt:lpstr>NO OBJETO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2025-05-14T22:01:48Z</dcterms:created>
  <dcterms:modified xsi:type="dcterms:W3CDTF">2025-05-15T00:46:25Z</dcterms:modified>
</cp:coreProperties>
</file>