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msy\ams\KINGSTON NEGRA\CURSOS\COFIDE\04-12-2025 IEPS\"/>
    </mc:Choice>
  </mc:AlternateContent>
  <xr:revisionPtr revIDLastSave="0" documentId="13_ncr:1_{EC87CB92-248B-4178-8829-052B7AB2BF87}" xr6:coauthVersionLast="47" xr6:coauthVersionMax="47" xr10:uidLastSave="{00000000-0000-0000-0000-000000000000}"/>
  <bookViews>
    <workbookView xWindow="-120" yWindow="-120" windowWidth="29040" windowHeight="15720" activeTab="3" xr2:uid="{A83F3951-28FA-49E1-8A28-FE9B5526D3D8}"/>
  </bookViews>
  <sheets>
    <sheet name="CFDI" sheetId="1" r:id="rId1"/>
    <sheet name="EXENTO" sheetId="2" r:id="rId2"/>
    <sheet name="DENSIDAD" sheetId="3" r:id="rId3"/>
    <sheet name="ACREDITAB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C24" i="4"/>
  <c r="C22" i="4"/>
  <c r="C21" i="4"/>
  <c r="G18" i="4"/>
  <c r="E18" i="4"/>
  <c r="F14" i="4"/>
  <c r="E14" i="4"/>
  <c r="C7" i="4"/>
  <c r="C8" i="4" s="1"/>
  <c r="H10" i="3"/>
  <c r="H11" i="3"/>
  <c r="H9" i="3"/>
  <c r="C9" i="4" l="1"/>
  <c r="C10" i="4"/>
  <c r="G67" i="1" l="1"/>
  <c r="G59" i="1"/>
  <c r="G60" i="1"/>
  <c r="G61" i="1"/>
  <c r="G62" i="1"/>
  <c r="G63" i="1"/>
  <c r="G64" i="1"/>
  <c r="G65" i="1"/>
  <c r="G66" i="1"/>
  <c r="G58" i="1"/>
  <c r="C10" i="1"/>
  <c r="C1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<sst xmlns="http://schemas.openxmlformats.org/spreadsheetml/2006/main" count="106" uniqueCount="88">
  <si>
    <r>
      <rPr>
        <b/>
        <sz val="11"/>
        <color theme="1"/>
        <rFont val="Aptos Narrow"/>
        <family val="2"/>
        <scheme val="minor"/>
      </rPr>
      <t>Artículo 2o LIEPS</t>
    </r>
    <r>
      <rPr>
        <sz val="11"/>
        <color theme="1"/>
        <rFont val="Aptos Narrow"/>
        <family val="2"/>
        <scheme val="minor"/>
      </rPr>
      <t>.- Al valor de los actos o actividades que a continuación se señalan, se aplicarán las tasas y cuotas siguientes:
I. 	En la enajenación o, en su caso, en la importación de los siguientes bienes:
A) 	Bebidas con contenido alcohólico y cerveza:
1.	Con una graduación alcohólica de hasta 14° G.L. 	26.5%
2. 	Con una graduación alcohólica de más de 14° y hasta 20°G.L. 	 30%
3.	Con una graduación alcohólica de más de 20°G.L 	53%</t>
    </r>
  </si>
  <si>
    <r>
      <rPr>
        <b/>
        <sz val="11"/>
        <color theme="1"/>
        <rFont val="Aptos Narrow"/>
        <family val="2"/>
        <scheme val="minor"/>
      </rPr>
      <t>Artículo 7 último párrafo LIEPS.</t>
    </r>
    <r>
      <rPr>
        <sz val="11"/>
        <color theme="1"/>
        <rFont val="Aptos Narrow"/>
        <family val="2"/>
        <scheme val="minor"/>
      </rPr>
      <t xml:space="preserve">
Tampoco se considera enajenación las ventas de bebidas alcohólicas cuando éstas se realicen al público en general, en botellas abiertas o por copeo, para su consumo en el mismo lugar o establecimiento en el que se enajenen.</t>
    </r>
  </si>
  <si>
    <r>
      <rPr>
        <b/>
        <sz val="11"/>
        <color theme="1"/>
        <rFont val="Aptos Narrow"/>
        <family val="2"/>
        <scheme val="minor"/>
      </rPr>
      <t>Artículo 19 LIEPS</t>
    </r>
    <r>
      <rPr>
        <sz val="11"/>
        <color theme="1"/>
        <rFont val="Aptos Narrow"/>
        <family val="2"/>
        <scheme val="minor"/>
      </rPr>
      <t>.- Los contribuyentes a que se refiere esta Ley tienen, además de las obligaciones señaladas en otros artículos de la misma y en las demás disposiciones fiscales, las siguientes:
II.	Expedir comprobantes fiscales, sin el traslado en forma expresa y por separado del impuesto establecido en esta Ley, salvo tratándose de la enajenación de los bienes a que se refieren los incisos A), D), F), G), I) y J) de la fracción I del artículo 2o. de esta Ley, siempre que el adquirente sea a su vez contribuyente de este impuesto por dichos bienes y así lo solicite.
............................................</t>
    </r>
  </si>
  <si>
    <t>Costo por botella</t>
  </si>
  <si>
    <t>Precio de venta s/IEPS incluido</t>
  </si>
  <si>
    <t>Precio de venta c/IEPS incluido</t>
  </si>
  <si>
    <r>
      <rPr>
        <b/>
        <sz val="11"/>
        <color theme="1"/>
        <rFont val="Aptos Narrow"/>
        <family val="2"/>
        <scheme val="minor"/>
      </rPr>
      <t>Artículo 14 RLIEPS</t>
    </r>
    <r>
      <rPr>
        <sz val="11"/>
        <color theme="1"/>
        <rFont val="Aptos Narrow"/>
        <family val="2"/>
        <scheme val="minor"/>
      </rPr>
      <t>. Para los efectos del artículo 19, fracción II, tercer párrafo de la Ley, se cumple con el requisito de cerciorarse de que los datos relativos al nombre, denominación o razón social, de la persona a favor de quien se expide un comprobante fiscal con el traslado expreso y por separado del impuesto, corresponden con el registro con que dicha persona acredite que es contribuyente del citado impuesto, cuando dichos datos coincidan con los datos de la constancia de inscripción en el Registro Federal de Contribuyentes expedida por el Servicio de Administración Tributaria, en la cual estén contenidas las obligaciones del impuesto y siempre que se anote el número de dicha constancia en el comprobante que se expida.</t>
    </r>
  </si>
  <si>
    <r>
      <rPr>
        <b/>
        <sz val="11"/>
        <color theme="1"/>
        <rFont val="Aptos Narrow"/>
        <family val="2"/>
        <scheme val="minor"/>
      </rPr>
      <t xml:space="preserve">Documento que acredita que se es contribuyente del IEPS
5.2.39. </t>
    </r>
    <r>
      <rPr>
        <sz val="11"/>
        <color theme="1"/>
        <rFont val="Aptos Narrow"/>
        <family val="2"/>
        <scheme val="minor"/>
      </rPr>
      <t>Para los efectos del artículo 14 del Reglamento de la Ley del IEPS, se considera que con la Constancia de Situación Fiscal se acredita que se es contribuyente del IEPS cuando en dicho documento anexo se desprendan las obligaciones del citado impuesto.
	LIEPS 19, RLIEPS 14</t>
    </r>
  </si>
  <si>
    <r>
      <rPr>
        <b/>
        <sz val="11"/>
        <color theme="1"/>
        <rFont val="Aptos Narrow"/>
        <family val="2"/>
        <scheme val="minor"/>
      </rPr>
      <t>Artículo 83 CFF</t>
    </r>
    <r>
      <rPr>
        <sz val="11"/>
        <color theme="1"/>
        <rFont val="Aptos Narrow"/>
        <family val="2"/>
        <scheme val="minor"/>
      </rPr>
      <t xml:space="preserve">. ...
I. a VIII.	...
IX.	Expedir comprobantes fiscales digitales por Internet asentando la clave del registro federal de contribuyentes de persona distinta a la que adquiere el bien o el servicio o a la que contrate el uso o goce temporal de bienes; o bien, </t>
    </r>
    <r>
      <rPr>
        <b/>
        <sz val="11"/>
        <color rgb="FFFF0000"/>
        <rFont val="Aptos Narrow"/>
        <family val="2"/>
        <scheme val="minor"/>
      </rPr>
      <t>condicionando su emisión a la exhibición de la Cédula de Identificación Fiscal o Constancia de Situación Fiscal.</t>
    </r>
  </si>
  <si>
    <r>
      <rPr>
        <b/>
        <sz val="11"/>
        <color theme="1"/>
        <rFont val="Aptos Narrow"/>
        <family val="2"/>
        <scheme val="minor"/>
      </rPr>
      <t xml:space="preserve">Definición de público en general para efectos de expedición de CFDI
2.7.1.45. </t>
    </r>
    <r>
      <rPr>
        <sz val="11"/>
        <color theme="1"/>
        <rFont val="Aptos Narrow"/>
        <family val="2"/>
        <scheme val="minor"/>
      </rPr>
      <t>Para los efectos de los artículos 29 y 29-A fracción IV, segundo párrafo del CFF, se entiende por actividades realizadas con el público en general, cuando se registre la clave en el RFC genérica a que se refiere la regla 2.7.1.23., consistente en: XAXX010101000, en el campo “Rfc” del nodo Receptor del CFDI.
	CFF 29, 29-A, RMF 2.7.1.21., 2.7.1.23</t>
    </r>
  </si>
  <si>
    <t>Factura global público en general</t>
  </si>
  <si>
    <t>Factura público en  general</t>
  </si>
  <si>
    <t>RFC del emisor</t>
  </si>
  <si>
    <t>Nombre del emisor</t>
  </si>
  <si>
    <t>Régimen fiscal del emisor</t>
  </si>
  <si>
    <t>Fecha</t>
  </si>
  <si>
    <t>Lugar de expedición</t>
  </si>
  <si>
    <t>Folio</t>
  </si>
  <si>
    <t>Producto</t>
  </si>
  <si>
    <t>Clave producto</t>
  </si>
  <si>
    <t>Cantidad</t>
  </si>
  <si>
    <t>Valor unitario</t>
  </si>
  <si>
    <t>Descripción</t>
  </si>
  <si>
    <t>Importe</t>
  </si>
  <si>
    <t>Total</t>
  </si>
  <si>
    <t>Comprobante de operaciones con el público en general</t>
  </si>
  <si>
    <t>Exentos</t>
  </si>
  <si>
    <t>Aguamiel y productos derivados de su fermentación</t>
  </si>
  <si>
    <t>Condición</t>
  </si>
  <si>
    <t>Fundamento</t>
  </si>
  <si>
    <t>Artículo 2 fracción I inciso A)</t>
  </si>
  <si>
    <t>Exención</t>
  </si>
  <si>
    <t>Las que realicen personas diferentes de los fabricantes, productores o importadores</t>
  </si>
  <si>
    <t>Tabacos labrados y otros</t>
  </si>
  <si>
    <t>Artículo 2 fracción I inciso C)</t>
  </si>
  <si>
    <t>Combustibles automotrices</t>
  </si>
  <si>
    <t>Artículo 2 fracción I inciso D)</t>
  </si>
  <si>
    <t>Bebidas saborizadas; concentrados, polvos, jarabes, esencias o extractos de sabores, que al diluirse permitan obtener bebidas saborizadas; y jarabes o concentrados para preparar bebidas saborizadas que se expendan en envases abiertos utilizando aparatos automáticos, eléctricos o mecánicos, siempre que los bienes a que se refiere este inciso contengan cualquier tipo de azúcares o edulcorantes añadidos.</t>
  </si>
  <si>
    <t>Artículo 2 fracción I inciso G)</t>
  </si>
  <si>
    <t>Combustibles Fósiles</t>
  </si>
  <si>
    <t>Artículo 2 fracción I inciso H)</t>
  </si>
  <si>
    <t>Cuota adicional combustibles automotices y fosiles</t>
  </si>
  <si>
    <t>Artículo 2-A</t>
  </si>
  <si>
    <t>Cerveza</t>
  </si>
  <si>
    <t>Bebidas refrescantes</t>
  </si>
  <si>
    <t>Puros y otros tabacos labrados</t>
  </si>
  <si>
    <t>Artículo 2 fracción I inciso C), ver artículo 3o. Fracción VIII</t>
  </si>
  <si>
    <t xml:space="preserve">Bebidas energetizantes, así como concentrados, polvos y jarabes para preparar bebidas energetizantes </t>
  </si>
  <si>
    <t>Artículo 2 fracción I inciso F)</t>
  </si>
  <si>
    <r>
      <t xml:space="preserve">Que se efectúen al público en general, salvo que el enajenante sea fabricante, productor, envasador, distribuidor o importador de los bienes que enajene. No gozarán del beneficio establecido en este inciso, las enajenaciones de los citados bienes efectuadas por comerciantes que obtengan la mayor parte del importe de sus ingresos de enajenaciones a personas que no forman parte del público en general. </t>
    </r>
    <r>
      <rPr>
        <sz val="11"/>
        <color rgb="FFC00000"/>
        <rFont val="Aptos Narrow"/>
        <family val="2"/>
        <scheme val="minor"/>
      </rPr>
      <t>No se consideran enajenacionesefectuadas con el público en general cuando por las mismas se expidan comprobantes que cumplan con los requisitos a que se refiere el artículo 29-A del Código Fiscal de la Federación.</t>
    </r>
  </si>
  <si>
    <t>Alcohol, alcohol desnaturalizado y mieles incristalizables</t>
  </si>
  <si>
    <t>Presentar las declaraciones informativas del artículo 19</t>
  </si>
  <si>
    <t>Artículo 2 fracción I inciso B)</t>
  </si>
  <si>
    <t>Las de bebidas saborizadas en restaurantes, bares y otros lugares en donde se proporcionen servicios de alimentos y bebidas, bebidas saborizadas que cuenten con registro sanitario como medicamentos emitido por la autoridad sanitaria, la leche en cualquier presentación, incluyendo la que esté mezclada con grasa vegetal y los sueros orales.</t>
  </si>
  <si>
    <t>Artículo 8 fracción I inciso d)</t>
  </si>
  <si>
    <t>Artículo 8 fracción I, inciso b)</t>
  </si>
  <si>
    <t>Artículo 8 fracción I, inciso c) En estos casos, las personas distintas de los fabricantes,
productores o importadores, no se consideran contribuyentes de este impuesto por dichas
enajenaciones.</t>
  </si>
  <si>
    <t>Artículo 8 fracción I inciso e)</t>
  </si>
  <si>
    <t>Artículo 8 fracción I inciso f)</t>
  </si>
  <si>
    <t>Plaguicidas</t>
  </si>
  <si>
    <t>Artículo 2 fracción I inciso I)</t>
  </si>
  <si>
    <t>Que conforme a la categoría de peligro de toxicidad aguda correspondan a la categoría 5.</t>
  </si>
  <si>
    <t>Artículo 8 fracción I inciso h)</t>
  </si>
  <si>
    <t>Petróleo crudo y gas natural</t>
  </si>
  <si>
    <t>Artículo 8 fracción I inciso i)</t>
  </si>
  <si>
    <t>Artículo 3 LIEPS</t>
  </si>
  <si>
    <t>XXV. Densidad calórica, a la cantidad de energía, expresada en kilocalorías por cada 100 gramos de alimento, que se obtiene al multiplicar las kilocalorías que contiene el alimento por cien y el resultado dividirlo entre los gramos de la porción de que se trate.</t>
  </si>
  <si>
    <t>Kilo calorias</t>
  </si>
  <si>
    <t>(x)</t>
  </si>
  <si>
    <t>(=) Resultado</t>
  </si>
  <si>
    <t>(/) Porciones</t>
  </si>
  <si>
    <t>(=) Densidad calórica</t>
  </si>
  <si>
    <t>Compra de tequila</t>
  </si>
  <si>
    <t>Litros</t>
  </si>
  <si>
    <t>IEPS</t>
  </si>
  <si>
    <t>IVA</t>
  </si>
  <si>
    <t>Enero de 2025</t>
  </si>
  <si>
    <t>Enero</t>
  </si>
  <si>
    <t>Ventas nacionales</t>
  </si>
  <si>
    <t>Mes</t>
  </si>
  <si>
    <t>IEPS trasladado cobrado</t>
  </si>
  <si>
    <t>(-) IEPS acreditable</t>
  </si>
  <si>
    <t>Ventas de exportación</t>
  </si>
  <si>
    <t>Litros exportados</t>
  </si>
  <si>
    <t>(x) Costo de adquisición</t>
  </si>
  <si>
    <t>(=) Importe</t>
  </si>
  <si>
    <t>(x) Tasa de IEPS</t>
  </si>
  <si>
    <t>(=) IEPS no acreditable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</si>
</sst>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0000"/>
      <name val="Aptos Narrow"/>
      <family val="2"/>
      <scheme val="minor"/>
    </font>
    <font>
      <sz val="11"/>
      <color rgb="FFFFFF00"/>
      <name val="Aptos Narrow"/>
      <family val="2"/>
      <scheme val="minor"/>
    </font>
    <font>
      <sz val="11"/>
      <color rgb="FFC00000"/>
      <name val="Aptos Narrow"/>
      <family val="2"/>
      <scheme val="minor"/>
    </font>
  </fonts>
  <fills count="10">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99FFCC"/>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99FF99"/>
        <bgColor indexed="64"/>
      </patternFill>
    </fill>
    <fill>
      <patternFill patternType="solid">
        <fgColor theme="3" tint="0.89999084444715716"/>
        <bgColor indexed="64"/>
      </patternFill>
    </fill>
    <fill>
      <patternFill patternType="solid">
        <fgColor theme="3"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0" fillId="0" borderId="1" xfId="0" applyBorder="1" applyAlignment="1">
      <alignment horizontal="justify" vertical="center" wrapText="1"/>
    </xf>
    <xf numFmtId="0" fontId="0" fillId="0" borderId="1" xfId="0" applyBorder="1" applyAlignment="1">
      <alignment horizontal="justify" vertical="center"/>
    </xf>
    <xf numFmtId="0" fontId="0" fillId="2" borderId="1" xfId="0" applyFill="1" applyBorder="1" applyAlignment="1">
      <alignment horizontal="justify" vertical="center" wrapText="1"/>
    </xf>
    <xf numFmtId="0" fontId="0" fillId="2" borderId="1" xfId="0" applyFill="1" applyBorder="1" applyAlignment="1">
      <alignment horizontal="justify" vertical="center"/>
    </xf>
    <xf numFmtId="0" fontId="0" fillId="0" borderId="1" xfId="0" applyBorder="1" applyAlignment="1">
      <alignment horizontal="center" vertical="center"/>
    </xf>
    <xf numFmtId="0" fontId="0" fillId="3" borderId="1" xfId="0" applyFill="1" applyBorder="1" applyAlignment="1">
      <alignment horizontal="justify" vertical="center" wrapText="1"/>
    </xf>
    <xf numFmtId="0" fontId="0" fillId="3" borderId="1" xfId="0" applyFill="1" applyBorder="1" applyAlignment="1">
      <alignment horizontal="justify" vertical="center"/>
    </xf>
    <xf numFmtId="4" fontId="0" fillId="0" borderId="0" xfId="0" applyNumberFormat="1"/>
    <xf numFmtId="0" fontId="0" fillId="0" borderId="1" xfId="0" applyBorder="1"/>
    <xf numFmtId="4" fontId="0" fillId="0" borderId="1" xfId="0" applyNumberFormat="1" applyBorder="1"/>
    <xf numFmtId="0" fontId="0" fillId="0" borderId="2" xfId="0" applyBorder="1"/>
    <xf numFmtId="0" fontId="0" fillId="4" borderId="1" xfId="0" applyFill="1" applyBorder="1" applyAlignment="1">
      <alignment horizontal="justify" wrapText="1"/>
    </xf>
    <xf numFmtId="0" fontId="0" fillId="4" borderId="1" xfId="0" applyFill="1" applyBorder="1" applyAlignment="1">
      <alignment horizontal="justify"/>
    </xf>
    <xf numFmtId="0" fontId="0" fillId="5" borderId="1" xfId="0" applyFill="1" applyBorder="1" applyAlignment="1">
      <alignment horizontal="justify" vertical="center" wrapText="1"/>
    </xf>
    <xf numFmtId="0" fontId="0" fillId="5" borderId="1" xfId="0" applyFill="1" applyBorder="1" applyAlignment="1">
      <alignment horizontal="justify" vertical="center"/>
    </xf>
    <xf numFmtId="0" fontId="0" fillId="6" borderId="1" xfId="0" applyFill="1" applyBorder="1" applyAlignment="1">
      <alignment horizontal="justify" vertical="center" wrapText="1"/>
    </xf>
    <xf numFmtId="0" fontId="0" fillId="6"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applyFill="1" applyBorder="1" applyAlignment="1">
      <alignment horizontal="justify" vertical="center"/>
    </xf>
    <xf numFmtId="0" fontId="2" fillId="0" borderId="0" xfId="0" applyFont="1"/>
    <xf numFmtId="0" fontId="2" fillId="0" borderId="0" xfId="0" applyFont="1" applyAlignment="1">
      <alignment horizontal="center"/>
    </xf>
    <xf numFmtId="0" fontId="3" fillId="0" borderId="1" xfId="0" applyFont="1" applyBorder="1"/>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0" xfId="0" applyBorder="1" applyAlignment="1">
      <alignment horizontal="center"/>
    </xf>
    <xf numFmtId="0" fontId="0" fillId="0" borderId="1" xfId="0" applyBorder="1" applyAlignment="1">
      <alignment horizontal="left"/>
    </xf>
    <xf numFmtId="0" fontId="2" fillId="8" borderId="1" xfId="0" applyFont="1" applyFill="1" applyBorder="1" applyAlignment="1">
      <alignment horizontal="center"/>
    </xf>
    <xf numFmtId="0" fontId="4" fillId="9" borderId="0" xfId="0" applyFont="1" applyFill="1" applyAlignment="1">
      <alignment horizontal="center"/>
    </xf>
    <xf numFmtId="0" fontId="0" fillId="0" borderId="1" xfId="0" applyBorder="1" applyAlignment="1">
      <alignment horizontal="justify" wrapText="1"/>
    </xf>
    <xf numFmtId="0" fontId="0" fillId="5" borderId="1" xfId="0" applyFill="1" applyBorder="1"/>
    <xf numFmtId="0" fontId="0" fillId="0" borderId="1" xfId="0" applyBorder="1" applyAlignment="1">
      <alignment horizontal="justify"/>
    </xf>
    <xf numFmtId="0" fontId="0" fillId="0" borderId="1" xfId="0" applyBorder="1" applyAlignment="1">
      <alignment horizontal="center"/>
    </xf>
    <xf numFmtId="0" fontId="0" fillId="0" borderId="2" xfId="0" applyBorder="1" applyAlignment="1">
      <alignment horizontal="justify" vertical="center"/>
    </xf>
    <xf numFmtId="0" fontId="0" fillId="0" borderId="3" xfId="0" applyBorder="1" applyAlignment="1">
      <alignment horizontal="justify" vertical="center"/>
    </xf>
    <xf numFmtId="0" fontId="0" fillId="0" borderId="4" xfId="0" applyBorder="1" applyAlignment="1">
      <alignment horizontal="justify" vertical="center"/>
    </xf>
    <xf numFmtId="0" fontId="0" fillId="0" borderId="1" xfId="0" applyBorder="1" applyAlignment="1">
      <alignment horizontal="justify" vertical="center" wrapText="1"/>
    </xf>
    <xf numFmtId="0" fontId="0" fillId="0" borderId="1" xfId="0" applyFill="1" applyBorder="1" applyAlignment="1">
      <alignment horizontal="justify" wrapText="1"/>
    </xf>
    <xf numFmtId="0" fontId="0" fillId="0" borderId="1" xfId="0" applyBorder="1" applyAlignment="1">
      <alignment horizontal="justify" vertical="center"/>
    </xf>
    <xf numFmtId="0" fontId="0" fillId="0" borderId="1" xfId="0" applyBorder="1" applyAlignment="1">
      <alignment vertical="center"/>
    </xf>
    <xf numFmtId="0" fontId="0" fillId="0" borderId="1" xfId="0" applyFill="1" applyBorder="1" applyAlignment="1">
      <alignment horizontal="justify" vertical="center"/>
    </xf>
    <xf numFmtId="0" fontId="0" fillId="0" borderId="1" xfId="0" applyBorder="1" applyAlignment="1">
      <alignment wrapText="1"/>
    </xf>
    <xf numFmtId="0" fontId="2" fillId="0" borderId="1" xfId="0" applyFont="1" applyBorder="1" applyAlignment="1">
      <alignment horizontal="left"/>
    </xf>
    <xf numFmtId="0" fontId="2" fillId="0" borderId="5" xfId="0" applyFont="1" applyBorder="1" applyAlignment="1">
      <alignment horizontal="left"/>
    </xf>
    <xf numFmtId="0" fontId="0" fillId="0" borderId="5" xfId="0" applyBorder="1" applyAlignment="1">
      <alignment horizontal="justify" vertical="center"/>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0" fillId="0" borderId="0" xfId="1" applyFont="1"/>
  </cellXfs>
  <cellStyles count="2">
    <cellStyle name="Normal" xfId="0" builtinId="0"/>
    <cellStyle name="Porcentaje" xfId="1" builtinId="5"/>
  </cellStyles>
  <dxfs count="0"/>
  <tableStyles count="0" defaultTableStyle="TableStyleMedium2" defaultPivotStyle="PivotStyleLight16"/>
  <colors>
    <mruColors>
      <color rgb="FF99FF99"/>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trlProps/ctrlProp1.xml><?xml version="1.0" encoding="utf-8"?>
<formControlPr xmlns="http://schemas.microsoft.com/office/spreadsheetml/2009/9/main" objectType="Spin" dx="22" fmlaLink="$G$50" max="30000" min="1" page="1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390525</xdr:colOff>
          <xdr:row>48</xdr:row>
          <xdr:rowOff>28575</xdr:rowOff>
        </xdr:from>
        <xdr:to>
          <xdr:col>8</xdr:col>
          <xdr:colOff>142875</xdr:colOff>
          <xdr:row>50</xdr:row>
          <xdr:rowOff>180975</xdr:rowOff>
        </xdr:to>
        <xdr:sp macro="" textlink="">
          <xdr:nvSpPr>
            <xdr:cNvPr id="1025" name="Spinne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E7BC-EF6B-46AE-AE9C-D8A44114D69D}">
  <dimension ref="B3:G67"/>
  <sheetViews>
    <sheetView zoomScale="140" zoomScaleNormal="140" workbookViewId="0">
      <selection activeCell="B35" sqref="B35:G47"/>
    </sheetView>
  </sheetViews>
  <sheetFormatPr baseColWidth="10" defaultRowHeight="15" x14ac:dyDescent="0.25"/>
  <cols>
    <col min="1" max="1" width="5.5703125" customWidth="1"/>
    <col min="2" max="2" width="28.42578125" customWidth="1"/>
    <col min="6" max="6" width="13.42578125" customWidth="1"/>
    <col min="7" max="7" width="17" customWidth="1"/>
  </cols>
  <sheetData>
    <row r="3" spans="2:7" ht="33" customHeight="1" x14ac:dyDescent="0.25">
      <c r="B3" s="5" t="e" vm="1">
        <v>#VALUE!</v>
      </c>
      <c r="C3" s="1" t="s">
        <v>0</v>
      </c>
      <c r="D3" s="2"/>
      <c r="E3" s="2"/>
      <c r="F3" s="2"/>
      <c r="G3" s="2"/>
    </row>
    <row r="4" spans="2:7" ht="36" customHeight="1" x14ac:dyDescent="0.25">
      <c r="B4" s="5"/>
      <c r="C4" s="2"/>
      <c r="D4" s="2"/>
      <c r="E4" s="2"/>
      <c r="F4" s="2"/>
      <c r="G4" s="2"/>
    </row>
    <row r="5" spans="2:7" ht="75" customHeight="1" x14ac:dyDescent="0.25">
      <c r="B5" s="5"/>
      <c r="C5" s="2"/>
      <c r="D5" s="2"/>
      <c r="E5" s="2"/>
      <c r="F5" s="2"/>
      <c r="G5" s="2"/>
    </row>
    <row r="6" spans="2:7" ht="65.25" customHeight="1" x14ac:dyDescent="0.25">
      <c r="B6" s="3" t="s">
        <v>1</v>
      </c>
      <c r="C6" s="4"/>
      <c r="D6" s="4"/>
      <c r="E6" s="4"/>
      <c r="F6" s="4"/>
      <c r="G6" s="4"/>
    </row>
    <row r="7" spans="2:7" ht="132" customHeight="1" x14ac:dyDescent="0.25">
      <c r="B7" s="6" t="s">
        <v>2</v>
      </c>
      <c r="C7" s="7"/>
      <c r="D7" s="7"/>
      <c r="E7" s="7"/>
      <c r="F7" s="7"/>
      <c r="G7" s="7"/>
    </row>
    <row r="9" spans="2:7" x14ac:dyDescent="0.25">
      <c r="B9" t="s">
        <v>3</v>
      </c>
      <c r="C9" s="8">
        <v>150</v>
      </c>
    </row>
    <row r="10" spans="2:7" x14ac:dyDescent="0.25">
      <c r="B10" s="9" t="s">
        <v>4</v>
      </c>
      <c r="C10" s="10">
        <f>C9*1.3</f>
        <v>195</v>
      </c>
    </row>
    <row r="11" spans="2:7" x14ac:dyDescent="0.25">
      <c r="B11" s="11" t="s">
        <v>5</v>
      </c>
      <c r="C11" s="11">
        <f>C10*1.53</f>
        <v>298.35000000000002</v>
      </c>
    </row>
    <row r="12" spans="2:7" ht="120.75" customHeight="1" x14ac:dyDescent="0.25">
      <c r="B12" s="12" t="s">
        <v>6</v>
      </c>
      <c r="C12" s="13"/>
      <c r="D12" s="13"/>
      <c r="E12" s="13"/>
      <c r="F12" s="13"/>
      <c r="G12" s="13"/>
    </row>
    <row r="13" spans="2:7" ht="80.25" customHeight="1" x14ac:dyDescent="0.25">
      <c r="B13" s="14" t="s">
        <v>7</v>
      </c>
      <c r="C13" s="15"/>
      <c r="D13" s="15"/>
      <c r="E13" s="15"/>
      <c r="F13" s="15"/>
      <c r="G13" s="15"/>
    </row>
    <row r="14" spans="2:7" ht="96" customHeight="1" x14ac:dyDescent="0.25">
      <c r="B14" s="16" t="s">
        <v>8</v>
      </c>
      <c r="C14" s="17"/>
      <c r="D14" s="17"/>
      <c r="E14" s="17"/>
      <c r="F14" s="17"/>
      <c r="G14" s="17"/>
    </row>
    <row r="15" spans="2:7" ht="80.25" customHeight="1" x14ac:dyDescent="0.25">
      <c r="B15" s="18" t="s">
        <v>9</v>
      </c>
      <c r="C15" s="19"/>
      <c r="D15" s="19"/>
      <c r="E15" s="19"/>
      <c r="F15" s="19"/>
      <c r="G15" s="19"/>
    </row>
    <row r="16" spans="2:7" ht="15" customHeight="1" x14ac:dyDescent="0.25"/>
    <row r="17" spans="2:7" ht="15" customHeight="1" x14ac:dyDescent="0.25">
      <c r="B17" s="20" t="s">
        <v>10</v>
      </c>
    </row>
    <row r="18" spans="2:7" x14ac:dyDescent="0.25">
      <c r="B18" s="5" t="e" vm="2">
        <v>#VALUE!</v>
      </c>
      <c r="C18" s="5"/>
      <c r="D18" s="5"/>
      <c r="E18" s="5"/>
      <c r="F18" s="5"/>
      <c r="G18" s="5"/>
    </row>
    <row r="19" spans="2:7" x14ac:dyDescent="0.25">
      <c r="B19" s="5"/>
      <c r="C19" s="5"/>
      <c r="D19" s="5"/>
      <c r="E19" s="5"/>
      <c r="F19" s="5"/>
      <c r="G19" s="5"/>
    </row>
    <row r="20" spans="2:7" x14ac:dyDescent="0.25">
      <c r="B20" s="5"/>
      <c r="C20" s="5"/>
      <c r="D20" s="5"/>
      <c r="E20" s="5"/>
      <c r="F20" s="5"/>
      <c r="G20" s="5"/>
    </row>
    <row r="21" spans="2:7" x14ac:dyDescent="0.25">
      <c r="B21" s="5"/>
      <c r="C21" s="5"/>
      <c r="D21" s="5"/>
      <c r="E21" s="5"/>
      <c r="F21" s="5"/>
      <c r="G21" s="5"/>
    </row>
    <row r="22" spans="2:7" x14ac:dyDescent="0.25">
      <c r="B22" s="5"/>
      <c r="C22" s="5"/>
      <c r="D22" s="5"/>
      <c r="E22" s="5"/>
      <c r="F22" s="5"/>
      <c r="G22" s="5"/>
    </row>
    <row r="23" spans="2:7" x14ac:dyDescent="0.25">
      <c r="B23" s="5"/>
      <c r="C23" s="5"/>
      <c r="D23" s="5"/>
      <c r="E23" s="5"/>
      <c r="F23" s="5"/>
      <c r="G23" s="5"/>
    </row>
    <row r="24" spans="2:7" x14ac:dyDescent="0.25">
      <c r="B24" s="5"/>
      <c r="C24" s="5"/>
      <c r="D24" s="5"/>
      <c r="E24" s="5"/>
      <c r="F24" s="5"/>
      <c r="G24" s="5"/>
    </row>
    <row r="25" spans="2:7" x14ac:dyDescent="0.25">
      <c r="B25" s="5"/>
      <c r="C25" s="5"/>
      <c r="D25" s="5"/>
      <c r="E25" s="5"/>
      <c r="F25" s="5"/>
      <c r="G25" s="5"/>
    </row>
    <row r="26" spans="2:7" x14ac:dyDescent="0.25">
      <c r="B26" s="5"/>
      <c r="C26" s="5"/>
      <c r="D26" s="5"/>
      <c r="E26" s="5"/>
      <c r="F26" s="5"/>
      <c r="G26" s="5"/>
    </row>
    <row r="27" spans="2:7" x14ac:dyDescent="0.25">
      <c r="B27" s="5"/>
      <c r="C27" s="5"/>
      <c r="D27" s="5"/>
      <c r="E27" s="5"/>
      <c r="F27" s="5"/>
      <c r="G27" s="5"/>
    </row>
    <row r="28" spans="2:7" x14ac:dyDescent="0.25">
      <c r="B28" s="5"/>
      <c r="C28" s="5"/>
      <c r="D28" s="5"/>
      <c r="E28" s="5"/>
      <c r="F28" s="5"/>
      <c r="G28" s="5"/>
    </row>
    <row r="29" spans="2:7" x14ac:dyDescent="0.25">
      <c r="B29" s="5"/>
      <c r="C29" s="5"/>
      <c r="D29" s="5"/>
      <c r="E29" s="5"/>
      <c r="F29" s="5"/>
      <c r="G29" s="5"/>
    </row>
    <row r="30" spans="2:7" x14ac:dyDescent="0.25">
      <c r="B30" s="5"/>
      <c r="C30" s="5"/>
      <c r="D30" s="5"/>
      <c r="E30" s="5"/>
      <c r="F30" s="5"/>
      <c r="G30" s="5"/>
    </row>
    <row r="31" spans="2:7" x14ac:dyDescent="0.25">
      <c r="B31" s="5"/>
      <c r="C31" s="5"/>
      <c r="D31" s="5"/>
      <c r="E31" s="5"/>
      <c r="F31" s="5"/>
      <c r="G31" s="5"/>
    </row>
    <row r="32" spans="2:7" x14ac:dyDescent="0.25">
      <c r="B32" s="5"/>
      <c r="C32" s="5"/>
      <c r="D32" s="5"/>
      <c r="E32" s="5"/>
      <c r="F32" s="5"/>
      <c r="G32" s="5"/>
    </row>
    <row r="34" spans="2:7" x14ac:dyDescent="0.25">
      <c r="B34" s="20" t="s">
        <v>11</v>
      </c>
    </row>
    <row r="35" spans="2:7" x14ac:dyDescent="0.25">
      <c r="B35" s="5" t="e" vm="3">
        <v>#VALUE!</v>
      </c>
      <c r="C35" s="5"/>
      <c r="D35" s="5"/>
      <c r="E35" s="5"/>
      <c r="F35" s="5"/>
      <c r="G35" s="5"/>
    </row>
    <row r="36" spans="2:7" x14ac:dyDescent="0.25">
      <c r="B36" s="5"/>
      <c r="C36" s="5"/>
      <c r="D36" s="5"/>
      <c r="E36" s="5"/>
      <c r="F36" s="5"/>
      <c r="G36" s="5"/>
    </row>
    <row r="37" spans="2:7" x14ac:dyDescent="0.25">
      <c r="B37" s="5"/>
      <c r="C37" s="5"/>
      <c r="D37" s="5"/>
      <c r="E37" s="5"/>
      <c r="F37" s="5"/>
      <c r="G37" s="5"/>
    </row>
    <row r="38" spans="2:7" x14ac:dyDescent="0.25">
      <c r="B38" s="5"/>
      <c r="C38" s="5"/>
      <c r="D38" s="5"/>
      <c r="E38" s="5"/>
      <c r="F38" s="5"/>
      <c r="G38" s="5"/>
    </row>
    <row r="39" spans="2:7" x14ac:dyDescent="0.25">
      <c r="B39" s="5"/>
      <c r="C39" s="5"/>
      <c r="D39" s="5"/>
      <c r="E39" s="5"/>
      <c r="F39" s="5"/>
      <c r="G39" s="5"/>
    </row>
    <row r="40" spans="2:7" x14ac:dyDescent="0.25">
      <c r="B40" s="5"/>
      <c r="C40" s="5"/>
      <c r="D40" s="5"/>
      <c r="E40" s="5"/>
      <c r="F40" s="5"/>
      <c r="G40" s="5"/>
    </row>
    <row r="41" spans="2:7" x14ac:dyDescent="0.25">
      <c r="B41" s="5"/>
      <c r="C41" s="5"/>
      <c r="D41" s="5"/>
      <c r="E41" s="5"/>
      <c r="F41" s="5"/>
      <c r="G41" s="5"/>
    </row>
    <row r="42" spans="2:7" x14ac:dyDescent="0.25">
      <c r="B42" s="5"/>
      <c r="C42" s="5"/>
      <c r="D42" s="5"/>
      <c r="E42" s="5"/>
      <c r="F42" s="5"/>
      <c r="G42" s="5"/>
    </row>
    <row r="43" spans="2:7" x14ac:dyDescent="0.25">
      <c r="B43" s="5"/>
      <c r="C43" s="5"/>
      <c r="D43" s="5"/>
      <c r="E43" s="5"/>
      <c r="F43" s="5"/>
      <c r="G43" s="5"/>
    </row>
    <row r="44" spans="2:7" x14ac:dyDescent="0.25">
      <c r="B44" s="5"/>
      <c r="C44" s="5"/>
      <c r="D44" s="5"/>
      <c r="E44" s="5"/>
      <c r="F44" s="5"/>
      <c r="G44" s="5"/>
    </row>
    <row r="45" spans="2:7" x14ac:dyDescent="0.25">
      <c r="B45" s="5"/>
      <c r="C45" s="5"/>
      <c r="D45" s="5"/>
      <c r="E45" s="5"/>
      <c r="F45" s="5"/>
      <c r="G45" s="5"/>
    </row>
    <row r="46" spans="2:7" x14ac:dyDescent="0.25">
      <c r="B46" s="5"/>
      <c r="C46" s="5"/>
      <c r="D46" s="5"/>
      <c r="E46" s="5"/>
      <c r="F46" s="5"/>
      <c r="G46" s="5"/>
    </row>
    <row r="47" spans="2:7" x14ac:dyDescent="0.25">
      <c r="B47" s="5"/>
      <c r="C47" s="5"/>
      <c r="D47" s="5"/>
      <c r="E47" s="5"/>
      <c r="F47" s="5"/>
      <c r="G47" s="5"/>
    </row>
    <row r="49" spans="2:7" x14ac:dyDescent="0.25">
      <c r="B49" s="20" t="s">
        <v>25</v>
      </c>
    </row>
    <row r="50" spans="2:7" x14ac:dyDescent="0.25">
      <c r="B50" s="20"/>
      <c r="F50" s="20" t="s">
        <v>17</v>
      </c>
      <c r="G50" s="22">
        <v>1</v>
      </c>
    </row>
    <row r="52" spans="2:7" x14ac:dyDescent="0.25">
      <c r="B52" s="20" t="s">
        <v>15</v>
      </c>
      <c r="C52" s="9"/>
      <c r="D52" s="21" t="s">
        <v>16</v>
      </c>
      <c r="E52" s="21"/>
      <c r="F52" s="9"/>
    </row>
    <row r="53" spans="2:7" x14ac:dyDescent="0.25">
      <c r="B53" s="20" t="s">
        <v>12</v>
      </c>
      <c r="C53" s="9"/>
    </row>
    <row r="54" spans="2:7" x14ac:dyDescent="0.25">
      <c r="B54" s="20" t="s">
        <v>13</v>
      </c>
      <c r="C54" s="9"/>
    </row>
    <row r="55" spans="2:7" x14ac:dyDescent="0.25">
      <c r="B55" s="20" t="s">
        <v>14</v>
      </c>
      <c r="C55" s="9"/>
    </row>
    <row r="57" spans="2:7" x14ac:dyDescent="0.25">
      <c r="B57" s="24" t="s">
        <v>19</v>
      </c>
      <c r="C57" s="25" t="s">
        <v>22</v>
      </c>
      <c r="D57" s="25"/>
      <c r="E57" s="24" t="s">
        <v>20</v>
      </c>
      <c r="F57" s="24" t="s">
        <v>21</v>
      </c>
      <c r="G57" s="24" t="s">
        <v>23</v>
      </c>
    </row>
    <row r="58" spans="2:7" x14ac:dyDescent="0.25">
      <c r="B58" s="9"/>
      <c r="C58" s="27"/>
      <c r="D58" s="27"/>
      <c r="E58" s="9"/>
      <c r="F58" s="9"/>
      <c r="G58" s="9" t="str">
        <f>IF(E58&lt;&gt;"",ROUND(E58*F58,2),"")</f>
        <v/>
      </c>
    </row>
    <row r="59" spans="2:7" x14ac:dyDescent="0.25">
      <c r="B59" s="9"/>
      <c r="C59" s="27"/>
      <c r="D59" s="27"/>
      <c r="E59" s="9"/>
      <c r="F59" s="9"/>
      <c r="G59" s="9" t="str">
        <f t="shared" ref="G59:G66" si="0">IF(E59&lt;&gt;"",ROUND(E59*F59,2),"")</f>
        <v/>
      </c>
    </row>
    <row r="60" spans="2:7" x14ac:dyDescent="0.25">
      <c r="B60" s="9"/>
      <c r="C60" s="27"/>
      <c r="D60" s="27"/>
      <c r="E60" s="9"/>
      <c r="F60" s="9"/>
      <c r="G60" s="9" t="str">
        <f t="shared" si="0"/>
        <v/>
      </c>
    </row>
    <row r="61" spans="2:7" x14ac:dyDescent="0.25">
      <c r="B61" s="9"/>
      <c r="C61" s="27"/>
      <c r="D61" s="27"/>
      <c r="E61" s="9"/>
      <c r="F61" s="9"/>
      <c r="G61" s="9" t="str">
        <f t="shared" si="0"/>
        <v/>
      </c>
    </row>
    <row r="62" spans="2:7" x14ac:dyDescent="0.25">
      <c r="B62" s="9"/>
      <c r="C62" s="27"/>
      <c r="D62" s="27"/>
      <c r="E62" s="9"/>
      <c r="F62" s="9"/>
      <c r="G62" s="9" t="str">
        <f t="shared" si="0"/>
        <v/>
      </c>
    </row>
    <row r="63" spans="2:7" x14ac:dyDescent="0.25">
      <c r="B63" s="9"/>
      <c r="C63" s="27"/>
      <c r="D63" s="27"/>
      <c r="E63" s="9"/>
      <c r="F63" s="9"/>
      <c r="G63" s="9" t="str">
        <f t="shared" si="0"/>
        <v/>
      </c>
    </row>
    <row r="64" spans="2:7" x14ac:dyDescent="0.25">
      <c r="B64" s="9"/>
      <c r="C64" s="27"/>
      <c r="D64" s="27"/>
      <c r="E64" s="9"/>
      <c r="F64" s="9"/>
      <c r="G64" s="9" t="str">
        <f t="shared" si="0"/>
        <v/>
      </c>
    </row>
    <row r="65" spans="2:7" x14ac:dyDescent="0.25">
      <c r="B65" s="9"/>
      <c r="C65" s="27"/>
      <c r="D65" s="27"/>
      <c r="E65" s="9"/>
      <c r="F65" s="9"/>
      <c r="G65" s="9" t="str">
        <f t="shared" si="0"/>
        <v/>
      </c>
    </row>
    <row r="66" spans="2:7" x14ac:dyDescent="0.25">
      <c r="B66" s="9"/>
      <c r="C66" s="27"/>
      <c r="D66" s="27"/>
      <c r="E66" s="9"/>
      <c r="F66" s="9"/>
      <c r="G66" s="9" t="str">
        <f t="shared" si="0"/>
        <v/>
      </c>
    </row>
    <row r="67" spans="2:7" x14ac:dyDescent="0.25">
      <c r="C67" s="26"/>
      <c r="D67" s="26"/>
      <c r="F67" t="s">
        <v>24</v>
      </c>
      <c r="G67" s="8">
        <f>SUMIF(G58:G66,"&gt;0")</f>
        <v>0</v>
      </c>
    </row>
  </sheetData>
  <mergeCells count="22">
    <mergeCell ref="C64:D64"/>
    <mergeCell ref="C65:D65"/>
    <mergeCell ref="C66:D66"/>
    <mergeCell ref="C67:D67"/>
    <mergeCell ref="C58:D58"/>
    <mergeCell ref="C59:D59"/>
    <mergeCell ref="C60:D60"/>
    <mergeCell ref="C61:D61"/>
    <mergeCell ref="C62:D62"/>
    <mergeCell ref="C63:D63"/>
    <mergeCell ref="B14:G14"/>
    <mergeCell ref="B15:G15"/>
    <mergeCell ref="B18:G32"/>
    <mergeCell ref="B35:G47"/>
    <mergeCell ref="D52:E52"/>
    <mergeCell ref="C57:D57"/>
    <mergeCell ref="B3:B5"/>
    <mergeCell ref="C3:G5"/>
    <mergeCell ref="B6:G6"/>
    <mergeCell ref="B7:G7"/>
    <mergeCell ref="B12:G12"/>
    <mergeCell ref="B13:G1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defaultSize="0" autoPict="0">
                <anchor moveWithCells="1" sizeWithCells="1">
                  <from>
                    <xdr:col>7</xdr:col>
                    <xdr:colOff>390525</xdr:colOff>
                    <xdr:row>48</xdr:row>
                    <xdr:rowOff>28575</xdr:rowOff>
                  </from>
                  <to>
                    <xdr:col>8</xdr:col>
                    <xdr:colOff>142875</xdr:colOff>
                    <xdr:row>50</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C8547-7533-42BD-95FD-9F65FD24B4E1}">
  <dimension ref="B3:E18"/>
  <sheetViews>
    <sheetView showGridLines="0" zoomScale="170" zoomScaleNormal="170" workbookViewId="0">
      <selection activeCell="B8" sqref="B8"/>
    </sheetView>
  </sheetViews>
  <sheetFormatPr baseColWidth="10" defaultRowHeight="15" x14ac:dyDescent="0.25"/>
  <cols>
    <col min="1" max="1" width="3.42578125" customWidth="1"/>
    <col min="2" max="2" width="53.140625" customWidth="1"/>
    <col min="3" max="3" width="45.42578125" customWidth="1"/>
    <col min="4" max="4" width="27.140625" customWidth="1"/>
    <col min="5" max="5" width="25" customWidth="1"/>
  </cols>
  <sheetData>
    <row r="3" spans="2:5" x14ac:dyDescent="0.25">
      <c r="B3" s="20" t="s">
        <v>26</v>
      </c>
      <c r="D3" s="29" t="s">
        <v>29</v>
      </c>
      <c r="E3" s="29"/>
    </row>
    <row r="4" spans="2:5" x14ac:dyDescent="0.25">
      <c r="B4" s="28" t="s">
        <v>18</v>
      </c>
      <c r="C4" s="28" t="s">
        <v>28</v>
      </c>
      <c r="D4" s="28" t="s">
        <v>18</v>
      </c>
      <c r="E4" s="28" t="s">
        <v>31</v>
      </c>
    </row>
    <row r="5" spans="2:5" ht="18.75" customHeight="1" x14ac:dyDescent="0.25">
      <c r="B5" s="30" t="s">
        <v>27</v>
      </c>
      <c r="C5" s="31"/>
      <c r="D5" s="30" t="s">
        <v>30</v>
      </c>
      <c r="E5" s="23" t="s">
        <v>55</v>
      </c>
    </row>
    <row r="6" spans="2:5" x14ac:dyDescent="0.25">
      <c r="B6" s="9" t="s">
        <v>33</v>
      </c>
      <c r="C6" s="34" t="s">
        <v>32</v>
      </c>
      <c r="D6" s="30" t="s">
        <v>34</v>
      </c>
      <c r="E6" s="1" t="s">
        <v>56</v>
      </c>
    </row>
    <row r="7" spans="2:5" x14ac:dyDescent="0.25">
      <c r="B7" s="9" t="s">
        <v>35</v>
      </c>
      <c r="C7" s="35"/>
      <c r="D7" s="30" t="s">
        <v>36</v>
      </c>
      <c r="E7" s="2"/>
    </row>
    <row r="8" spans="2:5" ht="108.75" customHeight="1" x14ac:dyDescent="0.25">
      <c r="B8" s="39" t="s">
        <v>37</v>
      </c>
      <c r="C8" s="35"/>
      <c r="D8" s="37" t="s">
        <v>38</v>
      </c>
      <c r="E8" s="2"/>
    </row>
    <row r="9" spans="2:5" x14ac:dyDescent="0.25">
      <c r="B9" s="9" t="s">
        <v>39</v>
      </c>
      <c r="C9" s="35"/>
      <c r="D9" s="30" t="s">
        <v>40</v>
      </c>
      <c r="E9" s="2"/>
    </row>
    <row r="10" spans="2:5" x14ac:dyDescent="0.25">
      <c r="B10" s="9" t="s">
        <v>41</v>
      </c>
      <c r="C10" s="36"/>
      <c r="D10" s="38" t="s">
        <v>42</v>
      </c>
      <c r="E10" s="2"/>
    </row>
    <row r="11" spans="2:5" ht="49.5" customHeight="1" x14ac:dyDescent="0.25">
      <c r="B11" s="41" t="s">
        <v>43</v>
      </c>
      <c r="C11" s="1" t="s">
        <v>49</v>
      </c>
      <c r="D11" s="37" t="s">
        <v>30</v>
      </c>
      <c r="E11" s="5" t="s">
        <v>54</v>
      </c>
    </row>
    <row r="12" spans="2:5" ht="54.75" customHeight="1" x14ac:dyDescent="0.25">
      <c r="B12" s="41" t="s">
        <v>44</v>
      </c>
      <c r="C12" s="2"/>
      <c r="D12" s="37" t="s">
        <v>30</v>
      </c>
      <c r="E12" s="5"/>
    </row>
    <row r="13" spans="2:5" ht="42" customHeight="1" x14ac:dyDescent="0.25">
      <c r="B13" s="39" t="s">
        <v>45</v>
      </c>
      <c r="C13" s="2"/>
      <c r="D13" s="37" t="s">
        <v>46</v>
      </c>
      <c r="E13" s="5"/>
    </row>
    <row r="14" spans="2:5" ht="57.75" customHeight="1" x14ac:dyDescent="0.25">
      <c r="B14" s="41" t="s">
        <v>47</v>
      </c>
      <c r="C14" s="2"/>
      <c r="D14" s="37" t="s">
        <v>48</v>
      </c>
      <c r="E14" s="5"/>
    </row>
    <row r="15" spans="2:5" ht="30" x14ac:dyDescent="0.25">
      <c r="B15" s="41" t="s">
        <v>50</v>
      </c>
      <c r="C15" s="32" t="s">
        <v>51</v>
      </c>
      <c r="D15" s="37" t="s">
        <v>52</v>
      </c>
      <c r="E15" s="40" t="s">
        <v>57</v>
      </c>
    </row>
    <row r="16" spans="2:5" ht="67.5" customHeight="1" x14ac:dyDescent="0.25">
      <c r="B16" s="1" t="s">
        <v>53</v>
      </c>
      <c r="C16" s="1"/>
      <c r="D16" s="37" t="s">
        <v>38</v>
      </c>
      <c r="E16" s="40" t="s">
        <v>58</v>
      </c>
    </row>
    <row r="17" spans="2:5" ht="30" x14ac:dyDescent="0.25">
      <c r="B17" s="40" t="s">
        <v>59</v>
      </c>
      <c r="C17" s="42" t="s">
        <v>61</v>
      </c>
      <c r="D17" s="37" t="s">
        <v>60</v>
      </c>
      <c r="E17" s="40" t="s">
        <v>62</v>
      </c>
    </row>
    <row r="18" spans="2:5" x14ac:dyDescent="0.25">
      <c r="B18" s="41" t="s">
        <v>63</v>
      </c>
      <c r="C18" s="31"/>
      <c r="D18" s="9"/>
      <c r="E18" s="40" t="s">
        <v>64</v>
      </c>
    </row>
  </sheetData>
  <mergeCells count="6">
    <mergeCell ref="D3:E3"/>
    <mergeCell ref="C6:C10"/>
    <mergeCell ref="E6:E10"/>
    <mergeCell ref="C11:C14"/>
    <mergeCell ref="E11:E14"/>
    <mergeCell ref="B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9051-9BFE-430A-AD0A-B005982C934E}">
  <dimension ref="B3:M23"/>
  <sheetViews>
    <sheetView zoomScale="120" zoomScaleNormal="120" workbookViewId="0">
      <selection activeCell="B3" sqref="B3:F23"/>
    </sheetView>
  </sheetViews>
  <sheetFormatPr baseColWidth="10" defaultRowHeight="15" x14ac:dyDescent="0.25"/>
  <cols>
    <col min="1" max="1" width="6.42578125" customWidth="1"/>
    <col min="5" max="5" width="16.28515625" customWidth="1"/>
    <col min="7" max="7" width="19.7109375" customWidth="1"/>
  </cols>
  <sheetData>
    <row r="3" spans="2:13" x14ac:dyDescent="0.25">
      <c r="B3" s="33" t="e" vm="4">
        <v>#VALUE!</v>
      </c>
      <c r="C3" s="33"/>
      <c r="D3" s="33"/>
      <c r="E3" s="33"/>
      <c r="F3" s="33"/>
    </row>
    <row r="4" spans="2:13" x14ac:dyDescent="0.25">
      <c r="B4" s="33"/>
      <c r="C4" s="33"/>
      <c r="D4" s="33"/>
      <c r="E4" s="33"/>
      <c r="F4" s="33"/>
      <c r="G4" s="44" t="s">
        <v>65</v>
      </c>
      <c r="H4" s="43"/>
      <c r="I4" s="43"/>
      <c r="J4" s="43"/>
      <c r="K4" s="43"/>
      <c r="L4" s="43"/>
      <c r="M4" s="43"/>
    </row>
    <row r="5" spans="2:13" ht="51" customHeight="1" x14ac:dyDescent="0.25">
      <c r="B5" s="33"/>
      <c r="C5" s="33"/>
      <c r="D5" s="33"/>
      <c r="E5" s="33"/>
      <c r="F5" s="33"/>
      <c r="G5" s="45" t="s">
        <v>66</v>
      </c>
      <c r="H5" s="2"/>
      <c r="I5" s="2"/>
      <c r="J5" s="2"/>
      <c r="K5" s="2"/>
      <c r="L5" s="2"/>
      <c r="M5" s="2"/>
    </row>
    <row r="6" spans="2:13" x14ac:dyDescent="0.25">
      <c r="B6" s="33"/>
      <c r="C6" s="33"/>
      <c r="D6" s="33"/>
      <c r="E6" s="33"/>
      <c r="F6" s="33"/>
    </row>
    <row r="7" spans="2:13" x14ac:dyDescent="0.25">
      <c r="B7" s="33"/>
      <c r="C7" s="33"/>
      <c r="D7" s="33"/>
      <c r="E7" s="33"/>
      <c r="F7" s="33"/>
      <c r="G7" t="s">
        <v>67</v>
      </c>
      <c r="H7">
        <v>75</v>
      </c>
    </row>
    <row r="8" spans="2:13" x14ac:dyDescent="0.25">
      <c r="B8" s="33"/>
      <c r="C8" s="33"/>
      <c r="D8" s="33"/>
      <c r="E8" s="33"/>
      <c r="F8" s="33"/>
      <c r="G8" t="s">
        <v>68</v>
      </c>
      <c r="H8">
        <v>100</v>
      </c>
    </row>
    <row r="9" spans="2:13" x14ac:dyDescent="0.25">
      <c r="B9" s="33"/>
      <c r="C9" s="33"/>
      <c r="D9" s="33"/>
      <c r="E9" s="33"/>
      <c r="F9" s="33"/>
      <c r="G9" t="s">
        <v>69</v>
      </c>
      <c r="H9">
        <f>H7*H8</f>
        <v>7500</v>
      </c>
    </row>
    <row r="10" spans="2:13" x14ac:dyDescent="0.25">
      <c r="B10" s="33"/>
      <c r="C10" s="33"/>
      <c r="D10" s="33"/>
      <c r="E10" s="33"/>
      <c r="F10" s="33"/>
      <c r="G10" t="s">
        <v>70</v>
      </c>
      <c r="H10">
        <f>75*44.8</f>
        <v>3360</v>
      </c>
    </row>
    <row r="11" spans="2:13" x14ac:dyDescent="0.25">
      <c r="B11" s="33"/>
      <c r="C11" s="33"/>
      <c r="D11" s="33"/>
      <c r="E11" s="33"/>
      <c r="F11" s="33"/>
      <c r="G11" t="s">
        <v>71</v>
      </c>
      <c r="H11">
        <f>H9/H10</f>
        <v>2.2321428571428572</v>
      </c>
    </row>
    <row r="12" spans="2:13" x14ac:dyDescent="0.25">
      <c r="B12" s="33"/>
      <c r="C12" s="33"/>
      <c r="D12" s="33"/>
      <c r="E12" s="33"/>
      <c r="F12" s="33"/>
    </row>
    <row r="13" spans="2:13" ht="101.25" customHeight="1" x14ac:dyDescent="0.25">
      <c r="B13" s="33"/>
      <c r="C13" s="33"/>
      <c r="D13" s="33"/>
      <c r="E13" s="33"/>
      <c r="F13" s="33"/>
    </row>
    <row r="14" spans="2:13" x14ac:dyDescent="0.25">
      <c r="B14" s="33"/>
      <c r="C14" s="33"/>
      <c r="D14" s="33"/>
      <c r="E14" s="33"/>
      <c r="F14" s="33"/>
    </row>
    <row r="15" spans="2:13" x14ac:dyDescent="0.25">
      <c r="B15" s="33"/>
      <c r="C15" s="33"/>
      <c r="D15" s="33"/>
      <c r="E15" s="33"/>
      <c r="F15" s="33"/>
    </row>
    <row r="16" spans="2:13" x14ac:dyDescent="0.25">
      <c r="B16" s="33"/>
      <c r="C16" s="33"/>
      <c r="D16" s="33"/>
      <c r="E16" s="33"/>
      <c r="F16" s="33"/>
    </row>
    <row r="17" spans="2:6" x14ac:dyDescent="0.25">
      <c r="B17" s="33"/>
      <c r="C17" s="33"/>
      <c r="D17" s="33"/>
      <c r="E17" s="33"/>
      <c r="F17" s="33"/>
    </row>
    <row r="18" spans="2:6" x14ac:dyDescent="0.25">
      <c r="B18" s="33"/>
      <c r="C18" s="33"/>
      <c r="D18" s="33"/>
      <c r="E18" s="33"/>
      <c r="F18" s="33"/>
    </row>
    <row r="19" spans="2:6" x14ac:dyDescent="0.25">
      <c r="B19" s="33"/>
      <c r="C19" s="33"/>
      <c r="D19" s="33"/>
      <c r="E19" s="33"/>
      <c r="F19" s="33"/>
    </row>
    <row r="20" spans="2:6" x14ac:dyDescent="0.25">
      <c r="B20" s="33"/>
      <c r="C20" s="33"/>
      <c r="D20" s="33"/>
      <c r="E20" s="33"/>
      <c r="F20" s="33"/>
    </row>
    <row r="21" spans="2:6" x14ac:dyDescent="0.25">
      <c r="B21" s="33"/>
      <c r="C21" s="33"/>
      <c r="D21" s="33"/>
      <c r="E21" s="33"/>
      <c r="F21" s="33"/>
    </row>
    <row r="22" spans="2:6" x14ac:dyDescent="0.25">
      <c r="B22" s="33"/>
      <c r="C22" s="33"/>
      <c r="D22" s="33"/>
      <c r="E22" s="33"/>
      <c r="F22" s="33"/>
    </row>
    <row r="23" spans="2:6" x14ac:dyDescent="0.25">
      <c r="B23" s="33"/>
      <c r="C23" s="33"/>
      <c r="D23" s="33"/>
      <c r="E23" s="33"/>
      <c r="F23" s="33"/>
    </row>
  </sheetData>
  <mergeCells count="3">
    <mergeCell ref="B3:F23"/>
    <mergeCell ref="G4:M4"/>
    <mergeCell ref="G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6BFB-0B11-4EB6-AE29-90BCDA1D11C5}">
  <dimension ref="B3:G24"/>
  <sheetViews>
    <sheetView tabSelected="1" zoomScale="140" zoomScaleNormal="140" workbookViewId="0">
      <selection activeCell="C6" sqref="C6"/>
    </sheetView>
  </sheetViews>
  <sheetFormatPr baseColWidth="10" defaultRowHeight="15" x14ac:dyDescent="0.25"/>
  <cols>
    <col min="2" max="2" width="21.42578125" customWidth="1"/>
    <col min="3" max="3" width="16.140625" customWidth="1"/>
    <col min="4" max="4" width="13.42578125" customWidth="1"/>
    <col min="6" max="6" width="14.28515625" customWidth="1"/>
    <col min="7" max="7" width="13.28515625" customWidth="1"/>
  </cols>
  <sheetData>
    <row r="3" spans="2:7" x14ac:dyDescent="0.25">
      <c r="B3" s="20" t="s">
        <v>72</v>
      </c>
    </row>
    <row r="4" spans="2:7" x14ac:dyDescent="0.25">
      <c r="B4" s="20" t="s">
        <v>15</v>
      </c>
      <c r="C4" t="s">
        <v>76</v>
      </c>
    </row>
    <row r="5" spans="2:7" x14ac:dyDescent="0.25">
      <c r="B5" t="s">
        <v>73</v>
      </c>
      <c r="C5">
        <v>500</v>
      </c>
    </row>
    <row r="6" spans="2:7" x14ac:dyDescent="0.25">
      <c r="B6" t="s">
        <v>21</v>
      </c>
      <c r="C6">
        <v>80</v>
      </c>
    </row>
    <row r="7" spans="2:7" x14ac:dyDescent="0.25">
      <c r="B7" t="s">
        <v>23</v>
      </c>
      <c r="C7" s="8">
        <f>C5*C6</f>
        <v>40000</v>
      </c>
    </row>
    <row r="8" spans="2:7" x14ac:dyDescent="0.25">
      <c r="B8" t="s">
        <v>74</v>
      </c>
      <c r="C8" s="8">
        <f>C7*0.53</f>
        <v>21200</v>
      </c>
    </row>
    <row r="9" spans="2:7" x14ac:dyDescent="0.25">
      <c r="B9" t="s">
        <v>75</v>
      </c>
      <c r="C9" s="8">
        <f>(C7+C8)*0.16</f>
        <v>9792</v>
      </c>
    </row>
    <row r="10" spans="2:7" x14ac:dyDescent="0.25">
      <c r="B10" t="s">
        <v>24</v>
      </c>
      <c r="C10" s="8">
        <f>SUM(C7:C9)</f>
        <v>70992</v>
      </c>
    </row>
    <row r="12" spans="2:7" x14ac:dyDescent="0.25">
      <c r="B12" t="s">
        <v>78</v>
      </c>
    </row>
    <row r="13" spans="2:7" ht="45" x14ac:dyDescent="0.25">
      <c r="B13" s="46" t="s">
        <v>79</v>
      </c>
      <c r="C13" s="46" t="s">
        <v>73</v>
      </c>
      <c r="D13" s="46" t="s">
        <v>21</v>
      </c>
      <c r="E13" s="46" t="s">
        <v>23</v>
      </c>
      <c r="F13" s="47" t="s">
        <v>80</v>
      </c>
      <c r="G13" s="47" t="s">
        <v>81</v>
      </c>
    </row>
    <row r="14" spans="2:7" x14ac:dyDescent="0.25">
      <c r="B14" t="s">
        <v>77</v>
      </c>
      <c r="C14">
        <v>30</v>
      </c>
      <c r="D14">
        <v>125</v>
      </c>
      <c r="E14">
        <f>C14*D14</f>
        <v>3750</v>
      </c>
      <c r="F14" s="8">
        <f>E14*0.53</f>
        <v>1987.5</v>
      </c>
      <c r="G14" s="8">
        <f>C8-C24</f>
        <v>16112</v>
      </c>
    </row>
    <row r="16" spans="2:7" x14ac:dyDescent="0.25">
      <c r="B16" s="20" t="s">
        <v>82</v>
      </c>
    </row>
    <row r="17" spans="2:7" ht="45" x14ac:dyDescent="0.25">
      <c r="B17" s="24" t="s">
        <v>79</v>
      </c>
      <c r="C17" s="24" t="s">
        <v>73</v>
      </c>
      <c r="D17" s="24" t="s">
        <v>21</v>
      </c>
      <c r="E17" s="24" t="s">
        <v>23</v>
      </c>
      <c r="F17" s="48" t="s">
        <v>80</v>
      </c>
      <c r="G17" s="48" t="s">
        <v>81</v>
      </c>
    </row>
    <row r="18" spans="2:7" x14ac:dyDescent="0.25">
      <c r="B18" t="s">
        <v>77</v>
      </c>
      <c r="C18">
        <v>120</v>
      </c>
      <c r="D18">
        <v>125</v>
      </c>
      <c r="E18" s="8">
        <f>C18*D18</f>
        <v>15000</v>
      </c>
      <c r="F18" s="8">
        <v>0</v>
      </c>
      <c r="G18" s="8">
        <f>C12</f>
        <v>0</v>
      </c>
    </row>
    <row r="20" spans="2:7" x14ac:dyDescent="0.25">
      <c r="B20" t="s">
        <v>83</v>
      </c>
      <c r="C20">
        <v>120</v>
      </c>
    </row>
    <row r="21" spans="2:7" x14ac:dyDescent="0.25">
      <c r="B21" t="s">
        <v>84</v>
      </c>
      <c r="C21">
        <f>C6</f>
        <v>80</v>
      </c>
    </row>
    <row r="22" spans="2:7" x14ac:dyDescent="0.25">
      <c r="B22" t="s">
        <v>85</v>
      </c>
      <c r="C22" s="8">
        <f>C20*C21</f>
        <v>9600</v>
      </c>
    </row>
    <row r="23" spans="2:7" x14ac:dyDescent="0.25">
      <c r="B23" t="s">
        <v>86</v>
      </c>
      <c r="C23" s="49">
        <v>0.53</v>
      </c>
    </row>
    <row r="24" spans="2:7" x14ac:dyDescent="0.25">
      <c r="B24" t="s">
        <v>87</v>
      </c>
      <c r="C24" s="8">
        <f>C22*C23</f>
        <v>5088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CFDI</vt:lpstr>
      <vt:lpstr>EXENTO</vt:lpstr>
      <vt:lpstr>DENSIDAD</vt:lpstr>
      <vt:lpstr>ACREDITABLE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2025-12-04T15:10:41Z</dcterms:created>
  <dcterms:modified xsi:type="dcterms:W3CDTF">2025-12-04T18:59:21Z</dcterms:modified>
</cp:coreProperties>
</file>