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CURSOS\CURSOS 2020\COFIDE\PERSONAS MORALES\TALLER CUCA Y CUFIN\"/>
    </mc:Choice>
  </mc:AlternateContent>
  <xr:revisionPtr revIDLastSave="0" documentId="13_ncr:1_{3A6E284F-809A-464E-B58D-3E7F32FCBF2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 CUFIN" sheetId="1" r:id="rId1"/>
    <sheet name="CUCA" sheetId="3" r:id="rId2"/>
  </sheets>
  <definedNames>
    <definedName name="_xlnm.Print_Area" localSheetId="0">' CUFIN'!$A$1:$P$55</definedName>
    <definedName name="_xlnm.Print_Area" localSheetId="1">CUCA!$A$1:$M$42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9" i="3" l="1"/>
  <c r="I38" i="3"/>
  <c r="L51" i="1"/>
  <c r="M51" i="1" s="1"/>
  <c r="L50" i="1"/>
  <c r="L30" i="1" l="1"/>
  <c r="L29" i="1"/>
  <c r="E84" i="1" l="1"/>
  <c r="G47" i="1" l="1"/>
  <c r="I47" i="1" l="1"/>
  <c r="J35" i="3"/>
  <c r="M47" i="1" l="1"/>
  <c r="M26" i="1"/>
  <c r="L24" i="1"/>
  <c r="M24" i="1" s="1"/>
  <c r="H45" i="1" l="1"/>
  <c r="M22" i="1" l="1"/>
  <c r="M20" i="1"/>
  <c r="G20" i="1"/>
  <c r="I20" i="1" s="1"/>
  <c r="I33" i="3" l="1"/>
  <c r="I32" i="3"/>
  <c r="I31" i="3"/>
  <c r="J31" i="3" s="1"/>
  <c r="I30" i="3"/>
  <c r="E31" i="3"/>
  <c r="E33" i="3" s="1"/>
  <c r="E35" i="3" s="1"/>
  <c r="E37" i="3" s="1"/>
  <c r="E39" i="3" s="1"/>
  <c r="J33" i="3" l="1"/>
  <c r="G45" i="1"/>
  <c r="I45" i="1" s="1"/>
  <c r="L44" i="1" l="1"/>
  <c r="L45" i="1"/>
  <c r="E27" i="3" l="1"/>
  <c r="E29" i="3" s="1"/>
  <c r="J25" i="3"/>
  <c r="J23" i="3"/>
  <c r="J19" i="3"/>
  <c r="J13" i="3"/>
  <c r="J15" i="3"/>
  <c r="I29" i="3" l="1"/>
  <c r="J29" i="3" s="1"/>
  <c r="I28" i="3"/>
  <c r="G43" i="1"/>
  <c r="I43" i="1" s="1"/>
  <c r="G18" i="1" l="1"/>
  <c r="I18" i="1" s="1"/>
  <c r="J27" i="3" l="1"/>
  <c r="J21" i="3"/>
  <c r="L18" i="1"/>
  <c r="M18" i="1" s="1"/>
  <c r="L17" i="1"/>
  <c r="M12" i="1"/>
  <c r="L16" i="1"/>
  <c r="M16" i="1" s="1"/>
  <c r="L15" i="1"/>
  <c r="L14" i="1"/>
  <c r="M14" i="1" s="1"/>
  <c r="G16" i="1"/>
  <c r="I16" i="1" s="1"/>
  <c r="G14" i="1"/>
  <c r="I14" i="1" s="1"/>
  <c r="G10" i="1"/>
  <c r="I10" i="1" s="1"/>
  <c r="N10" i="1" s="1"/>
  <c r="P10" i="1" s="1"/>
  <c r="J12" i="1" s="1"/>
  <c r="N12" i="1" s="1"/>
  <c r="E13" i="3"/>
  <c r="E15" i="3" s="1"/>
  <c r="G12" i="1"/>
  <c r="I12" i="1" s="1"/>
  <c r="A1" i="3"/>
  <c r="M13" i="3" l="1"/>
  <c r="P12" i="1"/>
  <c r="J14" i="1" s="1"/>
  <c r="N14" i="1" s="1"/>
  <c r="P14" i="1" s="1"/>
  <c r="J16" i="1" s="1"/>
  <c r="N16" i="1" s="1"/>
  <c r="P16" i="1" s="1"/>
  <c r="J18" i="1" s="1"/>
  <c r="N18" i="1" s="1"/>
  <c r="P18" i="1" s="1"/>
  <c r="P43" i="1" l="1"/>
  <c r="J45" i="1" s="1"/>
  <c r="P45" i="1" s="1"/>
  <c r="J47" i="1" s="1"/>
  <c r="N47" i="1" s="1"/>
  <c r="P47" i="1" s="1"/>
  <c r="J49" i="1" s="1"/>
  <c r="N49" i="1" s="1"/>
  <c r="P49" i="1" s="1"/>
  <c r="J51" i="1" s="1"/>
  <c r="N51" i="1" s="1"/>
  <c r="P51" i="1" s="1"/>
  <c r="J20" i="1"/>
  <c r="N20" i="1" s="1"/>
  <c r="P20" i="1" s="1"/>
  <c r="J22" i="1" s="1"/>
  <c r="N22" i="1" s="1"/>
  <c r="P22" i="1" s="1"/>
  <c r="J24" i="1" s="1"/>
  <c r="N24" i="1" s="1"/>
  <c r="P24" i="1" s="1"/>
  <c r="J26" i="1" s="1"/>
  <c r="N26" i="1" s="1"/>
  <c r="P26" i="1" s="1"/>
  <c r="J28" i="1" s="1"/>
  <c r="N28" i="1" s="1"/>
  <c r="P28" i="1" s="1"/>
  <c r="J30" i="1" s="1"/>
  <c r="N30" i="1" s="1"/>
  <c r="P30" i="1" s="1"/>
  <c r="P55" i="1" s="1"/>
  <c r="G15" i="3"/>
  <c r="K15" i="3" s="1"/>
  <c r="M15" i="3" s="1"/>
  <c r="E21" i="3"/>
  <c r="G19" i="3" l="1"/>
  <c r="K19" i="3" s="1"/>
  <c r="M19" i="3" s="1"/>
  <c r="M17" i="3"/>
  <c r="G21" i="3" l="1"/>
  <c r="K21" i="3" s="1"/>
  <c r="M21" i="3" s="1"/>
  <c r="G23" i="3" s="1"/>
  <c r="K23" i="3" s="1"/>
  <c r="M23" i="3" s="1"/>
  <c r="G25" i="3" s="1"/>
  <c r="K25" i="3" s="1"/>
  <c r="M25" i="3" s="1"/>
  <c r="G27" i="3" s="1"/>
  <c r="K27" i="3" s="1"/>
  <c r="M27" i="3" s="1"/>
  <c r="G29" i="3" s="1"/>
  <c r="K29" i="3" s="1"/>
  <c r="M29" i="3" s="1"/>
  <c r="M31" i="3" s="1"/>
  <c r="G33" i="3" s="1"/>
  <c r="G31" i="3" l="1"/>
  <c r="K31" i="3" s="1"/>
  <c r="K33" i="3"/>
  <c r="M33" i="3" s="1"/>
  <c r="G35" i="3" s="1"/>
  <c r="K35" i="3" s="1"/>
  <c r="M35" i="3" s="1"/>
  <c r="G37" i="3" s="1"/>
  <c r="K37" i="3" s="1"/>
  <c r="M37" i="3" s="1"/>
  <c r="G39" i="3" s="1"/>
  <c r="K39" i="3" s="1"/>
  <c r="M39" i="3" s="1"/>
</calcChain>
</file>

<file path=xl/sharedStrings.xml><?xml version="1.0" encoding="utf-8"?>
<sst xmlns="http://schemas.openxmlformats.org/spreadsheetml/2006/main" count="197" uniqueCount="121">
  <si>
    <t>EJERCICIO</t>
  </si>
  <si>
    <t>CUFIN</t>
  </si>
  <si>
    <t>INPC DIC.</t>
  </si>
  <si>
    <t>C/ EJERCICIO</t>
  </si>
  <si>
    <t>INPC ULT.</t>
  </si>
  <si>
    <t>ACTUALIZ.</t>
  </si>
  <si>
    <t>F.A.</t>
  </si>
  <si>
    <t>CUFIN ACT.</t>
  </si>
  <si>
    <t>A DIC. C/EJ.</t>
  </si>
  <si>
    <t>SALDO</t>
  </si>
  <si>
    <t>SDO. CUFIN</t>
  </si>
  <si>
    <t>EJ. ANTER.</t>
  </si>
  <si>
    <t>DISTRIB.</t>
  </si>
  <si>
    <t>DIVIDENDOS</t>
  </si>
  <si>
    <t>RESULTADO</t>
  </si>
  <si>
    <t>FISCAL</t>
  </si>
  <si>
    <t>I.S.R.</t>
  </si>
  <si>
    <t>NO</t>
  </si>
  <si>
    <t>DEDUC.</t>
  </si>
  <si>
    <t>NETO</t>
  </si>
  <si>
    <t>UTIL. FISCAL</t>
  </si>
  <si>
    <t>REINVERTIDA</t>
  </si>
  <si>
    <t>DETERMINACION DEL SALDO DE LA CUFIN</t>
  </si>
  <si>
    <t>FACTOR</t>
  </si>
  <si>
    <t>MENOS:</t>
  </si>
  <si>
    <t>ACTUALIZACION DE LA CUENTA DE CAPITAL DE APORTACION</t>
  </si>
  <si>
    <t>C O N C E P T O</t>
  </si>
  <si>
    <t xml:space="preserve">FECHA </t>
  </si>
  <si>
    <t>APORTACION</t>
  </si>
  <si>
    <t>IMPORTE</t>
  </si>
  <si>
    <t>EXCEPTO REINV.</t>
  </si>
  <si>
    <t>O CAP. DE UTIL.</t>
  </si>
  <si>
    <t>REDUCCION</t>
  </si>
  <si>
    <t>DE CAPITAL</t>
  </si>
  <si>
    <t>DEL CAPITAL</t>
  </si>
  <si>
    <t>HISTORICO</t>
  </si>
  <si>
    <t>SALDO DE LA</t>
  </si>
  <si>
    <t>LA CUENTA</t>
  </si>
  <si>
    <t>INPC DEL</t>
  </si>
  <si>
    <t>MES DE</t>
  </si>
  <si>
    <t>CIERRE DEL</t>
  </si>
  <si>
    <t>CUENTA DE</t>
  </si>
  <si>
    <t>SALDO DE</t>
  </si>
  <si>
    <t xml:space="preserve">CAPITAL </t>
  </si>
  <si>
    <t>ACTUALIZADO</t>
  </si>
  <si>
    <t>DE</t>
  </si>
  <si>
    <t>APORTACION INICIAL</t>
  </si>
  <si>
    <t>AUMENTO CAPITAL</t>
  </si>
  <si>
    <t xml:space="preserve">ULTIMA </t>
  </si>
  <si>
    <t>ANTERIOR</t>
  </si>
  <si>
    <t>REDUCC.</t>
  </si>
  <si>
    <t>CAPITAL</t>
  </si>
  <si>
    <t>DIC'10</t>
  </si>
  <si>
    <t>DIC'09</t>
  </si>
  <si>
    <t>DIC'11</t>
  </si>
  <si>
    <t>DIC'12</t>
  </si>
  <si>
    <t>DIC'13</t>
  </si>
  <si>
    <t>MYO'09</t>
  </si>
  <si>
    <t>EJERC. ANT.</t>
  </si>
  <si>
    <t>ACTUALIZADA</t>
  </si>
  <si>
    <t>DIC'14</t>
  </si>
  <si>
    <t>DIC'15</t>
  </si>
  <si>
    <t>JUL'15</t>
  </si>
  <si>
    <t>f. I art. 9 LISR</t>
  </si>
  <si>
    <t xml:space="preserve">PTU PAG. EN EL EJERCICIO </t>
  </si>
  <si>
    <t>Nota 1.- Integración No Deducibles:</t>
  </si>
  <si>
    <t xml:space="preserve"> Actualizaciones</t>
  </si>
  <si>
    <t xml:space="preserve"> Compras No facturadas</t>
  </si>
  <si>
    <t>EJERCICIOS 2009 A 2013</t>
  </si>
  <si>
    <t>EJERCICIO A PARTIR</t>
  </si>
  <si>
    <t>DE 2014</t>
  </si>
  <si>
    <t>TOTAL CUFIN</t>
  </si>
  <si>
    <t>NOV'16</t>
  </si>
  <si>
    <t>DIC'16</t>
  </si>
  <si>
    <t>SALDO ACTUAL. AL 31 /DIC/2009</t>
  </si>
  <si>
    <t>SALDO ACTUAL. AL 31 /DIC/2010</t>
  </si>
  <si>
    <t>SALDO ACTUAL. AL 31 /DIC/2011</t>
  </si>
  <si>
    <t>SALDO ACTUAL. AL 31 /DIC/2012</t>
  </si>
  <si>
    <t>SALDO ACTUAL. AL 31 /DIC/2013</t>
  </si>
  <si>
    <t>SALDO ACTUAL. AL 31 /DIC/2015</t>
  </si>
  <si>
    <t>SALDO ACTUAL. AL 31 /DIC/2016</t>
  </si>
  <si>
    <t>SALDO ACTUAL. AL 31 /DIC/2014</t>
  </si>
  <si>
    <t>(2)</t>
  </si>
  <si>
    <t>No. Cta. Contable</t>
  </si>
  <si>
    <t>5000-001-000</t>
  </si>
  <si>
    <t>Descripción</t>
  </si>
  <si>
    <t>5800-039-000</t>
  </si>
  <si>
    <t>No Deducibles</t>
  </si>
  <si>
    <t>6000-046-000</t>
  </si>
  <si>
    <t>No Deducibles sin requisitos fiscales</t>
  </si>
  <si>
    <t>5500-015-000</t>
  </si>
  <si>
    <t>5800-051-000</t>
  </si>
  <si>
    <t>6000-010-000</t>
  </si>
  <si>
    <t>Ingresos Exentos por Sueldos y Salarios</t>
  </si>
  <si>
    <t>5500-005-000</t>
  </si>
  <si>
    <t>5500-002-000</t>
  </si>
  <si>
    <t>5500-014-000</t>
  </si>
  <si>
    <t>5500-007-000</t>
  </si>
  <si>
    <t>5500-013-000</t>
  </si>
  <si>
    <t>5800-049-000</t>
  </si>
  <si>
    <t>5800-043-000</t>
  </si>
  <si>
    <t>5800-045-000</t>
  </si>
  <si>
    <t>5800-048-000</t>
  </si>
  <si>
    <t>6000-003-000</t>
  </si>
  <si>
    <t>6000-005-000</t>
  </si>
  <si>
    <t>Cuotas IMSS Dic pagadas en Ene sig ejerc</t>
  </si>
  <si>
    <t>Cuotas Patr. IMSS</t>
  </si>
  <si>
    <t>Aguinaldo</t>
  </si>
  <si>
    <t>Prima Vacacional</t>
  </si>
  <si>
    <t>Prima de Antig.</t>
  </si>
  <si>
    <t>Horas Extras Dob.</t>
  </si>
  <si>
    <t>Prima Antigüedad</t>
  </si>
  <si>
    <t>Indemnizaciones</t>
  </si>
  <si>
    <t>Suma No Deducibles</t>
  </si>
  <si>
    <t xml:space="preserve">NO DEDUCIBLES </t>
  </si>
  <si>
    <t>(NOTA 1)</t>
  </si>
  <si>
    <t>SALDO ACTUAL. AL 31 /DIC/2017</t>
  </si>
  <si>
    <t>DIC'17</t>
  </si>
  <si>
    <t>OCT'18</t>
  </si>
  <si>
    <t>EJERCICIO 2018</t>
  </si>
  <si>
    <t>EL GRAN ESFUERZO, S. DE R.L.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</si>
</sst>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.0000"/>
    <numFmt numFmtId="166" formatCode="_(* #,##0.0000_);_(* \(#,##0.0000\);_(* &quot;-&quot;??_);_(@_)"/>
    <numFmt numFmtId="167" formatCode="_-* #,##0.0000_-;\-* #,##0.0000_-;_-* &quot;-&quot;??_-;_-@_-"/>
    <numFmt numFmtId="168" formatCode="_-* #,##0.00000_-;\-* #,##0.00000_-;_-* &quot;-&quot;??_-;_-@_-"/>
    <numFmt numFmtId="169" formatCode="_-* #,##0_-;\-* #,##0_-;_-* &quot;-&quot;??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rinda"/>
      <family val="2"/>
    </font>
    <font>
      <sz val="10"/>
      <name val="Vrinda"/>
      <family val="2"/>
    </font>
    <font>
      <b/>
      <sz val="8"/>
      <name val="Vrinda"/>
      <family val="2"/>
    </font>
    <font>
      <i/>
      <sz val="10"/>
      <name val="Vrinda"/>
      <family val="2"/>
    </font>
    <font>
      <i/>
      <sz val="10"/>
      <color rgb="FFFF0000"/>
      <name val="Vrinda"/>
      <family val="2"/>
    </font>
    <font>
      <b/>
      <sz val="11"/>
      <name val="Vrinda"/>
      <family val="2"/>
    </font>
    <font>
      <sz val="10"/>
      <name val="Vrinda"/>
      <family val="2"/>
    </font>
    <font>
      <b/>
      <sz val="10"/>
      <name val="Vrind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8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0" borderId="0" xfId="0" applyFont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2" borderId="10" xfId="0" applyFont="1" applyFill="1" applyBorder="1"/>
    <xf numFmtId="43" fontId="4" fillId="2" borderId="2" xfId="1" applyFont="1" applyFill="1" applyBorder="1" applyAlignment="1">
      <alignment horizontal="right"/>
    </xf>
    <xf numFmtId="43" fontId="4" fillId="2" borderId="2" xfId="1" applyFont="1" applyFill="1" applyBorder="1"/>
    <xf numFmtId="43" fontId="4" fillId="2" borderId="11" xfId="1" applyFont="1" applyFill="1" applyBorder="1"/>
    <xf numFmtId="0" fontId="3" fillId="2" borderId="10" xfId="0" applyFont="1" applyFill="1" applyBorder="1" applyAlignment="1">
      <alignment horizontal="center"/>
    </xf>
    <xf numFmtId="169" fontId="4" fillId="2" borderId="2" xfId="1" applyNumberFormat="1" applyFont="1" applyFill="1" applyBorder="1" applyAlignment="1">
      <alignment horizontal="right"/>
    </xf>
    <xf numFmtId="169" fontId="4" fillId="2" borderId="2" xfId="1" applyNumberFormat="1" applyFont="1" applyFill="1" applyBorder="1"/>
    <xf numFmtId="169" fontId="4" fillId="2" borderId="11" xfId="1" applyNumberFormat="1" applyFont="1" applyFill="1" applyBorder="1"/>
    <xf numFmtId="167" fontId="4" fillId="2" borderId="11" xfId="1" applyNumberFormat="1" applyFont="1" applyFill="1" applyBorder="1"/>
    <xf numFmtId="167" fontId="4" fillId="2" borderId="2" xfId="1" applyNumberFormat="1" applyFont="1" applyFill="1" applyBorder="1"/>
    <xf numFmtId="0" fontId="6" fillId="2" borderId="10" xfId="0" applyFont="1" applyFill="1" applyBorder="1" applyAlignment="1">
      <alignment horizontal="center"/>
    </xf>
    <xf numFmtId="43" fontId="6" fillId="2" borderId="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43" fontId="4" fillId="0" borderId="2" xfId="1" applyFont="1" applyFill="1" applyBorder="1" applyAlignment="1">
      <alignment horizontal="right"/>
    </xf>
    <xf numFmtId="169" fontId="4" fillId="0" borderId="2" xfId="1" applyNumberFormat="1" applyFont="1" applyFill="1" applyBorder="1" applyAlignment="1">
      <alignment horizontal="right"/>
    </xf>
    <xf numFmtId="169" fontId="4" fillId="0" borderId="2" xfId="1" applyNumberFormat="1" applyFont="1" applyFill="1" applyBorder="1"/>
    <xf numFmtId="169" fontId="3" fillId="2" borderId="11" xfId="1" applyNumberFormat="1" applyFont="1" applyFill="1" applyBorder="1"/>
    <xf numFmtId="0" fontId="6" fillId="2" borderId="18" xfId="0" applyFont="1" applyFill="1" applyBorder="1" applyAlignment="1">
      <alignment horizontal="center"/>
    </xf>
    <xf numFmtId="43" fontId="7" fillId="2" borderId="19" xfId="1" applyFont="1" applyFill="1" applyBorder="1" applyAlignment="1">
      <alignment horizontal="center"/>
    </xf>
    <xf numFmtId="43" fontId="6" fillId="2" borderId="19" xfId="1" applyFont="1" applyFill="1" applyBorder="1" applyAlignment="1">
      <alignment horizontal="center"/>
    </xf>
    <xf numFmtId="43" fontId="4" fillId="2" borderId="19" xfId="1" applyFont="1" applyFill="1" applyBorder="1"/>
    <xf numFmtId="43" fontId="4" fillId="2" borderId="20" xfId="1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43" fontId="4" fillId="2" borderId="13" xfId="1" applyFont="1" applyFill="1" applyBorder="1"/>
    <xf numFmtId="0" fontId="4" fillId="2" borderId="14" xfId="0" applyFont="1" applyFill="1" applyBorder="1"/>
    <xf numFmtId="43" fontId="4" fillId="2" borderId="0" xfId="1" applyFont="1" applyFill="1"/>
    <xf numFmtId="9" fontId="4" fillId="2" borderId="0" xfId="0" applyNumberFormat="1" applyFont="1" applyFill="1"/>
    <xf numFmtId="43" fontId="4" fillId="2" borderId="0" xfId="0" applyNumberFormat="1" applyFont="1" applyFill="1"/>
    <xf numFmtId="0" fontId="5" fillId="2" borderId="0" xfId="0" applyFont="1" applyFill="1" applyBorder="1" applyAlignment="1">
      <alignment horizontal="center" wrapText="1"/>
    </xf>
    <xf numFmtId="0" fontId="4" fillId="2" borderId="0" xfId="0" applyFont="1" applyFill="1" applyBorder="1"/>
    <xf numFmtId="169" fontId="4" fillId="2" borderId="0" xfId="1" applyNumberFormat="1" applyFont="1" applyFill="1" applyBorder="1"/>
    <xf numFmtId="167" fontId="4" fillId="2" borderId="0" xfId="1" applyNumberFormat="1" applyFont="1" applyFill="1" applyBorder="1"/>
    <xf numFmtId="43" fontId="4" fillId="2" borderId="0" xfId="1" applyFont="1" applyFill="1" applyBorder="1"/>
    <xf numFmtId="43" fontId="4" fillId="2" borderId="0" xfId="1" applyFont="1" applyFill="1" applyBorder="1" applyAlignment="1">
      <alignment horizontal="right"/>
    </xf>
    <xf numFmtId="169" fontId="4" fillId="2" borderId="0" xfId="1" applyNumberFormat="1" applyFont="1" applyFill="1" applyBorder="1" applyAlignment="1">
      <alignment horizontal="right"/>
    </xf>
    <xf numFmtId="0" fontId="6" fillId="2" borderId="12" xfId="0" applyFont="1" applyFill="1" applyBorder="1" applyAlignment="1">
      <alignment horizontal="center"/>
    </xf>
    <xf numFmtId="43" fontId="6" fillId="2" borderId="13" xfId="1" applyFont="1" applyFill="1" applyBorder="1" applyAlignment="1">
      <alignment horizontal="center"/>
    </xf>
    <xf numFmtId="43" fontId="4" fillId="2" borderId="14" xfId="1" applyFont="1" applyFill="1" applyBorder="1"/>
    <xf numFmtId="0" fontId="4" fillId="0" borderId="0" xfId="0" applyFont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8" fillId="2" borderId="23" xfId="0" applyFont="1" applyFill="1" applyBorder="1"/>
    <xf numFmtId="0" fontId="8" fillId="2" borderId="24" xfId="0" applyFont="1" applyFill="1" applyBorder="1"/>
    <xf numFmtId="169" fontId="8" fillId="2" borderId="25" xfId="0" applyNumberFormat="1" applyFont="1" applyFill="1" applyBorder="1"/>
    <xf numFmtId="0" fontId="3" fillId="0" borderId="18" xfId="0" applyFont="1" applyFill="1" applyBorder="1" applyAlignment="1">
      <alignment horizontal="center"/>
    </xf>
    <xf numFmtId="43" fontId="4" fillId="0" borderId="19" xfId="1" applyFont="1" applyFill="1" applyBorder="1" applyAlignment="1">
      <alignment horizontal="right"/>
    </xf>
    <xf numFmtId="169" fontId="4" fillId="0" borderId="19" xfId="1" applyNumberFormat="1" applyFont="1" applyFill="1" applyBorder="1" applyAlignment="1">
      <alignment horizontal="right"/>
    </xf>
    <xf numFmtId="169" fontId="4" fillId="0" borderId="19" xfId="1" applyNumberFormat="1" applyFont="1" applyFill="1" applyBorder="1"/>
    <xf numFmtId="169" fontId="4" fillId="2" borderId="19" xfId="1" applyNumberFormat="1" applyFont="1" applyFill="1" applyBorder="1"/>
    <xf numFmtId="167" fontId="4" fillId="2" borderId="19" xfId="1" applyNumberFormat="1" applyFont="1" applyFill="1" applyBorder="1"/>
    <xf numFmtId="169" fontId="3" fillId="2" borderId="20" xfId="1" applyNumberFormat="1" applyFont="1" applyFill="1" applyBorder="1"/>
    <xf numFmtId="14" fontId="3" fillId="0" borderId="18" xfId="0" applyNumberFormat="1" applyFont="1" applyFill="1" applyBorder="1" applyAlignment="1">
      <alignment horizontal="center"/>
    </xf>
    <xf numFmtId="169" fontId="4" fillId="2" borderId="20" xfId="1" applyNumberFormat="1" applyFont="1" applyFill="1" applyBorder="1"/>
    <xf numFmtId="0" fontId="3" fillId="0" borderId="0" xfId="0" applyFont="1"/>
    <xf numFmtId="0" fontId="3" fillId="2" borderId="16" xfId="0" applyFont="1" applyFill="1" applyBorder="1" applyAlignment="1">
      <alignment horizontal="center"/>
    </xf>
    <xf numFmtId="0" fontId="4" fillId="2" borderId="15" xfId="0" applyFont="1" applyFill="1" applyBorder="1"/>
    <xf numFmtId="0" fontId="3" fillId="2" borderId="5" xfId="0" applyFont="1" applyFill="1" applyBorder="1" applyAlignment="1">
      <alignment horizontal="center"/>
    </xf>
    <xf numFmtId="0" fontId="4" fillId="0" borderId="2" xfId="2" applyFont="1" applyFill="1" applyBorder="1"/>
    <xf numFmtId="0" fontId="3" fillId="2" borderId="17" xfId="0" applyFont="1" applyFill="1" applyBorder="1" applyAlignment="1">
      <alignment horizontal="center"/>
    </xf>
    <xf numFmtId="0" fontId="4" fillId="2" borderId="16" xfId="0" applyFont="1" applyFill="1" applyBorder="1"/>
    <xf numFmtId="0" fontId="4" fillId="2" borderId="6" xfId="0" applyFont="1" applyFill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14" fontId="4" fillId="2" borderId="2" xfId="0" applyNumberFormat="1" applyFont="1" applyFill="1" applyBorder="1"/>
    <xf numFmtId="166" fontId="4" fillId="2" borderId="2" xfId="0" applyNumberFormat="1" applyFont="1" applyFill="1" applyBorder="1"/>
    <xf numFmtId="0" fontId="4" fillId="2" borderId="2" xfId="0" applyFont="1" applyFill="1" applyBorder="1"/>
    <xf numFmtId="0" fontId="4" fillId="2" borderId="11" xfId="0" applyFont="1" applyFill="1" applyBorder="1"/>
    <xf numFmtId="168" fontId="4" fillId="2" borderId="2" xfId="1" applyNumberFormat="1" applyFont="1" applyFill="1" applyBorder="1"/>
    <xf numFmtId="43" fontId="4" fillId="2" borderId="11" xfId="1" applyNumberFormat="1" applyFont="1" applyFill="1" applyBorder="1"/>
    <xf numFmtId="169" fontId="4" fillId="2" borderId="11" xfId="0" applyNumberFormat="1" applyFont="1" applyFill="1" applyBorder="1"/>
    <xf numFmtId="43" fontId="4" fillId="2" borderId="2" xfId="1" applyNumberFormat="1" applyFont="1" applyFill="1" applyBorder="1"/>
    <xf numFmtId="0" fontId="3" fillId="2" borderId="10" xfId="0" applyFont="1" applyFill="1" applyBorder="1" applyAlignment="1">
      <alignment horizontal="left"/>
    </xf>
    <xf numFmtId="0" fontId="3" fillId="2" borderId="2" xfId="0" applyFont="1" applyFill="1" applyBorder="1"/>
    <xf numFmtId="165" fontId="4" fillId="2" borderId="2" xfId="0" applyNumberFormat="1" applyFont="1" applyFill="1" applyBorder="1"/>
    <xf numFmtId="169" fontId="3" fillId="2" borderId="11" xfId="0" applyNumberFormat="1" applyFont="1" applyFill="1" applyBorder="1"/>
    <xf numFmtId="169" fontId="4" fillId="2" borderId="2" xfId="0" applyNumberFormat="1" applyFont="1" applyFill="1" applyBorder="1"/>
    <xf numFmtId="0" fontId="3" fillId="2" borderId="18" xfId="0" applyFont="1" applyFill="1" applyBorder="1" applyAlignment="1">
      <alignment horizontal="left"/>
    </xf>
    <xf numFmtId="0" fontId="3" fillId="2" borderId="19" xfId="0" applyFont="1" applyFill="1" applyBorder="1"/>
    <xf numFmtId="166" fontId="4" fillId="2" borderId="19" xfId="0" applyNumberFormat="1" applyFont="1" applyFill="1" applyBorder="1"/>
    <xf numFmtId="165" fontId="4" fillId="2" borderId="19" xfId="0" applyNumberFormat="1" applyFont="1" applyFill="1" applyBorder="1"/>
    <xf numFmtId="169" fontId="3" fillId="2" borderId="20" xfId="0" applyNumberFormat="1" applyFont="1" applyFill="1" applyBorder="1"/>
    <xf numFmtId="167" fontId="4" fillId="2" borderId="2" xfId="1" quotePrefix="1" applyNumberFormat="1" applyFont="1" applyFill="1" applyBorder="1"/>
    <xf numFmtId="14" fontId="4" fillId="2" borderId="0" xfId="0" applyNumberFormat="1" applyFont="1" applyFill="1"/>
    <xf numFmtId="169" fontId="4" fillId="2" borderId="0" xfId="1" applyNumberFormat="1" applyFont="1" applyFill="1"/>
    <xf numFmtId="167" fontId="4" fillId="2" borderId="0" xfId="0" applyNumberFormat="1" applyFont="1" applyFill="1"/>
    <xf numFmtId="166" fontId="4" fillId="2" borderId="0" xfId="0" applyNumberFormat="1" applyFont="1" applyFill="1"/>
    <xf numFmtId="164" fontId="4" fillId="2" borderId="0" xfId="0" applyNumberFormat="1" applyFont="1" applyFill="1"/>
    <xf numFmtId="14" fontId="4" fillId="0" borderId="0" xfId="0" applyNumberFormat="1" applyFont="1"/>
    <xf numFmtId="43" fontId="4" fillId="0" borderId="0" xfId="1" applyFont="1"/>
    <xf numFmtId="167" fontId="4" fillId="0" borderId="0" xfId="0" applyNumberFormat="1" applyFont="1"/>
    <xf numFmtId="166" fontId="4" fillId="0" borderId="0" xfId="0" applyNumberFormat="1" applyFont="1"/>
    <xf numFmtId="164" fontId="4" fillId="0" borderId="0" xfId="0" applyNumberFormat="1" applyFont="1"/>
    <xf numFmtId="43" fontId="4" fillId="0" borderId="1" xfId="1" applyFont="1" applyBorder="1"/>
    <xf numFmtId="43" fontId="4" fillId="0" borderId="0" xfId="0" applyNumberFormat="1" applyFont="1"/>
    <xf numFmtId="0" fontId="4" fillId="2" borderId="21" xfId="0" applyFont="1" applyFill="1" applyBorder="1"/>
    <xf numFmtId="0" fontId="3" fillId="2" borderId="3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/>
    </xf>
    <xf numFmtId="0" fontId="4" fillId="2" borderId="27" xfId="0" applyFont="1" applyFill="1" applyBorder="1"/>
    <xf numFmtId="0" fontId="3" fillId="2" borderId="27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14" fontId="3" fillId="0" borderId="28" xfId="0" applyNumberFormat="1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4" fillId="2" borderId="29" xfId="0" applyFont="1" applyFill="1" applyBorder="1"/>
    <xf numFmtId="167" fontId="4" fillId="0" borderId="19" xfId="1" applyNumberFormat="1" applyFont="1" applyFill="1" applyBorder="1"/>
    <xf numFmtId="167" fontId="4" fillId="0" borderId="2" xfId="1" applyNumberFormat="1" applyFont="1" applyFill="1" applyBorder="1"/>
    <xf numFmtId="43" fontId="4" fillId="0" borderId="2" xfId="1" applyFont="1" applyFill="1" applyBorder="1"/>
    <xf numFmtId="43" fontId="4" fillId="0" borderId="19" xfId="1" applyFont="1" applyFill="1" applyBorder="1"/>
    <xf numFmtId="169" fontId="3" fillId="0" borderId="20" xfId="1" applyNumberFormat="1" applyFont="1" applyFill="1" applyBorder="1"/>
    <xf numFmtId="0" fontId="4" fillId="0" borderId="0" xfId="0" applyFont="1" applyFill="1"/>
    <xf numFmtId="0" fontId="3" fillId="2" borderId="27" xfId="0" quotePrefix="1" applyFont="1" applyFill="1" applyBorder="1" applyAlignment="1">
      <alignment horizontal="center"/>
    </xf>
    <xf numFmtId="0" fontId="3" fillId="2" borderId="10" xfId="0" applyFont="1" applyFill="1" applyBorder="1"/>
    <xf numFmtId="0" fontId="8" fillId="2" borderId="0" xfId="0" applyFont="1" applyFill="1" applyBorder="1"/>
    <xf numFmtId="169" fontId="8" fillId="2" borderId="0" xfId="0" applyNumberFormat="1" applyFont="1" applyFill="1" applyBorder="1"/>
    <xf numFmtId="0" fontId="9" fillId="2" borderId="0" xfId="0" applyFont="1" applyFill="1"/>
    <xf numFmtId="43" fontId="9" fillId="2" borderId="0" xfId="1" applyFont="1" applyFill="1"/>
    <xf numFmtId="0" fontId="9" fillId="0" borderId="0" xfId="0" applyFont="1"/>
    <xf numFmtId="0" fontId="9" fillId="2" borderId="0" xfId="0" applyFont="1" applyFill="1" applyBorder="1"/>
    <xf numFmtId="0" fontId="3" fillId="2" borderId="0" xfId="0" applyFont="1" applyFill="1" applyBorder="1"/>
    <xf numFmtId="0" fontId="10" fillId="2" borderId="0" xfId="0" applyFont="1" applyFill="1" applyBorder="1"/>
    <xf numFmtId="43" fontId="10" fillId="2" borderId="0" xfId="1" applyFont="1" applyFill="1" applyBorder="1" applyAlignment="1">
      <alignment horizontal="center"/>
    </xf>
    <xf numFmtId="0" fontId="9" fillId="2" borderId="16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0" fontId="9" fillId="2" borderId="17" xfId="0" applyFont="1" applyFill="1" applyBorder="1"/>
    <xf numFmtId="0" fontId="10" fillId="2" borderId="16" xfId="0" applyFont="1" applyFill="1" applyBorder="1"/>
    <xf numFmtId="0" fontId="4" fillId="2" borderId="17" xfId="0" applyFont="1" applyFill="1" applyBorder="1"/>
    <xf numFmtId="0" fontId="4" fillId="2" borderId="31" xfId="0" applyFont="1" applyFill="1" applyBorder="1"/>
    <xf numFmtId="0" fontId="4" fillId="2" borderId="22" xfId="0" applyFont="1" applyFill="1" applyBorder="1"/>
    <xf numFmtId="0" fontId="10" fillId="2" borderId="22" xfId="0" applyFont="1" applyFill="1" applyBorder="1"/>
    <xf numFmtId="0" fontId="10" fillId="2" borderId="32" xfId="0" applyFont="1" applyFill="1" applyBorder="1" applyAlignment="1">
      <alignment horizontal="right"/>
    </xf>
    <xf numFmtId="0" fontId="4" fillId="2" borderId="23" xfId="0" applyFont="1" applyFill="1" applyBorder="1"/>
    <xf numFmtId="0" fontId="3" fillId="2" borderId="24" xfId="0" applyFont="1" applyFill="1" applyBorder="1"/>
    <xf numFmtId="0" fontId="10" fillId="2" borderId="24" xfId="0" applyFont="1" applyFill="1" applyBorder="1" applyAlignment="1">
      <alignment horizontal="right"/>
    </xf>
    <xf numFmtId="0" fontId="3" fillId="2" borderId="22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/>
    </xf>
    <xf numFmtId="43" fontId="9" fillId="2" borderId="0" xfId="1" applyFont="1" applyFill="1" applyBorder="1"/>
    <xf numFmtId="43" fontId="9" fillId="2" borderId="0" xfId="0" applyNumberFormat="1" applyFont="1" applyFill="1" applyBorder="1"/>
    <xf numFmtId="43" fontId="9" fillId="2" borderId="0" xfId="1" applyFont="1" applyFill="1" applyBorder="1" applyAlignment="1">
      <alignment horizontal="center"/>
    </xf>
    <xf numFmtId="43" fontId="3" fillId="2" borderId="0" xfId="1" applyFont="1" applyFill="1" applyBorder="1" applyAlignment="1">
      <alignment horizontal="center"/>
    </xf>
    <xf numFmtId="43" fontId="3" fillId="2" borderId="0" xfId="1" applyFont="1" applyFill="1" applyBorder="1"/>
    <xf numFmtId="0" fontId="3" fillId="3" borderId="30" xfId="0" applyFont="1" applyFill="1" applyBorder="1"/>
    <xf numFmtId="0" fontId="9" fillId="3" borderId="6" xfId="0" applyFont="1" applyFill="1" applyBorder="1"/>
    <xf numFmtId="43" fontId="4" fillId="3" borderId="6" xfId="1" applyFont="1" applyFill="1" applyBorder="1"/>
    <xf numFmtId="169" fontId="3" fillId="3" borderId="21" xfId="0" applyNumberFormat="1" applyFont="1" applyFill="1" applyBorder="1"/>
    <xf numFmtId="0" fontId="3" fillId="0" borderId="18" xfId="0" applyNumberFormat="1" applyFont="1" applyFill="1" applyBorder="1" applyAlignment="1">
      <alignment horizontal="center"/>
    </xf>
    <xf numFmtId="0" fontId="4" fillId="0" borderId="19" xfId="2" applyFont="1" applyFill="1" applyBorder="1"/>
    <xf numFmtId="9" fontId="3" fillId="2" borderId="18" xfId="6" applyFont="1" applyFill="1" applyBorder="1" applyAlignment="1">
      <alignment horizontal="left"/>
    </xf>
    <xf numFmtId="9" fontId="3" fillId="2" borderId="19" xfId="6" applyFont="1" applyFill="1" applyBorder="1"/>
    <xf numFmtId="9" fontId="4" fillId="2" borderId="19" xfId="6" applyFont="1" applyFill="1" applyBorder="1"/>
    <xf numFmtId="9" fontId="3" fillId="2" borderId="20" xfId="6" applyFont="1" applyFill="1" applyBorder="1"/>
    <xf numFmtId="9" fontId="4" fillId="0" borderId="0" xfId="6" applyFont="1"/>
    <xf numFmtId="9" fontId="4" fillId="2" borderId="12" xfId="6" applyFont="1" applyFill="1" applyBorder="1"/>
    <xf numFmtId="9" fontId="4" fillId="2" borderId="13" xfId="6" applyFont="1" applyFill="1" applyBorder="1"/>
    <xf numFmtId="9" fontId="4" fillId="2" borderId="14" xfId="6" applyFont="1" applyFill="1" applyBorder="1"/>
    <xf numFmtId="167" fontId="4" fillId="0" borderId="2" xfId="2" applyNumberFormat="1" applyFont="1" applyFill="1" applyBorder="1"/>
    <xf numFmtId="0" fontId="3" fillId="2" borderId="3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</cellXfs>
  <cellStyles count="7">
    <cellStyle name="Millares" xfId="1" builtinId="3"/>
    <cellStyle name="Millares 2" xfId="5" xr:uid="{00000000-0005-0000-0000-000001000000}"/>
    <cellStyle name="Millares 3" xfId="3" xr:uid="{00000000-0005-0000-0000-000002000000}"/>
    <cellStyle name="Moneda 2" xfId="4" xr:uid="{00000000-0005-0000-0000-000003000000}"/>
    <cellStyle name="Normal" xfId="0" builtinId="0"/>
    <cellStyle name="Normal 2" xfId="2" xr:uid="{00000000-0005-0000-0000-000005000000}"/>
    <cellStyle name="Porcentaje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8"/>
  <sheetViews>
    <sheetView tabSelected="1" topLeftCell="A19" workbookViewId="0">
      <selection activeCell="A30" sqref="A30"/>
    </sheetView>
  </sheetViews>
  <sheetFormatPr baseColWidth="10" defaultColWidth="11.42578125" defaultRowHeight="14.25" x14ac:dyDescent="0.3"/>
  <cols>
    <col min="1" max="1" width="12" style="3" customWidth="1"/>
    <col min="2" max="2" width="3.28515625" style="3" hidden="1" customWidth="1"/>
    <col min="3" max="3" width="14.5703125" style="3" customWidth="1"/>
    <col min="4" max="4" width="17.5703125" style="3" customWidth="1"/>
    <col min="5" max="5" width="13.140625" style="3" customWidth="1"/>
    <col min="6" max="6" width="14.28515625" style="3" customWidth="1"/>
    <col min="7" max="7" width="14.5703125" style="3" customWidth="1"/>
    <col min="8" max="8" width="13.7109375" style="3" customWidth="1"/>
    <col min="9" max="9" width="14.140625" style="3" customWidth="1"/>
    <col min="10" max="10" width="14.7109375" style="3" customWidth="1"/>
    <col min="11" max="11" width="11.85546875" style="3" bestFit="1" customWidth="1"/>
    <col min="12" max="12" width="11" style="3" customWidth="1"/>
    <col min="13" max="13" width="9.85546875" style="3" customWidth="1"/>
    <col min="14" max="14" width="14.140625" style="3" bestFit="1" customWidth="1"/>
    <col min="15" max="15" width="13.28515625" style="3" bestFit="1" customWidth="1"/>
    <col min="16" max="16" width="12.85546875" style="3" customWidth="1"/>
    <col min="17" max="16384" width="11.42578125" style="3"/>
  </cols>
  <sheetData>
    <row r="1" spans="1:16" x14ac:dyDescent="0.3">
      <c r="A1" s="1" t="s">
        <v>120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3">
      <c r="A2" s="1" t="s">
        <v>119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3">
      <c r="A3" s="1" t="s">
        <v>22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3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s="7" customFormat="1" ht="27.75" x14ac:dyDescent="0.3">
      <c r="A6" s="179" t="s">
        <v>68</v>
      </c>
      <c r="B6" s="114"/>
      <c r="C6" s="4" t="s">
        <v>14</v>
      </c>
      <c r="D6" s="5" t="s">
        <v>20</v>
      </c>
      <c r="E6" s="4" t="s">
        <v>16</v>
      </c>
      <c r="F6" s="6" t="s">
        <v>64</v>
      </c>
      <c r="G6" s="4" t="s">
        <v>19</v>
      </c>
      <c r="H6" s="5" t="s">
        <v>17</v>
      </c>
      <c r="I6" s="4" t="s">
        <v>1</v>
      </c>
      <c r="J6" s="5" t="s">
        <v>10</v>
      </c>
      <c r="K6" s="4" t="s">
        <v>2</v>
      </c>
      <c r="L6" s="5" t="s">
        <v>4</v>
      </c>
      <c r="M6" s="4" t="s">
        <v>6</v>
      </c>
      <c r="N6" s="4" t="s">
        <v>7</v>
      </c>
      <c r="O6" s="5" t="s">
        <v>12</v>
      </c>
      <c r="P6" s="4" t="s">
        <v>9</v>
      </c>
    </row>
    <row r="7" spans="1:16" s="7" customFormat="1" ht="14.25" customHeight="1" thickBot="1" x14ac:dyDescent="0.35">
      <c r="A7" s="180"/>
      <c r="B7" s="116"/>
      <c r="C7" s="8" t="s">
        <v>15</v>
      </c>
      <c r="D7" s="9" t="s">
        <v>21</v>
      </c>
      <c r="E7" s="8"/>
      <c r="F7" s="42" t="s">
        <v>63</v>
      </c>
      <c r="G7" s="8"/>
      <c r="H7" s="9" t="s">
        <v>18</v>
      </c>
      <c r="I7" s="8"/>
      <c r="J7" s="9" t="s">
        <v>11</v>
      </c>
      <c r="K7" s="8" t="s">
        <v>3</v>
      </c>
      <c r="L7" s="9" t="s">
        <v>5</v>
      </c>
      <c r="M7" s="8"/>
      <c r="N7" s="8" t="s">
        <v>8</v>
      </c>
      <c r="O7" s="9" t="s">
        <v>13</v>
      </c>
      <c r="P7" s="8" t="s">
        <v>1</v>
      </c>
    </row>
    <row r="8" spans="1:16" x14ac:dyDescent="0.3">
      <c r="A8" s="10"/>
      <c r="B8" s="117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x14ac:dyDescent="0.3">
      <c r="A9" s="13"/>
      <c r="B9" s="118"/>
      <c r="C9" s="14"/>
      <c r="D9" s="14"/>
      <c r="E9" s="14"/>
      <c r="F9" s="14"/>
      <c r="G9" s="14"/>
      <c r="H9" s="14"/>
      <c r="I9" s="15"/>
      <c r="J9" s="15"/>
      <c r="K9" s="15"/>
      <c r="L9" s="15"/>
      <c r="M9" s="15"/>
      <c r="N9" s="15"/>
      <c r="O9" s="15"/>
      <c r="P9" s="16"/>
    </row>
    <row r="10" spans="1:16" x14ac:dyDescent="0.3">
      <c r="A10" s="17">
        <v>2009</v>
      </c>
      <c r="B10" s="119"/>
      <c r="C10" s="18">
        <v>1301612</v>
      </c>
      <c r="D10" s="19">
        <v>0</v>
      </c>
      <c r="E10" s="18">
        <v>364451</v>
      </c>
      <c r="F10" s="18">
        <v>0</v>
      </c>
      <c r="G10" s="18">
        <f>+C10-E10</f>
        <v>937161</v>
      </c>
      <c r="H10" s="18">
        <v>9082</v>
      </c>
      <c r="I10" s="19">
        <f>+G10-H10</f>
        <v>928079</v>
      </c>
      <c r="J10" s="15">
        <v>0</v>
      </c>
      <c r="K10" s="15"/>
      <c r="L10" s="15"/>
      <c r="M10" s="15">
        <v>1</v>
      </c>
      <c r="N10" s="19">
        <f>+I10*M10</f>
        <v>928079</v>
      </c>
      <c r="O10" s="15">
        <v>0</v>
      </c>
      <c r="P10" s="20">
        <f>+N10-O10</f>
        <v>928079</v>
      </c>
    </row>
    <row r="11" spans="1:16" x14ac:dyDescent="0.3">
      <c r="A11" s="13"/>
      <c r="B11" s="118"/>
      <c r="C11" s="14"/>
      <c r="D11" s="14"/>
      <c r="E11" s="14"/>
      <c r="F11" s="14"/>
      <c r="G11" s="14"/>
      <c r="H11" s="14"/>
      <c r="I11" s="15"/>
      <c r="J11" s="15"/>
      <c r="K11" s="15" t="s">
        <v>52</v>
      </c>
      <c r="L11" s="15" t="s">
        <v>53</v>
      </c>
      <c r="M11" s="15"/>
      <c r="N11" s="15"/>
      <c r="O11" s="15"/>
      <c r="P11" s="16"/>
    </row>
    <row r="12" spans="1:16" x14ac:dyDescent="0.3">
      <c r="A12" s="17">
        <v>2010</v>
      </c>
      <c r="B12" s="119"/>
      <c r="C12" s="18">
        <v>1841684</v>
      </c>
      <c r="D12" s="14">
        <v>0</v>
      </c>
      <c r="E12" s="18">
        <v>552505</v>
      </c>
      <c r="F12" s="18">
        <v>0</v>
      </c>
      <c r="G12" s="18">
        <f>+C12-D12-E12-F12</f>
        <v>1289179</v>
      </c>
      <c r="H12" s="18">
        <v>22422</v>
      </c>
      <c r="I12" s="19">
        <f>+G12-H12</f>
        <v>1266757</v>
      </c>
      <c r="J12" s="19">
        <f>+P10</f>
        <v>928079</v>
      </c>
      <c r="K12" s="21">
        <v>99.742000000000004</v>
      </c>
      <c r="L12" s="22">
        <v>95.536900000000003</v>
      </c>
      <c r="M12" s="22">
        <f>+K12/L12</f>
        <v>1.0440154537147428</v>
      </c>
      <c r="N12" s="19">
        <f>+J12*M12</f>
        <v>968928.81826812483</v>
      </c>
      <c r="O12" s="15">
        <v>0</v>
      </c>
      <c r="P12" s="20">
        <f>+N12+I12</f>
        <v>2235685.8182681249</v>
      </c>
    </row>
    <row r="13" spans="1:16" x14ac:dyDescent="0.3">
      <c r="A13" s="13"/>
      <c r="B13" s="118"/>
      <c r="C13" s="14"/>
      <c r="D13" s="14"/>
      <c r="E13" s="14"/>
      <c r="F13" s="14"/>
      <c r="G13" s="14"/>
      <c r="H13" s="14"/>
      <c r="I13" s="15"/>
      <c r="J13" s="15"/>
      <c r="K13" s="15" t="s">
        <v>54</v>
      </c>
      <c r="L13" s="15" t="s">
        <v>52</v>
      </c>
      <c r="M13" s="15"/>
      <c r="N13" s="15"/>
      <c r="O13" s="15"/>
      <c r="P13" s="16"/>
    </row>
    <row r="14" spans="1:16" x14ac:dyDescent="0.3">
      <c r="A14" s="17">
        <v>2011</v>
      </c>
      <c r="B14" s="119"/>
      <c r="C14" s="18">
        <v>2554749</v>
      </c>
      <c r="D14" s="14"/>
      <c r="E14" s="18">
        <v>766425</v>
      </c>
      <c r="F14" s="18">
        <v>0</v>
      </c>
      <c r="G14" s="18">
        <f>+C14-D14-E14-F14</f>
        <v>1788324</v>
      </c>
      <c r="H14" s="18">
        <v>24812</v>
      </c>
      <c r="I14" s="19">
        <f>+G14-H14</f>
        <v>1763512</v>
      </c>
      <c r="J14" s="19">
        <f>+P12</f>
        <v>2235685.8182681249</v>
      </c>
      <c r="K14" s="22">
        <v>103.551</v>
      </c>
      <c r="L14" s="22">
        <f t="shared" ref="L14:L18" si="0">+K12</f>
        <v>99.742000000000004</v>
      </c>
      <c r="M14" s="22">
        <f>+K14/L14</f>
        <v>1.038188526398107</v>
      </c>
      <c r="N14" s="19">
        <f>+J14*M14</f>
        <v>2321063.3651569309</v>
      </c>
      <c r="O14" s="15">
        <v>0</v>
      </c>
      <c r="P14" s="20">
        <f>+N14+I14</f>
        <v>4084575.3651569309</v>
      </c>
    </row>
    <row r="15" spans="1:16" x14ac:dyDescent="0.3">
      <c r="A15" s="17"/>
      <c r="B15" s="119"/>
      <c r="C15" s="14"/>
      <c r="D15" s="14"/>
      <c r="E15" s="14"/>
      <c r="F15" s="14"/>
      <c r="G15" s="14"/>
      <c r="H15" s="14"/>
      <c r="I15" s="15"/>
      <c r="J15" s="15"/>
      <c r="K15" s="15" t="s">
        <v>55</v>
      </c>
      <c r="L15" s="15" t="str">
        <f t="shared" si="0"/>
        <v>DIC'11</v>
      </c>
      <c r="M15" s="15"/>
      <c r="N15" s="15"/>
      <c r="O15" s="15"/>
      <c r="P15" s="16"/>
    </row>
    <row r="16" spans="1:16" x14ac:dyDescent="0.3">
      <c r="A16" s="17">
        <v>2012</v>
      </c>
      <c r="B16" s="133" t="s">
        <v>82</v>
      </c>
      <c r="C16" s="18">
        <v>3468882</v>
      </c>
      <c r="D16" s="18"/>
      <c r="E16" s="18">
        <v>1040665</v>
      </c>
      <c r="F16" s="18">
        <v>0</v>
      </c>
      <c r="G16" s="18">
        <f>+C16-D16-E16-F16</f>
        <v>2428217</v>
      </c>
      <c r="H16" s="18">
        <v>67054</v>
      </c>
      <c r="I16" s="19">
        <f>+G16-H16</f>
        <v>2361163</v>
      </c>
      <c r="J16" s="19">
        <f>+P14</f>
        <v>4084575.3651569309</v>
      </c>
      <c r="K16" s="22">
        <v>107.246</v>
      </c>
      <c r="L16" s="22">
        <f t="shared" si="0"/>
        <v>103.551</v>
      </c>
      <c r="M16" s="22">
        <f>+K16/L16</f>
        <v>1.0356829002134214</v>
      </c>
      <c r="N16" s="19">
        <f>+J16*M16</f>
        <v>4230324.8603260247</v>
      </c>
      <c r="O16" s="15">
        <v>0</v>
      </c>
      <c r="P16" s="20">
        <f>+N16+I16</f>
        <v>6591487.8603260247</v>
      </c>
    </row>
    <row r="17" spans="1:16" x14ac:dyDescent="0.3">
      <c r="A17" s="13"/>
      <c r="B17" s="118"/>
      <c r="C17" s="14"/>
      <c r="D17" s="14"/>
      <c r="E17" s="14"/>
      <c r="F17" s="14"/>
      <c r="G17" s="14"/>
      <c r="H17" s="14"/>
      <c r="I17" s="15"/>
      <c r="J17" s="15"/>
      <c r="K17" s="15" t="s">
        <v>56</v>
      </c>
      <c r="L17" s="15" t="str">
        <f t="shared" si="0"/>
        <v>DIC'12</v>
      </c>
      <c r="M17" s="15"/>
      <c r="N17" s="15"/>
      <c r="O17" s="15"/>
      <c r="P17" s="16"/>
    </row>
    <row r="18" spans="1:16" x14ac:dyDescent="0.3">
      <c r="A18" s="17">
        <v>2013</v>
      </c>
      <c r="B18" s="119"/>
      <c r="C18" s="14">
        <v>0</v>
      </c>
      <c r="D18" s="14"/>
      <c r="E18" s="14">
        <v>0</v>
      </c>
      <c r="F18" s="18">
        <v>0</v>
      </c>
      <c r="G18" s="18">
        <f>+C18-E18-F18</f>
        <v>0</v>
      </c>
      <c r="H18" s="18">
        <v>0</v>
      </c>
      <c r="I18" s="19">
        <f>+G18-H18</f>
        <v>0</v>
      </c>
      <c r="J18" s="19">
        <f>+P16</f>
        <v>6591487.8603260247</v>
      </c>
      <c r="K18" s="22">
        <v>111.508</v>
      </c>
      <c r="L18" s="22">
        <f t="shared" si="0"/>
        <v>107.246</v>
      </c>
      <c r="M18" s="22">
        <f>+K18/L18</f>
        <v>1.0397404098987375</v>
      </c>
      <c r="N18" s="15">
        <f>+J18*M18</f>
        <v>6853436.2897379333</v>
      </c>
      <c r="O18" s="15">
        <v>0</v>
      </c>
      <c r="P18" s="20">
        <f>+N18+I18</f>
        <v>6853436.2897379333</v>
      </c>
    </row>
    <row r="19" spans="1:16" x14ac:dyDescent="0.3">
      <c r="A19" s="23"/>
      <c r="B19" s="120"/>
      <c r="C19" s="24"/>
      <c r="D19" s="24"/>
      <c r="E19" s="24"/>
      <c r="F19" s="15"/>
      <c r="G19" s="15"/>
      <c r="H19" s="15"/>
      <c r="I19" s="15"/>
      <c r="J19" s="15"/>
      <c r="K19" s="15" t="s">
        <v>60</v>
      </c>
      <c r="L19" s="15" t="s">
        <v>56</v>
      </c>
      <c r="M19" s="15"/>
      <c r="N19" s="15"/>
      <c r="O19" s="15"/>
      <c r="P19" s="16"/>
    </row>
    <row r="20" spans="1:16" x14ac:dyDescent="0.3">
      <c r="A20" s="25">
        <v>2014</v>
      </c>
      <c r="B20" s="121"/>
      <c r="C20" s="26">
        <v>0</v>
      </c>
      <c r="D20" s="26"/>
      <c r="E20" s="26">
        <v>0</v>
      </c>
      <c r="F20" s="27">
        <v>0</v>
      </c>
      <c r="G20" s="27">
        <f>+C20-E20-F20</f>
        <v>0</v>
      </c>
      <c r="H20" s="27">
        <v>0</v>
      </c>
      <c r="I20" s="28">
        <f>+G20-H20</f>
        <v>0</v>
      </c>
      <c r="J20" s="19">
        <f>+P18</f>
        <v>6853436.2897379333</v>
      </c>
      <c r="K20" s="22">
        <v>116.059</v>
      </c>
      <c r="L20" s="22">
        <v>111.508</v>
      </c>
      <c r="M20" s="22">
        <f>+K20/L20</f>
        <v>1.0408132151953224</v>
      </c>
      <c r="N20" s="15">
        <f>+J20*M20</f>
        <v>7133147.0598584395</v>
      </c>
      <c r="O20" s="15">
        <v>0</v>
      </c>
      <c r="P20" s="20">
        <f>+N20+I20</f>
        <v>7133147.0598584395</v>
      </c>
    </row>
    <row r="21" spans="1:16" x14ac:dyDescent="0.3">
      <c r="A21" s="23"/>
      <c r="B21" s="120"/>
      <c r="C21" s="24"/>
      <c r="D21" s="24"/>
      <c r="E21" s="24"/>
      <c r="F21" s="15"/>
      <c r="G21" s="15"/>
      <c r="H21" s="15"/>
      <c r="I21" s="15"/>
      <c r="J21" s="15"/>
      <c r="K21" s="15" t="s">
        <v>61</v>
      </c>
      <c r="L21" s="15" t="s">
        <v>60</v>
      </c>
      <c r="M21" s="15"/>
      <c r="N21" s="15"/>
      <c r="O21" s="15"/>
      <c r="P21" s="16"/>
    </row>
    <row r="22" spans="1:16" x14ac:dyDescent="0.3">
      <c r="A22" s="25">
        <v>2015</v>
      </c>
      <c r="B22" s="121"/>
      <c r="C22" s="26">
        <v>0</v>
      </c>
      <c r="D22" s="26"/>
      <c r="E22" s="26">
        <v>0</v>
      </c>
      <c r="F22" s="27">
        <v>0</v>
      </c>
      <c r="G22" s="27">
        <v>0</v>
      </c>
      <c r="H22" s="27">
        <v>0</v>
      </c>
      <c r="I22" s="28">
        <v>0</v>
      </c>
      <c r="J22" s="19">
        <f>+P20</f>
        <v>7133147.0598584395</v>
      </c>
      <c r="K22" s="22">
        <v>118.532</v>
      </c>
      <c r="L22" s="22">
        <v>116.059</v>
      </c>
      <c r="M22" s="22">
        <f>+K22/L22</f>
        <v>1.0213081277626035</v>
      </c>
      <c r="N22" s="15">
        <f>+J22*M22</f>
        <v>7285141.0687593427</v>
      </c>
      <c r="O22" s="15">
        <v>0</v>
      </c>
      <c r="P22" s="20">
        <f>+N22+I22</f>
        <v>7285141.0687593427</v>
      </c>
    </row>
    <row r="23" spans="1:16" x14ac:dyDescent="0.3">
      <c r="A23" s="61"/>
      <c r="B23" s="122"/>
      <c r="C23" s="62"/>
      <c r="D23" s="62"/>
      <c r="E23" s="62"/>
      <c r="F23" s="63"/>
      <c r="G23" s="63"/>
      <c r="H23" s="63"/>
      <c r="I23" s="64"/>
      <c r="J23" s="65"/>
      <c r="K23" s="66" t="s">
        <v>72</v>
      </c>
      <c r="L23" s="66" t="s">
        <v>61</v>
      </c>
      <c r="M23" s="66"/>
      <c r="N23" s="33"/>
      <c r="O23" s="33"/>
      <c r="P23" s="69"/>
    </row>
    <row r="24" spans="1:16" x14ac:dyDescent="0.3">
      <c r="A24" s="68">
        <v>42704</v>
      </c>
      <c r="B24" s="123"/>
      <c r="C24" s="62"/>
      <c r="D24" s="62"/>
      <c r="E24" s="62"/>
      <c r="F24" s="63"/>
      <c r="G24" s="63"/>
      <c r="H24" s="63"/>
      <c r="I24" s="64"/>
      <c r="J24" s="65">
        <f>+P22</f>
        <v>7285141.0687593427</v>
      </c>
      <c r="K24" s="66">
        <v>121.953</v>
      </c>
      <c r="L24" s="66">
        <f>+K22</f>
        <v>118.532</v>
      </c>
      <c r="M24" s="22">
        <f>+K24/L24</f>
        <v>1.0288614045152364</v>
      </c>
      <c r="N24" s="15">
        <f>+J24*M24</f>
        <v>7495400.4720953684</v>
      </c>
      <c r="O24" s="33">
        <v>560000</v>
      </c>
      <c r="P24" s="69">
        <f>+N24-O24</f>
        <v>6935400.4720953684</v>
      </c>
    </row>
    <row r="25" spans="1:16" x14ac:dyDescent="0.3">
      <c r="A25" s="61"/>
      <c r="B25" s="122"/>
      <c r="C25" s="62"/>
      <c r="D25" s="62"/>
      <c r="E25" s="62"/>
      <c r="F25" s="63"/>
      <c r="G25" s="63"/>
      <c r="H25" s="63"/>
      <c r="I25" s="64"/>
      <c r="J25" s="65"/>
      <c r="K25" s="66" t="s">
        <v>73</v>
      </c>
      <c r="L25" s="66" t="s">
        <v>72</v>
      </c>
      <c r="M25" s="66"/>
      <c r="N25" s="33"/>
      <c r="O25" s="33"/>
      <c r="P25" s="67"/>
    </row>
    <row r="26" spans="1:16" x14ac:dyDescent="0.3">
      <c r="A26" s="68">
        <v>42725</v>
      </c>
      <c r="B26" s="123"/>
      <c r="C26" s="62"/>
      <c r="D26" s="62"/>
      <c r="E26" s="62"/>
      <c r="F26" s="63"/>
      <c r="G26" s="63"/>
      <c r="H26" s="63"/>
      <c r="I26" s="64"/>
      <c r="J26" s="65">
        <f>+P24</f>
        <v>6935400.4720953684</v>
      </c>
      <c r="K26" s="66">
        <v>122.515</v>
      </c>
      <c r="L26" s="66">
        <v>121.953</v>
      </c>
      <c r="M26" s="22">
        <f>+K26/L26</f>
        <v>1.0046083327183424</v>
      </c>
      <c r="N26" s="15">
        <f>+J26*M26</f>
        <v>6967361.1050057327</v>
      </c>
      <c r="O26" s="33">
        <v>595968.99</v>
      </c>
      <c r="P26" s="67">
        <f>+N26-O26</f>
        <v>6371392.1150057325</v>
      </c>
    </row>
    <row r="27" spans="1:16" x14ac:dyDescent="0.3">
      <c r="A27" s="68"/>
      <c r="B27" s="123"/>
      <c r="C27" s="62"/>
      <c r="D27" s="62"/>
      <c r="E27" s="62"/>
      <c r="F27" s="63"/>
      <c r="G27" s="63"/>
      <c r="H27" s="63"/>
      <c r="I27" s="64"/>
      <c r="J27" s="65"/>
      <c r="K27" s="66" t="s">
        <v>117</v>
      </c>
      <c r="L27" s="66" t="s">
        <v>73</v>
      </c>
      <c r="M27" s="66"/>
      <c r="N27" s="33"/>
      <c r="O27" s="33"/>
      <c r="P27" s="67"/>
    </row>
    <row r="28" spans="1:16" x14ac:dyDescent="0.3">
      <c r="A28" s="168">
        <v>2017</v>
      </c>
      <c r="B28" s="123"/>
      <c r="C28" s="62"/>
      <c r="D28" s="62"/>
      <c r="E28" s="62"/>
      <c r="F28" s="63"/>
      <c r="G28" s="63"/>
      <c r="H28" s="63"/>
      <c r="I28" s="64"/>
      <c r="J28" s="65">
        <f>+P26</f>
        <v>6371392.1150057325</v>
      </c>
      <c r="K28" s="74">
        <v>130.81299999999999</v>
      </c>
      <c r="L28" s="74">
        <v>122.515</v>
      </c>
      <c r="M28" s="22">
        <v>1.0677000000000001</v>
      </c>
      <c r="N28" s="15">
        <f>+J28*M28</f>
        <v>6802735.3611916211</v>
      </c>
      <c r="O28" s="33"/>
      <c r="P28" s="67">
        <f>+N28-O28</f>
        <v>6802735.3611916211</v>
      </c>
    </row>
    <row r="29" spans="1:16" x14ac:dyDescent="0.3">
      <c r="A29" s="68"/>
      <c r="B29" s="123"/>
      <c r="C29" s="62"/>
      <c r="D29" s="62"/>
      <c r="E29" s="62"/>
      <c r="F29" s="63"/>
      <c r="G29" s="63"/>
      <c r="H29" s="63"/>
      <c r="I29" s="64"/>
      <c r="J29" s="65"/>
      <c r="K29" s="66" t="s">
        <v>118</v>
      </c>
      <c r="L29" s="66" t="str">
        <f>+K27</f>
        <v>DIC'17</v>
      </c>
      <c r="M29" s="66"/>
      <c r="N29" s="33"/>
      <c r="O29" s="33"/>
      <c r="P29" s="67"/>
    </row>
    <row r="30" spans="1:16" x14ac:dyDescent="0.3">
      <c r="A30" s="168">
        <v>2018</v>
      </c>
      <c r="B30" s="123"/>
      <c r="C30" s="62"/>
      <c r="D30" s="62"/>
      <c r="E30" s="62"/>
      <c r="F30" s="63"/>
      <c r="G30" s="63"/>
      <c r="H30" s="63"/>
      <c r="I30" s="64"/>
      <c r="J30" s="65">
        <f>+P28</f>
        <v>6802735.3611916211</v>
      </c>
      <c r="K30" s="74">
        <v>135.02889999999999</v>
      </c>
      <c r="L30" s="74">
        <f>+K28</f>
        <v>130.81299999999999</v>
      </c>
      <c r="M30" s="22">
        <v>1.0322</v>
      </c>
      <c r="N30" s="15">
        <f>+J30*M30</f>
        <v>7021783.4398219911</v>
      </c>
      <c r="O30" s="33"/>
      <c r="P30" s="67">
        <f>+N30-O30</f>
        <v>7021783.4398219911</v>
      </c>
    </row>
    <row r="31" spans="1:16" x14ac:dyDescent="0.3">
      <c r="A31" s="61"/>
      <c r="B31" s="122"/>
      <c r="C31" s="62"/>
      <c r="D31" s="62"/>
      <c r="E31" s="62"/>
      <c r="F31" s="63"/>
      <c r="G31" s="63"/>
      <c r="H31" s="63"/>
      <c r="I31" s="64"/>
      <c r="J31" s="65"/>
      <c r="K31" s="66"/>
      <c r="L31" s="66"/>
      <c r="M31" s="66"/>
      <c r="N31" s="33"/>
      <c r="O31" s="33"/>
      <c r="P31" s="67"/>
    </row>
    <row r="32" spans="1:16" ht="15" thickBot="1" x14ac:dyDescent="0.35">
      <c r="A32" s="49"/>
      <c r="B32" s="124"/>
      <c r="C32" s="50"/>
      <c r="D32" s="50"/>
      <c r="E32" s="50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51"/>
    </row>
    <row r="33" spans="1:16" s="52" customFormat="1" x14ac:dyDescent="0.3">
      <c r="A33" s="9"/>
      <c r="B33" s="9"/>
      <c r="C33" s="47"/>
      <c r="D33" s="47"/>
      <c r="E33" s="47"/>
      <c r="F33" s="48"/>
      <c r="G33" s="48"/>
      <c r="H33" s="48"/>
      <c r="I33" s="44"/>
      <c r="J33" s="44"/>
      <c r="K33" s="45"/>
      <c r="L33" s="45"/>
      <c r="M33" s="45"/>
      <c r="N33" s="46"/>
      <c r="O33" s="46"/>
      <c r="P33" s="44"/>
    </row>
    <row r="34" spans="1:16" s="52" customFormat="1" x14ac:dyDescent="0.3">
      <c r="A34" s="9"/>
      <c r="B34" s="9"/>
      <c r="C34" s="47"/>
      <c r="D34" s="47"/>
      <c r="E34" s="47"/>
      <c r="F34" s="48"/>
      <c r="G34" s="48"/>
      <c r="H34" s="48"/>
      <c r="I34" s="44"/>
      <c r="J34" s="44"/>
      <c r="K34" s="45"/>
      <c r="L34" s="45"/>
      <c r="M34" s="45"/>
      <c r="N34" s="46"/>
      <c r="O34" s="46"/>
      <c r="P34" s="44"/>
    </row>
    <row r="35" spans="1:16" s="52" customFormat="1" x14ac:dyDescent="0.3">
      <c r="A35" s="9"/>
      <c r="B35" s="9"/>
      <c r="C35" s="47"/>
      <c r="D35" s="47"/>
      <c r="E35" s="47"/>
      <c r="F35" s="48"/>
      <c r="G35" s="48"/>
      <c r="H35" s="48"/>
      <c r="I35" s="44"/>
      <c r="J35" s="44"/>
      <c r="K35" s="45"/>
      <c r="L35" s="45"/>
      <c r="M35" s="45"/>
      <c r="N35" s="46"/>
      <c r="O35" s="46"/>
      <c r="P35" s="44"/>
    </row>
    <row r="36" spans="1:16" s="52" customFormat="1" x14ac:dyDescent="0.3">
      <c r="A36" s="9"/>
      <c r="B36" s="9"/>
      <c r="C36" s="47"/>
      <c r="D36" s="47"/>
      <c r="E36" s="47"/>
      <c r="F36" s="48"/>
      <c r="G36" s="48"/>
      <c r="H36" s="48"/>
      <c r="I36" s="44"/>
      <c r="J36" s="44"/>
      <c r="K36" s="45"/>
      <c r="L36" s="45"/>
      <c r="M36" s="45"/>
      <c r="N36" s="46"/>
      <c r="O36" s="46"/>
      <c r="P36" s="44"/>
    </row>
    <row r="37" spans="1:16" s="52" customFormat="1" ht="6" customHeight="1" thickBot="1" x14ac:dyDescent="0.35">
      <c r="A37" s="9"/>
      <c r="B37" s="9"/>
      <c r="C37" s="47"/>
      <c r="D37" s="47"/>
      <c r="E37" s="47"/>
      <c r="F37" s="48"/>
      <c r="G37" s="48"/>
      <c r="H37" s="48"/>
      <c r="I37" s="44"/>
      <c r="J37" s="44"/>
      <c r="K37" s="45"/>
      <c r="L37" s="45"/>
      <c r="M37" s="45"/>
      <c r="N37" s="46"/>
      <c r="O37" s="46"/>
      <c r="P37" s="44"/>
    </row>
    <row r="38" spans="1:16" s="7" customFormat="1" ht="32.25" customHeight="1" x14ac:dyDescent="0.3">
      <c r="A38" s="57" t="s">
        <v>69</v>
      </c>
      <c r="B38" s="114"/>
      <c r="C38" s="4" t="s">
        <v>14</v>
      </c>
      <c r="D38" s="5" t="s">
        <v>20</v>
      </c>
      <c r="E38" s="4" t="s">
        <v>16</v>
      </c>
      <c r="F38" s="6" t="s">
        <v>64</v>
      </c>
      <c r="G38" s="4" t="s">
        <v>19</v>
      </c>
      <c r="H38" s="6" t="s">
        <v>114</v>
      </c>
      <c r="I38" s="4" t="s">
        <v>1</v>
      </c>
      <c r="J38" s="5" t="s">
        <v>10</v>
      </c>
      <c r="K38" s="4" t="s">
        <v>2</v>
      </c>
      <c r="L38" s="5" t="s">
        <v>4</v>
      </c>
      <c r="M38" s="4" t="s">
        <v>6</v>
      </c>
      <c r="N38" s="4" t="s">
        <v>7</v>
      </c>
      <c r="O38" s="5" t="s">
        <v>12</v>
      </c>
      <c r="P38" s="4" t="s">
        <v>9</v>
      </c>
    </row>
    <row r="39" spans="1:16" s="7" customFormat="1" ht="14.25" customHeight="1" thickBot="1" x14ac:dyDescent="0.35">
      <c r="A39" s="56" t="s">
        <v>70</v>
      </c>
      <c r="B39" s="115"/>
      <c r="C39" s="53" t="s">
        <v>15</v>
      </c>
      <c r="D39" s="54" t="s">
        <v>21</v>
      </c>
      <c r="E39" s="53"/>
      <c r="F39" s="55" t="s">
        <v>63</v>
      </c>
      <c r="G39" s="53"/>
      <c r="H39" s="157" t="s">
        <v>115</v>
      </c>
      <c r="I39" s="53"/>
      <c r="J39" s="54" t="s">
        <v>11</v>
      </c>
      <c r="K39" s="53" t="s">
        <v>3</v>
      </c>
      <c r="L39" s="54" t="s">
        <v>5</v>
      </c>
      <c r="M39" s="53"/>
      <c r="N39" s="53" t="s">
        <v>8</v>
      </c>
      <c r="O39" s="54" t="s">
        <v>13</v>
      </c>
      <c r="P39" s="53" t="s">
        <v>1</v>
      </c>
    </row>
    <row r="40" spans="1:16" x14ac:dyDescent="0.3">
      <c r="A40" s="10"/>
      <c r="B40" s="117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2"/>
    </row>
    <row r="41" spans="1:16" x14ac:dyDescent="0.3">
      <c r="A41" s="13"/>
      <c r="B41" s="118"/>
      <c r="C41" s="14"/>
      <c r="D41" s="14"/>
      <c r="E41" s="14"/>
      <c r="F41" s="14"/>
      <c r="G41" s="14"/>
      <c r="H41" s="14"/>
      <c r="I41" s="15"/>
      <c r="J41" s="15"/>
      <c r="K41" s="15"/>
      <c r="L41" s="15"/>
      <c r="M41" s="15"/>
      <c r="N41" s="15"/>
      <c r="O41" s="15"/>
      <c r="P41" s="16"/>
    </row>
    <row r="42" spans="1:16" x14ac:dyDescent="0.3">
      <c r="A42" s="23"/>
      <c r="B42" s="120"/>
      <c r="C42" s="24"/>
      <c r="D42" s="24"/>
      <c r="E42" s="24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6"/>
    </row>
    <row r="43" spans="1:16" x14ac:dyDescent="0.3">
      <c r="A43" s="25">
        <v>2014</v>
      </c>
      <c r="B43" s="121"/>
      <c r="C43" s="26">
        <v>0</v>
      </c>
      <c r="D43" s="26"/>
      <c r="E43" s="26">
        <v>0</v>
      </c>
      <c r="F43" s="27">
        <v>0</v>
      </c>
      <c r="G43" s="27">
        <f>+C43-E43-F43</f>
        <v>0</v>
      </c>
      <c r="H43" s="27">
        <v>0</v>
      </c>
      <c r="I43" s="28">
        <f>+G43-H43</f>
        <v>0</v>
      </c>
      <c r="J43" s="19"/>
      <c r="K43" s="22"/>
      <c r="L43" s="22"/>
      <c r="M43" s="22"/>
      <c r="N43" s="15"/>
      <c r="O43" s="15">
        <v>0</v>
      </c>
      <c r="P43" s="20">
        <f>+N43+I43</f>
        <v>0</v>
      </c>
    </row>
    <row r="44" spans="1:16" x14ac:dyDescent="0.3">
      <c r="A44" s="23"/>
      <c r="B44" s="120"/>
      <c r="C44" s="24"/>
      <c r="D44" s="24"/>
      <c r="E44" s="24"/>
      <c r="F44" s="15"/>
      <c r="G44" s="15"/>
      <c r="H44" s="15"/>
      <c r="I44" s="15"/>
      <c r="J44" s="15"/>
      <c r="K44" s="15"/>
      <c r="L44" s="15">
        <f>+K42</f>
        <v>0</v>
      </c>
      <c r="M44" s="15"/>
      <c r="N44" s="15"/>
      <c r="O44" s="15"/>
      <c r="P44" s="16"/>
    </row>
    <row r="45" spans="1:16" x14ac:dyDescent="0.3">
      <c r="A45" s="25">
        <v>2015</v>
      </c>
      <c r="B45" s="121"/>
      <c r="C45" s="26">
        <v>3300047.39</v>
      </c>
      <c r="D45" s="26"/>
      <c r="E45" s="26">
        <v>990014.22</v>
      </c>
      <c r="F45" s="27">
        <v>0</v>
      </c>
      <c r="G45" s="27">
        <f>+C45-E45-F45</f>
        <v>2310033.17</v>
      </c>
      <c r="H45" s="27">
        <f>938218.97+8295.05+1313+47690.3+189414.05+91828.33</f>
        <v>1276759.7000000002</v>
      </c>
      <c r="I45" s="28">
        <f>+G45-H45</f>
        <v>1033273.4699999997</v>
      </c>
      <c r="J45" s="19">
        <f>+P43</f>
        <v>0</v>
      </c>
      <c r="K45" s="22"/>
      <c r="L45" s="22">
        <f>+K43</f>
        <v>0</v>
      </c>
      <c r="M45" s="22"/>
      <c r="N45" s="15"/>
      <c r="O45" s="15">
        <v>0</v>
      </c>
      <c r="P45" s="29">
        <f>+N45+I45</f>
        <v>1033273.4699999997</v>
      </c>
    </row>
    <row r="46" spans="1:16" x14ac:dyDescent="0.3">
      <c r="A46" s="61"/>
      <c r="B46" s="122"/>
      <c r="C46" s="62"/>
      <c r="D46" s="62"/>
      <c r="E46" s="62"/>
      <c r="F46" s="63"/>
      <c r="G46" s="63"/>
      <c r="H46" s="63"/>
      <c r="I46" s="64"/>
      <c r="J46" s="65"/>
      <c r="K46" s="66" t="s">
        <v>73</v>
      </c>
      <c r="L46" s="66" t="s">
        <v>61</v>
      </c>
      <c r="M46" s="66"/>
      <c r="N46" s="33"/>
      <c r="O46" s="33"/>
      <c r="P46" s="67"/>
    </row>
    <row r="47" spans="1:16" s="132" customFormat="1" x14ac:dyDescent="0.3">
      <c r="A47" s="61">
        <v>2016</v>
      </c>
      <c r="B47" s="122"/>
      <c r="C47" s="62">
        <v>674422.75</v>
      </c>
      <c r="D47" s="62"/>
      <c r="E47" s="62">
        <v>202326.83</v>
      </c>
      <c r="F47" s="63"/>
      <c r="G47" s="63">
        <f>+C47-E47</f>
        <v>472095.92000000004</v>
      </c>
      <c r="H47" s="63">
        <v>641779</v>
      </c>
      <c r="I47" s="64">
        <f>+G47-H47</f>
        <v>-169683.07999999996</v>
      </c>
      <c r="J47" s="64">
        <f>+P45</f>
        <v>1033273.4699999997</v>
      </c>
      <c r="K47" s="127">
        <v>122.515</v>
      </c>
      <c r="L47" s="127">
        <v>118.532</v>
      </c>
      <c r="M47" s="128">
        <f>+K47/L47</f>
        <v>1.0336027401883037</v>
      </c>
      <c r="N47" s="129">
        <f>+J47*M47</f>
        <v>1067994.2899558768</v>
      </c>
      <c r="O47" s="130"/>
      <c r="P47" s="131">
        <f>+I47+N47</f>
        <v>898311.20995587681</v>
      </c>
    </row>
    <row r="48" spans="1:16" s="132" customFormat="1" x14ac:dyDescent="0.3">
      <c r="A48" s="61"/>
      <c r="B48" s="122"/>
      <c r="C48" s="62"/>
      <c r="D48" s="62"/>
      <c r="E48" s="62"/>
      <c r="F48" s="63"/>
      <c r="G48" s="63"/>
      <c r="H48" s="63"/>
      <c r="I48" s="64"/>
      <c r="J48" s="64"/>
      <c r="K48" s="66" t="s">
        <v>117</v>
      </c>
      <c r="L48" s="66" t="s">
        <v>73</v>
      </c>
      <c r="M48" s="66"/>
      <c r="N48" s="33"/>
      <c r="O48" s="130"/>
      <c r="P48" s="131"/>
    </row>
    <row r="49" spans="1:16" s="132" customFormat="1" x14ac:dyDescent="0.3">
      <c r="A49" s="61">
        <v>2017</v>
      </c>
      <c r="B49" s="122"/>
      <c r="C49" s="62">
        <v>0</v>
      </c>
      <c r="D49" s="62"/>
      <c r="E49" s="62"/>
      <c r="F49" s="63"/>
      <c r="G49" s="63"/>
      <c r="H49" s="63"/>
      <c r="I49" s="64"/>
      <c r="J49" s="64">
        <f>+P47</f>
        <v>898311.20995587681</v>
      </c>
      <c r="K49" s="74">
        <v>130.81299999999999</v>
      </c>
      <c r="L49" s="74">
        <v>122.515</v>
      </c>
      <c r="M49" s="22">
        <v>1.0677000000000001</v>
      </c>
      <c r="N49" s="15">
        <f>+J49*M49</f>
        <v>959126.87886988977</v>
      </c>
      <c r="O49" s="130"/>
      <c r="P49" s="131">
        <f>+I49+N49</f>
        <v>959126.87886988977</v>
      </c>
    </row>
    <row r="50" spans="1:16" x14ac:dyDescent="0.3">
      <c r="A50" s="68"/>
      <c r="B50" s="123"/>
      <c r="C50" s="62"/>
      <c r="D50" s="62"/>
      <c r="E50" s="62"/>
      <c r="F50" s="63"/>
      <c r="G50" s="63"/>
      <c r="H50" s="63"/>
      <c r="I50" s="64"/>
      <c r="J50" s="65"/>
      <c r="K50" s="66" t="s">
        <v>118</v>
      </c>
      <c r="L50" s="66" t="str">
        <f>+K48</f>
        <v>DIC'17</v>
      </c>
      <c r="M50" s="66"/>
      <c r="N50" s="33"/>
      <c r="O50" s="33"/>
      <c r="P50" s="67"/>
    </row>
    <row r="51" spans="1:16" x14ac:dyDescent="0.3">
      <c r="A51" s="168">
        <v>2018</v>
      </c>
      <c r="B51" s="123"/>
      <c r="C51" s="62"/>
      <c r="D51" s="62"/>
      <c r="E51" s="62"/>
      <c r="F51" s="63"/>
      <c r="G51" s="63"/>
      <c r="H51" s="63"/>
      <c r="I51" s="64"/>
      <c r="J51" s="65">
        <f>+P49</f>
        <v>959126.87886988977</v>
      </c>
      <c r="K51" s="74">
        <v>135.02889999999999</v>
      </c>
      <c r="L51" s="74">
        <f>+K49</f>
        <v>130.81299999999999</v>
      </c>
      <c r="M51" s="22">
        <f>+K51/L51</f>
        <v>1.0322284482429116</v>
      </c>
      <c r="N51" s="15">
        <f>+J51*M51</f>
        <v>990038.04984393332</v>
      </c>
      <c r="O51" s="33"/>
      <c r="P51" s="67">
        <f>+N51-O51</f>
        <v>990038.04984393332</v>
      </c>
    </row>
    <row r="52" spans="1:16" x14ac:dyDescent="0.3">
      <c r="A52" s="30"/>
      <c r="B52" s="125"/>
      <c r="C52" s="31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4"/>
    </row>
    <row r="53" spans="1:16" ht="15" thickBot="1" x14ac:dyDescent="0.35">
      <c r="A53" s="35"/>
      <c r="B53" s="126"/>
      <c r="C53" s="36"/>
      <c r="D53" s="36"/>
      <c r="E53" s="36"/>
      <c r="F53" s="36"/>
      <c r="G53" s="36"/>
      <c r="H53" s="36"/>
      <c r="I53" s="37"/>
      <c r="J53" s="37"/>
      <c r="K53" s="36"/>
      <c r="L53" s="36"/>
      <c r="M53" s="36"/>
      <c r="N53" s="37"/>
      <c r="O53" s="36"/>
      <c r="P53" s="38"/>
    </row>
    <row r="54" spans="1:16" ht="15" thickBot="1" x14ac:dyDescent="0.35">
      <c r="A54" s="2"/>
      <c r="B54" s="2"/>
      <c r="C54" s="2"/>
      <c r="D54" s="2"/>
      <c r="E54" s="2"/>
      <c r="F54" s="2"/>
      <c r="G54" s="2"/>
      <c r="H54" s="2"/>
      <c r="I54" s="39"/>
      <c r="J54" s="39"/>
      <c r="K54" s="2"/>
      <c r="L54" s="2"/>
      <c r="M54" s="2"/>
      <c r="N54" s="39"/>
      <c r="O54" s="2"/>
      <c r="P54" s="2"/>
    </row>
    <row r="55" spans="1:16" ht="18" thickBot="1" x14ac:dyDescent="0.4">
      <c r="A55" s="2"/>
      <c r="B55" s="2"/>
      <c r="C55" s="39"/>
      <c r="D55" s="40"/>
      <c r="E55" s="39"/>
      <c r="F55" s="2"/>
      <c r="G55" s="2"/>
      <c r="H55" s="39"/>
      <c r="I55" s="39"/>
      <c r="J55" s="2"/>
      <c r="K55" s="2"/>
      <c r="L55" s="2"/>
      <c r="M55" s="2"/>
      <c r="N55" s="58" t="s">
        <v>71</v>
      </c>
      <c r="O55" s="59"/>
      <c r="P55" s="60">
        <f>+P30+P51</f>
        <v>8011821.4896659246</v>
      </c>
    </row>
    <row r="56" spans="1:16" ht="17.25" x14ac:dyDescent="0.35">
      <c r="A56" s="2"/>
      <c r="B56" s="2"/>
      <c r="C56" s="39"/>
      <c r="D56" s="40"/>
      <c r="E56" s="39"/>
      <c r="F56" s="2"/>
      <c r="G56" s="2"/>
      <c r="H56" s="39"/>
      <c r="I56" s="39"/>
      <c r="J56" s="2"/>
      <c r="K56" s="2"/>
      <c r="L56" s="2"/>
      <c r="M56" s="2"/>
      <c r="N56" s="135"/>
      <c r="O56" s="135"/>
      <c r="P56" s="136"/>
    </row>
    <row r="57" spans="1:16" ht="14.25" customHeight="1" x14ac:dyDescent="0.35">
      <c r="A57" s="2"/>
      <c r="B57" s="2"/>
      <c r="C57" s="39"/>
      <c r="D57" s="40"/>
      <c r="E57" s="39"/>
      <c r="F57" s="2"/>
      <c r="G57" s="2"/>
      <c r="H57" s="39"/>
      <c r="I57" s="39"/>
      <c r="J57" s="2"/>
      <c r="K57" s="2"/>
      <c r="L57" s="2"/>
      <c r="M57" s="2"/>
      <c r="N57" s="135"/>
      <c r="O57" s="135"/>
      <c r="P57" s="136"/>
    </row>
    <row r="58" spans="1:16" hidden="1" x14ac:dyDescent="0.3">
      <c r="A58" s="1" t="s">
        <v>65</v>
      </c>
      <c r="B58" s="1"/>
      <c r="C58" s="1"/>
      <c r="D58" s="1"/>
      <c r="E58" s="2"/>
      <c r="F58" s="2"/>
      <c r="G58" s="2"/>
      <c r="H58" s="39"/>
      <c r="I58" s="39"/>
      <c r="J58" s="2"/>
      <c r="K58" s="2"/>
      <c r="L58" s="2"/>
      <c r="M58" s="2"/>
      <c r="N58" s="2"/>
      <c r="O58" s="2"/>
      <c r="P58" s="2"/>
    </row>
    <row r="59" spans="1:16" hidden="1" x14ac:dyDescent="0.3">
      <c r="A59" s="1"/>
      <c r="B59" s="1"/>
      <c r="C59" s="1"/>
      <c r="D59" s="1"/>
      <c r="E59" s="2"/>
      <c r="F59" s="2"/>
      <c r="G59" s="2"/>
      <c r="H59" s="39"/>
      <c r="I59" s="39"/>
      <c r="J59" s="2"/>
      <c r="K59" s="2"/>
      <c r="L59" s="2"/>
      <c r="M59" s="2"/>
      <c r="N59" s="2"/>
      <c r="O59" s="2"/>
      <c r="P59" s="2"/>
    </row>
    <row r="60" spans="1:16" ht="15" hidden="1" thickBot="1" x14ac:dyDescent="0.35">
      <c r="A60" s="154"/>
      <c r="B60" s="155"/>
      <c r="C60" s="156" t="s">
        <v>83</v>
      </c>
      <c r="D60" s="158" t="s">
        <v>85</v>
      </c>
      <c r="E60" s="164">
        <v>2017</v>
      </c>
      <c r="F60" s="181"/>
      <c r="G60" s="181"/>
      <c r="H60" s="43"/>
      <c r="I60" s="2"/>
      <c r="J60" s="143"/>
      <c r="K60" s="143"/>
      <c r="L60" s="2"/>
      <c r="M60" s="2"/>
      <c r="N60" s="2"/>
      <c r="O60" s="2"/>
      <c r="P60" s="2"/>
    </row>
    <row r="61" spans="1:16" s="139" customFormat="1" hidden="1" x14ac:dyDescent="0.3">
      <c r="A61" s="144"/>
      <c r="B61" s="140"/>
      <c r="C61" s="140" t="s">
        <v>84</v>
      </c>
      <c r="D61" s="147" t="s">
        <v>87</v>
      </c>
      <c r="E61" s="165"/>
      <c r="F61" s="159"/>
      <c r="G61" s="159"/>
      <c r="H61" s="160"/>
      <c r="I61" s="137"/>
      <c r="J61" s="137"/>
      <c r="K61" s="137"/>
      <c r="L61" s="137"/>
      <c r="M61" s="137"/>
      <c r="N61" s="137"/>
      <c r="O61" s="137"/>
      <c r="P61" s="137"/>
    </row>
    <row r="62" spans="1:16" s="139" customFormat="1" hidden="1" x14ac:dyDescent="0.3">
      <c r="A62" s="144"/>
      <c r="B62" s="140"/>
      <c r="C62" s="140" t="s">
        <v>86</v>
      </c>
      <c r="D62" s="147" t="s">
        <v>87</v>
      </c>
      <c r="E62" s="165"/>
      <c r="F62" s="161"/>
      <c r="G62" s="161"/>
      <c r="H62" s="159"/>
      <c r="I62" s="138"/>
      <c r="J62" s="137"/>
      <c r="K62" s="137"/>
      <c r="L62" s="137"/>
      <c r="M62" s="137"/>
      <c r="N62" s="137"/>
      <c r="O62" s="137"/>
      <c r="P62" s="137"/>
    </row>
    <row r="63" spans="1:16" s="139" customFormat="1" hidden="1" x14ac:dyDescent="0.3">
      <c r="A63" s="144"/>
      <c r="B63" s="140"/>
      <c r="C63" s="140" t="s">
        <v>88</v>
      </c>
      <c r="D63" s="147" t="s">
        <v>87</v>
      </c>
      <c r="E63" s="165"/>
      <c r="F63" s="161"/>
      <c r="G63" s="161"/>
      <c r="H63" s="159"/>
      <c r="I63" s="138"/>
      <c r="J63" s="137"/>
      <c r="K63" s="137"/>
      <c r="L63" s="137"/>
      <c r="M63" s="137"/>
      <c r="N63" s="137"/>
      <c r="O63" s="137"/>
      <c r="P63" s="137"/>
    </row>
    <row r="64" spans="1:16" hidden="1" x14ac:dyDescent="0.3">
      <c r="A64" s="145"/>
      <c r="B64" s="141"/>
      <c r="C64" s="9" t="s">
        <v>89</v>
      </c>
      <c r="D64" s="146"/>
      <c r="E64" s="166"/>
      <c r="F64" s="162"/>
      <c r="G64" s="161"/>
      <c r="H64" s="46"/>
      <c r="I64" s="39"/>
      <c r="J64" s="2"/>
      <c r="K64" s="2"/>
      <c r="L64" s="2"/>
      <c r="M64" s="2"/>
      <c r="N64" s="2"/>
      <c r="O64" s="2"/>
      <c r="P64" s="2"/>
    </row>
    <row r="65" spans="1:16" s="139" customFormat="1" hidden="1" x14ac:dyDescent="0.3">
      <c r="A65" s="144"/>
      <c r="B65" s="140"/>
      <c r="C65" s="140" t="s">
        <v>90</v>
      </c>
      <c r="D65" s="147" t="s">
        <v>106</v>
      </c>
      <c r="E65" s="165"/>
      <c r="F65" s="161"/>
      <c r="G65" s="161"/>
      <c r="H65" s="159"/>
      <c r="I65" s="138"/>
      <c r="J65" s="137"/>
      <c r="K65" s="137"/>
      <c r="L65" s="137"/>
      <c r="M65" s="137"/>
      <c r="N65" s="137"/>
      <c r="O65" s="137"/>
      <c r="P65" s="137"/>
    </row>
    <row r="66" spans="1:16" s="139" customFormat="1" hidden="1" x14ac:dyDescent="0.3">
      <c r="A66" s="144"/>
      <c r="B66" s="140"/>
      <c r="C66" s="140" t="s">
        <v>91</v>
      </c>
      <c r="D66" s="147" t="s">
        <v>106</v>
      </c>
      <c r="E66" s="165"/>
      <c r="F66" s="161"/>
      <c r="G66" s="161"/>
      <c r="H66" s="159"/>
      <c r="I66" s="138"/>
      <c r="J66" s="137"/>
      <c r="K66" s="137"/>
      <c r="L66" s="137"/>
      <c r="M66" s="137"/>
      <c r="N66" s="137"/>
      <c r="O66" s="137"/>
      <c r="P66" s="137"/>
    </row>
    <row r="67" spans="1:16" s="139" customFormat="1" hidden="1" x14ac:dyDescent="0.3">
      <c r="A67" s="144"/>
      <c r="B67" s="140"/>
      <c r="C67" s="140" t="s">
        <v>92</v>
      </c>
      <c r="D67" s="147" t="s">
        <v>106</v>
      </c>
      <c r="E67" s="165"/>
      <c r="F67" s="161"/>
      <c r="G67" s="161"/>
      <c r="H67" s="159"/>
      <c r="I67" s="138"/>
      <c r="J67" s="137"/>
      <c r="K67" s="137"/>
      <c r="L67" s="137"/>
      <c r="M67" s="137"/>
      <c r="N67" s="137"/>
      <c r="O67" s="137"/>
      <c r="P67" s="137"/>
    </row>
    <row r="68" spans="1:16" ht="1.5" hidden="1" customHeight="1" x14ac:dyDescent="0.3">
      <c r="A68" s="145"/>
      <c r="B68" s="43"/>
      <c r="C68" s="9" t="s">
        <v>105</v>
      </c>
      <c r="D68" s="149"/>
      <c r="E68" s="166"/>
      <c r="F68" s="162"/>
      <c r="G68" s="161"/>
      <c r="H68" s="46"/>
      <c r="I68" s="39"/>
      <c r="J68" s="2"/>
      <c r="K68" s="2"/>
      <c r="L68" s="2"/>
      <c r="M68" s="2"/>
      <c r="N68" s="2"/>
      <c r="O68" s="2"/>
      <c r="P68" s="2"/>
    </row>
    <row r="69" spans="1:16" s="139" customFormat="1" hidden="1" x14ac:dyDescent="0.3">
      <c r="A69" s="144"/>
      <c r="B69" s="140"/>
      <c r="C69" s="140" t="s">
        <v>95</v>
      </c>
      <c r="D69" s="147" t="s">
        <v>110</v>
      </c>
      <c r="E69" s="165"/>
      <c r="F69" s="161"/>
      <c r="G69" s="161"/>
      <c r="H69" s="159"/>
      <c r="I69" s="138"/>
      <c r="J69" s="137"/>
      <c r="K69" s="137"/>
      <c r="L69" s="137"/>
      <c r="M69" s="137"/>
      <c r="N69" s="137"/>
      <c r="O69" s="137"/>
      <c r="P69" s="137"/>
    </row>
    <row r="70" spans="1:16" s="139" customFormat="1" hidden="1" x14ac:dyDescent="0.3">
      <c r="A70" s="148"/>
      <c r="B70" s="140"/>
      <c r="C70" s="140" t="s">
        <v>94</v>
      </c>
      <c r="D70" s="147" t="s">
        <v>107</v>
      </c>
      <c r="E70" s="165"/>
      <c r="F70" s="161"/>
      <c r="G70" s="161"/>
      <c r="H70" s="159"/>
      <c r="I70" s="138"/>
      <c r="J70" s="137"/>
      <c r="K70" s="137"/>
      <c r="L70" s="137"/>
      <c r="M70" s="137"/>
      <c r="N70" s="137"/>
      <c r="O70" s="137"/>
      <c r="P70" s="137"/>
    </row>
    <row r="71" spans="1:16" s="139" customFormat="1" hidden="1" x14ac:dyDescent="0.3">
      <c r="A71" s="144"/>
      <c r="B71" s="140"/>
      <c r="C71" s="140" t="s">
        <v>97</v>
      </c>
      <c r="D71" s="147" t="s">
        <v>108</v>
      </c>
      <c r="E71" s="165"/>
      <c r="F71" s="161"/>
      <c r="G71" s="161"/>
      <c r="H71" s="159"/>
      <c r="I71" s="138"/>
      <c r="J71" s="137"/>
      <c r="K71" s="137"/>
      <c r="L71" s="137"/>
      <c r="M71" s="137"/>
      <c r="N71" s="137"/>
      <c r="O71" s="137"/>
      <c r="P71" s="137"/>
    </row>
    <row r="72" spans="1:16" s="139" customFormat="1" hidden="1" x14ac:dyDescent="0.3">
      <c r="A72" s="144"/>
      <c r="B72" s="140"/>
      <c r="C72" s="140" t="s">
        <v>98</v>
      </c>
      <c r="D72" s="147" t="s">
        <v>111</v>
      </c>
      <c r="E72" s="165"/>
      <c r="F72" s="161"/>
      <c r="G72" s="161"/>
      <c r="H72" s="159"/>
      <c r="I72" s="138"/>
      <c r="J72" s="137"/>
      <c r="K72" s="137"/>
      <c r="L72" s="137"/>
      <c r="M72" s="137"/>
      <c r="N72" s="137"/>
      <c r="O72" s="137"/>
      <c r="P72" s="137"/>
    </row>
    <row r="73" spans="1:16" s="139" customFormat="1" hidden="1" x14ac:dyDescent="0.3">
      <c r="A73" s="144"/>
      <c r="B73" s="140"/>
      <c r="C73" s="140" t="s">
        <v>96</v>
      </c>
      <c r="D73" s="147" t="s">
        <v>112</v>
      </c>
      <c r="E73" s="165"/>
      <c r="F73" s="161"/>
      <c r="G73" s="161"/>
      <c r="H73" s="159"/>
      <c r="I73" s="138"/>
      <c r="J73" s="137"/>
      <c r="K73" s="137"/>
      <c r="L73" s="137"/>
      <c r="M73" s="137"/>
      <c r="N73" s="137"/>
      <c r="O73" s="137"/>
      <c r="P73" s="137"/>
    </row>
    <row r="74" spans="1:16" s="139" customFormat="1" hidden="1" x14ac:dyDescent="0.3">
      <c r="A74" s="144"/>
      <c r="B74" s="140"/>
      <c r="C74" s="140" t="s">
        <v>100</v>
      </c>
      <c r="D74" s="147" t="s">
        <v>107</v>
      </c>
      <c r="E74" s="165"/>
      <c r="F74" s="161"/>
      <c r="G74" s="161"/>
      <c r="H74" s="159"/>
      <c r="I74" s="138"/>
      <c r="J74" s="137"/>
      <c r="K74" s="137"/>
      <c r="L74" s="137"/>
      <c r="M74" s="137"/>
      <c r="N74" s="137"/>
      <c r="O74" s="137"/>
      <c r="P74" s="137"/>
    </row>
    <row r="75" spans="1:16" s="139" customFormat="1" hidden="1" x14ac:dyDescent="0.3">
      <c r="A75" s="144"/>
      <c r="B75" s="140"/>
      <c r="C75" s="140" t="s">
        <v>101</v>
      </c>
      <c r="D75" s="147" t="s">
        <v>108</v>
      </c>
      <c r="E75" s="165"/>
      <c r="F75" s="161"/>
      <c r="G75" s="161"/>
      <c r="H75" s="159"/>
      <c r="I75" s="138"/>
      <c r="J75" s="137"/>
      <c r="K75" s="137"/>
      <c r="L75" s="137"/>
      <c r="M75" s="137"/>
      <c r="N75" s="137"/>
      <c r="O75" s="137"/>
      <c r="P75" s="137"/>
    </row>
    <row r="76" spans="1:16" s="139" customFormat="1" hidden="1" x14ac:dyDescent="0.3">
      <c r="A76" s="144"/>
      <c r="B76" s="140"/>
      <c r="C76" s="140" t="s">
        <v>102</v>
      </c>
      <c r="D76" s="147" t="s">
        <v>109</v>
      </c>
      <c r="E76" s="165"/>
      <c r="F76" s="161"/>
      <c r="G76" s="161"/>
      <c r="H76" s="159"/>
      <c r="I76" s="138"/>
      <c r="J76" s="137"/>
      <c r="K76" s="137"/>
      <c r="L76" s="137"/>
      <c r="M76" s="137"/>
      <c r="N76" s="137"/>
      <c r="O76" s="137"/>
      <c r="P76" s="137"/>
    </row>
    <row r="77" spans="1:16" s="139" customFormat="1" hidden="1" x14ac:dyDescent="0.3">
      <c r="A77" s="144"/>
      <c r="B77" s="140"/>
      <c r="C77" s="140" t="s">
        <v>99</v>
      </c>
      <c r="D77" s="147" t="s">
        <v>112</v>
      </c>
      <c r="E77" s="165"/>
      <c r="F77" s="161"/>
      <c r="G77" s="161"/>
      <c r="H77" s="159"/>
      <c r="I77" s="138"/>
      <c r="J77" s="137"/>
      <c r="K77" s="137"/>
      <c r="L77" s="137"/>
      <c r="M77" s="137"/>
      <c r="N77" s="137"/>
      <c r="O77" s="137"/>
      <c r="P77" s="137"/>
    </row>
    <row r="78" spans="1:16" s="139" customFormat="1" hidden="1" x14ac:dyDescent="0.3">
      <c r="A78" s="144"/>
      <c r="B78" s="140"/>
      <c r="C78" s="140" t="s">
        <v>103</v>
      </c>
      <c r="D78" s="147" t="s">
        <v>107</v>
      </c>
      <c r="E78" s="165"/>
      <c r="F78" s="161"/>
      <c r="G78" s="161"/>
      <c r="H78" s="159"/>
      <c r="I78" s="138"/>
      <c r="J78" s="137"/>
      <c r="K78" s="137"/>
      <c r="L78" s="137"/>
      <c r="M78" s="137"/>
      <c r="N78" s="137"/>
      <c r="O78" s="137"/>
      <c r="P78" s="137"/>
    </row>
    <row r="79" spans="1:16" s="139" customFormat="1" hidden="1" x14ac:dyDescent="0.3">
      <c r="A79" s="144"/>
      <c r="B79" s="140"/>
      <c r="C79" s="140" t="s">
        <v>104</v>
      </c>
      <c r="D79" s="147" t="s">
        <v>108</v>
      </c>
      <c r="E79" s="165"/>
      <c r="F79" s="161"/>
      <c r="G79" s="161"/>
      <c r="H79" s="159"/>
      <c r="I79" s="138"/>
      <c r="J79" s="137"/>
      <c r="K79" s="137"/>
      <c r="L79" s="137"/>
      <c r="M79" s="137"/>
      <c r="N79" s="137"/>
      <c r="O79" s="137"/>
      <c r="P79" s="137"/>
    </row>
    <row r="80" spans="1:16" s="139" customFormat="1" hidden="1" x14ac:dyDescent="0.3">
      <c r="A80" s="144"/>
      <c r="B80" s="140"/>
      <c r="C80" s="143" t="s">
        <v>93</v>
      </c>
      <c r="D80" s="147"/>
      <c r="E80" s="166"/>
      <c r="F80" s="161"/>
      <c r="G80" s="161"/>
      <c r="H80" s="159"/>
      <c r="I80" s="138"/>
      <c r="J80" s="137"/>
      <c r="K80" s="137"/>
      <c r="L80" s="137"/>
      <c r="M80" s="137"/>
      <c r="N80" s="137"/>
      <c r="O80" s="137"/>
      <c r="P80" s="137"/>
    </row>
    <row r="81" spans="1:16" hidden="1" x14ac:dyDescent="0.3">
      <c r="A81" s="76"/>
      <c r="B81" s="43" t="s">
        <v>66</v>
      </c>
      <c r="C81" s="142"/>
      <c r="D81" s="149"/>
      <c r="E81" s="166"/>
      <c r="F81" s="46"/>
      <c r="G81" s="159"/>
      <c r="H81" s="46"/>
      <c r="I81" s="39"/>
      <c r="J81" s="2"/>
      <c r="K81" s="2"/>
      <c r="L81" s="2"/>
      <c r="M81" s="2"/>
      <c r="N81" s="2"/>
      <c r="O81" s="2"/>
      <c r="P81" s="2"/>
    </row>
    <row r="82" spans="1:16" hidden="1" x14ac:dyDescent="0.3">
      <c r="A82" s="76"/>
      <c r="B82" s="43" t="s">
        <v>67</v>
      </c>
      <c r="C82" s="142"/>
      <c r="D82" s="149"/>
      <c r="E82" s="166"/>
      <c r="F82" s="46"/>
      <c r="G82" s="159"/>
      <c r="H82" s="46"/>
      <c r="I82" s="39"/>
      <c r="J82" s="2"/>
      <c r="K82" s="2"/>
      <c r="L82" s="2"/>
      <c r="M82" s="2"/>
      <c r="N82" s="2"/>
      <c r="O82" s="2"/>
      <c r="P82" s="2"/>
    </row>
    <row r="83" spans="1:16" hidden="1" x14ac:dyDescent="0.3">
      <c r="A83" s="76"/>
      <c r="B83" s="43"/>
      <c r="C83" s="43"/>
      <c r="D83" s="149"/>
      <c r="E83" s="166"/>
      <c r="F83" s="46"/>
      <c r="G83" s="159"/>
      <c r="H83" s="46"/>
      <c r="I83" s="39"/>
      <c r="J83" s="2"/>
      <c r="K83" s="2"/>
      <c r="L83" s="2"/>
      <c r="M83" s="2"/>
      <c r="N83" s="2"/>
      <c r="O83" s="2"/>
      <c r="P83" s="2"/>
    </row>
    <row r="84" spans="1:16" ht="15" hidden="1" thickBot="1" x14ac:dyDescent="0.35">
      <c r="A84" s="150"/>
      <c r="B84" s="151"/>
      <c r="C84" s="152"/>
      <c r="D84" s="153" t="s">
        <v>113</v>
      </c>
      <c r="E84" s="167">
        <f>SUM(E64:E82)</f>
        <v>0</v>
      </c>
      <c r="F84" s="46"/>
      <c r="G84" s="163"/>
      <c r="H84" s="43"/>
      <c r="I84" s="2"/>
      <c r="J84" s="2"/>
      <c r="K84" s="2"/>
      <c r="L84" s="2"/>
      <c r="M84" s="2"/>
      <c r="N84" s="2"/>
      <c r="O84" s="2"/>
      <c r="P84" s="2"/>
    </row>
    <row r="85" spans="1:16" hidden="1" x14ac:dyDescent="0.3">
      <c r="A85" s="2"/>
      <c r="B85" s="2"/>
      <c r="C85" s="2"/>
      <c r="D85" s="2"/>
      <c r="E85" s="2"/>
      <c r="F85" s="2"/>
      <c r="G85" s="2"/>
      <c r="H85" s="39"/>
      <c r="I85" s="2"/>
      <c r="J85" s="2"/>
      <c r="K85" s="2"/>
      <c r="L85" s="2"/>
      <c r="M85" s="2"/>
      <c r="N85" s="2"/>
      <c r="O85" s="2"/>
      <c r="P85" s="2"/>
    </row>
    <row r="86" spans="1:16" hidden="1" x14ac:dyDescent="0.3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idden="1" x14ac:dyDescent="0.3"/>
    <row r="88" spans="1:16" hidden="1" x14ac:dyDescent="0.3"/>
  </sheetData>
  <mergeCells count="2">
    <mergeCell ref="A6:A7"/>
    <mergeCell ref="F60:G60"/>
  </mergeCells>
  <phoneticPr fontId="0" type="noConversion"/>
  <printOptions horizontalCentered="1" verticalCentered="1" gridLines="1"/>
  <pageMargins left="0.15748031496062992" right="0.15748031496062992" top="0.39370078740157483" bottom="0.19685039370078741" header="0" footer="0"/>
  <pageSetup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8"/>
  <sheetViews>
    <sheetView zoomScaleNormal="100" workbookViewId="0"/>
  </sheetViews>
  <sheetFormatPr baseColWidth="10" defaultColWidth="11.42578125" defaultRowHeight="14.25" x14ac:dyDescent="0.3"/>
  <cols>
    <col min="1" max="1" width="29.42578125" style="3" customWidth="1"/>
    <col min="2" max="2" width="16.140625" style="3" bestFit="1" customWidth="1"/>
    <col min="3" max="3" width="12" style="3" customWidth="1"/>
    <col min="4" max="4" width="12.140625" style="3" customWidth="1"/>
    <col min="5" max="5" width="15.140625" style="3" bestFit="1" customWidth="1"/>
    <col min="6" max="6" width="2.5703125" style="3" customWidth="1"/>
    <col min="7" max="7" width="14.85546875" style="3" customWidth="1"/>
    <col min="8" max="8" width="11.7109375" style="3" bestFit="1" customWidth="1"/>
    <col min="9" max="9" width="10.85546875" style="3" bestFit="1" customWidth="1"/>
    <col min="10" max="10" width="9.140625" style="3" customWidth="1"/>
    <col min="11" max="11" width="13.28515625" style="3" bestFit="1" customWidth="1"/>
    <col min="12" max="12" width="9.28515625" style="3" customWidth="1"/>
    <col min="13" max="13" width="14.28515625" style="3" customWidth="1"/>
    <col min="14" max="14" width="15.28515625" style="3" customWidth="1"/>
    <col min="15" max="16384" width="11.42578125" style="3"/>
  </cols>
  <sheetData>
    <row r="1" spans="1:15" x14ac:dyDescent="0.3">
      <c r="A1" s="1" t="str">
        <f>+' CUFIN'!A1</f>
        <v>EL GRAN ESFUERZO, S. DE R.L. DE C.V.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70"/>
      <c r="O1" s="70"/>
    </row>
    <row r="2" spans="1:15" x14ac:dyDescent="0.3">
      <c r="A2" s="1" t="s">
        <v>119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70"/>
      <c r="O2" s="70"/>
    </row>
    <row r="3" spans="1:15" x14ac:dyDescent="0.3">
      <c r="A3" s="1" t="s">
        <v>25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1"/>
      <c r="N3" s="70"/>
      <c r="O3" s="70"/>
    </row>
    <row r="4" spans="1:1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70"/>
      <c r="O4" s="70"/>
    </row>
    <row r="5" spans="1:15" ht="15" thickBo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70"/>
      <c r="O5" s="70"/>
    </row>
    <row r="6" spans="1:15" x14ac:dyDescent="0.3">
      <c r="A6" s="72"/>
      <c r="B6" s="4" t="s">
        <v>27</v>
      </c>
      <c r="C6" s="5" t="s">
        <v>29</v>
      </c>
      <c r="D6" s="4" t="s">
        <v>24</v>
      </c>
      <c r="E6" s="5" t="s">
        <v>9</v>
      </c>
      <c r="F6" s="4"/>
      <c r="G6" s="4" t="s">
        <v>42</v>
      </c>
      <c r="H6" s="4" t="s">
        <v>38</v>
      </c>
      <c r="I6" s="5" t="s">
        <v>38</v>
      </c>
      <c r="J6" s="4" t="s">
        <v>23</v>
      </c>
      <c r="K6" s="4" t="s">
        <v>42</v>
      </c>
      <c r="L6" s="4" t="s">
        <v>24</v>
      </c>
      <c r="M6" s="73" t="s">
        <v>36</v>
      </c>
      <c r="O6" s="70"/>
    </row>
    <row r="7" spans="1:15" x14ac:dyDescent="0.3">
      <c r="A7" s="71" t="s">
        <v>26</v>
      </c>
      <c r="B7" s="8" t="s">
        <v>28</v>
      </c>
      <c r="C7" s="9"/>
      <c r="D7" s="8" t="s">
        <v>32</v>
      </c>
      <c r="E7" s="9" t="s">
        <v>34</v>
      </c>
      <c r="F7" s="8"/>
      <c r="G7" s="8" t="s">
        <v>37</v>
      </c>
      <c r="H7" s="8" t="s">
        <v>39</v>
      </c>
      <c r="I7" s="9" t="s">
        <v>39</v>
      </c>
      <c r="J7" s="8" t="s">
        <v>45</v>
      </c>
      <c r="K7" s="8" t="s">
        <v>37</v>
      </c>
      <c r="L7" s="8" t="s">
        <v>50</v>
      </c>
      <c r="M7" s="75" t="s">
        <v>41</v>
      </c>
      <c r="O7" s="70"/>
    </row>
    <row r="8" spans="1:15" x14ac:dyDescent="0.3">
      <c r="A8" s="76"/>
      <c r="B8" s="8" t="s">
        <v>30</v>
      </c>
      <c r="C8" s="43"/>
      <c r="D8" s="8" t="s">
        <v>33</v>
      </c>
      <c r="E8" s="9" t="s">
        <v>35</v>
      </c>
      <c r="F8" s="8"/>
      <c r="G8" s="8" t="s">
        <v>0</v>
      </c>
      <c r="H8" s="8" t="s">
        <v>40</v>
      </c>
      <c r="I8" s="9" t="s">
        <v>48</v>
      </c>
      <c r="J8" s="8" t="s">
        <v>5</v>
      </c>
      <c r="K8" s="8" t="s">
        <v>58</v>
      </c>
      <c r="L8" s="8" t="s">
        <v>51</v>
      </c>
      <c r="M8" s="75" t="s">
        <v>43</v>
      </c>
    </row>
    <row r="9" spans="1:15" ht="15" thickBot="1" x14ac:dyDescent="0.35">
      <c r="A9" s="76"/>
      <c r="B9" s="8" t="s">
        <v>31</v>
      </c>
      <c r="C9" s="43"/>
      <c r="D9" s="77"/>
      <c r="E9" s="43"/>
      <c r="F9" s="8"/>
      <c r="G9" s="8" t="s">
        <v>49</v>
      </c>
      <c r="H9" s="8" t="s">
        <v>0</v>
      </c>
      <c r="I9" s="9" t="s">
        <v>5</v>
      </c>
      <c r="J9" s="113"/>
      <c r="K9" s="8" t="s">
        <v>59</v>
      </c>
      <c r="L9" s="78"/>
      <c r="M9" s="75" t="s">
        <v>44</v>
      </c>
    </row>
    <row r="10" spans="1:15" x14ac:dyDescent="0.3">
      <c r="A10" s="79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1"/>
    </row>
    <row r="11" spans="1:15" x14ac:dyDescent="0.3">
      <c r="A11" s="13"/>
      <c r="B11" s="82"/>
      <c r="C11" s="15"/>
      <c r="D11" s="15"/>
      <c r="E11" s="15"/>
      <c r="F11" s="15"/>
      <c r="G11" s="15"/>
      <c r="H11" s="22"/>
      <c r="I11" s="22"/>
      <c r="J11" s="83"/>
      <c r="K11" s="15"/>
      <c r="L11" s="84"/>
      <c r="M11" s="85"/>
    </row>
    <row r="12" spans="1:15" x14ac:dyDescent="0.3">
      <c r="A12" s="13"/>
      <c r="B12" s="82"/>
      <c r="C12" s="15"/>
      <c r="D12" s="15"/>
      <c r="E12" s="19"/>
      <c r="F12" s="15"/>
      <c r="G12" s="19"/>
      <c r="H12" s="22" t="s">
        <v>53</v>
      </c>
      <c r="I12" s="22" t="s">
        <v>57</v>
      </c>
      <c r="J12" s="84"/>
      <c r="K12" s="15"/>
      <c r="L12" s="84"/>
      <c r="M12" s="85"/>
    </row>
    <row r="13" spans="1:15" x14ac:dyDescent="0.3">
      <c r="A13" s="13" t="s">
        <v>46</v>
      </c>
      <c r="B13" s="82">
        <v>39951</v>
      </c>
      <c r="C13" s="19">
        <v>280000</v>
      </c>
      <c r="D13" s="15"/>
      <c r="E13" s="19">
        <f>+C13</f>
        <v>280000</v>
      </c>
      <c r="F13" s="15"/>
      <c r="G13" s="19"/>
      <c r="H13" s="86">
        <v>95.536950000000004</v>
      </c>
      <c r="I13" s="22">
        <v>93.245400000000004</v>
      </c>
      <c r="J13" s="83">
        <f>+H13/I13</f>
        <v>1.0245754750368383</v>
      </c>
      <c r="K13" s="84"/>
      <c r="L13" s="84"/>
      <c r="M13" s="87">
        <f>+J13*E13</f>
        <v>286881.13301031472</v>
      </c>
    </row>
    <row r="14" spans="1:15" x14ac:dyDescent="0.3">
      <c r="A14" s="13"/>
      <c r="B14" s="82"/>
      <c r="C14" s="19"/>
      <c r="D14" s="15"/>
      <c r="E14" s="19"/>
      <c r="F14" s="15"/>
      <c r="G14" s="19"/>
      <c r="H14" s="22" t="s">
        <v>53</v>
      </c>
      <c r="I14" s="22" t="s">
        <v>53</v>
      </c>
      <c r="J14" s="84"/>
      <c r="K14" s="19"/>
      <c r="L14" s="84"/>
      <c r="M14" s="88"/>
    </row>
    <row r="15" spans="1:15" x14ac:dyDescent="0.3">
      <c r="A15" s="13" t="s">
        <v>47</v>
      </c>
      <c r="B15" s="82">
        <v>40178</v>
      </c>
      <c r="C15" s="19">
        <v>3720000</v>
      </c>
      <c r="D15" s="15"/>
      <c r="E15" s="89">
        <f>+E13+C15</f>
        <v>4000000</v>
      </c>
      <c r="F15" s="15"/>
      <c r="G15" s="89">
        <f>+M13+C15</f>
        <v>4006881.1330103148</v>
      </c>
      <c r="H15" s="86">
        <v>95.536950000000004</v>
      </c>
      <c r="I15" s="86">
        <v>95.536950000000004</v>
      </c>
      <c r="J15" s="83">
        <f>+H15/I15</f>
        <v>1</v>
      </c>
      <c r="K15" s="19">
        <f>+G15*J15</f>
        <v>4006881.1330103148</v>
      </c>
      <c r="L15" s="84">
        <v>0</v>
      </c>
      <c r="M15" s="88">
        <f>+K15-L15</f>
        <v>4006881.1330103148</v>
      </c>
    </row>
    <row r="16" spans="1:15" x14ac:dyDescent="0.3">
      <c r="A16" s="13"/>
      <c r="B16" s="82"/>
      <c r="C16" s="19"/>
      <c r="D16" s="15"/>
      <c r="E16" s="89"/>
      <c r="F16" s="15"/>
      <c r="G16" s="89"/>
      <c r="H16" s="86"/>
      <c r="I16" s="86"/>
      <c r="J16" s="83"/>
      <c r="K16" s="19"/>
      <c r="L16" s="84"/>
      <c r="M16" s="88"/>
    </row>
    <row r="17" spans="1:13" x14ac:dyDescent="0.3">
      <c r="A17" s="90" t="s">
        <v>74</v>
      </c>
      <c r="B17" s="91"/>
      <c r="C17" s="19"/>
      <c r="D17" s="15"/>
      <c r="E17" s="19"/>
      <c r="F17" s="15"/>
      <c r="G17" s="19"/>
      <c r="H17" s="22"/>
      <c r="I17" s="86"/>
      <c r="J17" s="83"/>
      <c r="K17" s="19"/>
      <c r="L17" s="92"/>
      <c r="M17" s="93">
        <f>+M15</f>
        <v>4006881.1330103148</v>
      </c>
    </row>
    <row r="18" spans="1:13" x14ac:dyDescent="0.3">
      <c r="A18" s="13"/>
      <c r="B18" s="82"/>
      <c r="C18" s="19"/>
      <c r="D18" s="15"/>
      <c r="E18" s="19"/>
      <c r="F18" s="15"/>
      <c r="G18" s="19"/>
      <c r="H18" s="22" t="s">
        <v>52</v>
      </c>
      <c r="I18" s="22" t="s">
        <v>53</v>
      </c>
      <c r="J18" s="84"/>
      <c r="K18" s="94"/>
      <c r="L18" s="84"/>
      <c r="M18" s="88"/>
    </row>
    <row r="19" spans="1:13" x14ac:dyDescent="0.3">
      <c r="A19" s="90" t="s">
        <v>75</v>
      </c>
      <c r="B19" s="91"/>
      <c r="C19" s="19"/>
      <c r="D19" s="15"/>
      <c r="E19" s="19"/>
      <c r="F19" s="15"/>
      <c r="G19" s="19">
        <f>+M15</f>
        <v>4006881.1330103148</v>
      </c>
      <c r="H19" s="22">
        <v>99.742090000000005</v>
      </c>
      <c r="I19" s="86">
        <v>95.536950000000004</v>
      </c>
      <c r="J19" s="83">
        <f>+H19/I19</f>
        <v>1.0440158493650886</v>
      </c>
      <c r="K19" s="19">
        <f>+G19*J19</f>
        <v>4183247.4093847126</v>
      </c>
      <c r="L19" s="92"/>
      <c r="M19" s="93">
        <f>+K19+L19</f>
        <v>4183247.4093847126</v>
      </c>
    </row>
    <row r="20" spans="1:13" x14ac:dyDescent="0.3">
      <c r="A20" s="13"/>
      <c r="B20" s="82"/>
      <c r="C20" s="19"/>
      <c r="D20" s="15"/>
      <c r="E20" s="19"/>
      <c r="F20" s="15"/>
      <c r="G20" s="19"/>
      <c r="H20" s="22" t="s">
        <v>52</v>
      </c>
      <c r="I20" s="22" t="s">
        <v>52</v>
      </c>
      <c r="J20" s="84"/>
      <c r="K20" s="19"/>
      <c r="L20" s="84"/>
      <c r="M20" s="88"/>
    </row>
    <row r="21" spans="1:13" x14ac:dyDescent="0.3">
      <c r="A21" s="13" t="s">
        <v>47</v>
      </c>
      <c r="B21" s="82">
        <v>40539</v>
      </c>
      <c r="C21" s="19">
        <v>900000</v>
      </c>
      <c r="D21" s="15"/>
      <c r="E21" s="19">
        <f>+E15+C21</f>
        <v>4900000</v>
      </c>
      <c r="F21" s="15"/>
      <c r="G21" s="19">
        <f>+M19</f>
        <v>4183247.4093847126</v>
      </c>
      <c r="H21" s="86">
        <v>99.412000000000006</v>
      </c>
      <c r="I21" s="86">
        <v>99.412000000000006</v>
      </c>
      <c r="J21" s="83">
        <f>+H21/I21</f>
        <v>1</v>
      </c>
      <c r="K21" s="19">
        <f>+G21*J21</f>
        <v>4183247.4093847126</v>
      </c>
      <c r="L21" s="84">
        <v>0</v>
      </c>
      <c r="M21" s="93">
        <f>+K21+C21</f>
        <v>5083247.4093847126</v>
      </c>
    </row>
    <row r="22" spans="1:13" x14ac:dyDescent="0.3">
      <c r="A22" s="13"/>
      <c r="B22" s="82"/>
      <c r="C22" s="19"/>
      <c r="D22" s="15"/>
      <c r="E22" s="19"/>
      <c r="F22" s="15"/>
      <c r="G22" s="19"/>
      <c r="H22" s="22" t="s">
        <v>54</v>
      </c>
      <c r="I22" s="22" t="s">
        <v>52</v>
      </c>
      <c r="J22" s="84"/>
      <c r="K22" s="94"/>
      <c r="L22" s="84"/>
      <c r="M22" s="88"/>
    </row>
    <row r="23" spans="1:13" x14ac:dyDescent="0.3">
      <c r="A23" s="90" t="s">
        <v>76</v>
      </c>
      <c r="B23" s="91"/>
      <c r="C23" s="19"/>
      <c r="D23" s="15"/>
      <c r="E23" s="19">
        <v>4900000</v>
      </c>
      <c r="F23" s="15"/>
      <c r="G23" s="19">
        <f>+M21</f>
        <v>5083247.4093847126</v>
      </c>
      <c r="H23" s="22">
        <v>103.551</v>
      </c>
      <c r="I23" s="86">
        <v>99.412000000000006</v>
      </c>
      <c r="J23" s="83">
        <f>+H23/I23</f>
        <v>1.0416348126986681</v>
      </c>
      <c r="K23" s="19">
        <f>+G23*J23</f>
        <v>5294887.4631754346</v>
      </c>
      <c r="L23" s="92"/>
      <c r="M23" s="93">
        <f>+K23+L23</f>
        <v>5294887.4631754346</v>
      </c>
    </row>
    <row r="24" spans="1:13" x14ac:dyDescent="0.3">
      <c r="A24" s="13"/>
      <c r="B24" s="82"/>
      <c r="C24" s="19"/>
      <c r="D24" s="15"/>
      <c r="E24" s="19"/>
      <c r="F24" s="15"/>
      <c r="G24" s="19"/>
      <c r="H24" s="22" t="s">
        <v>55</v>
      </c>
      <c r="I24" s="22" t="s">
        <v>54</v>
      </c>
      <c r="J24" s="84"/>
      <c r="K24" s="94"/>
      <c r="L24" s="84"/>
      <c r="M24" s="88"/>
    </row>
    <row r="25" spans="1:13" x14ac:dyDescent="0.3">
      <c r="A25" s="90" t="s">
        <v>77</v>
      </c>
      <c r="B25" s="91"/>
      <c r="C25" s="19"/>
      <c r="D25" s="15"/>
      <c r="E25" s="19">
        <v>4900000</v>
      </c>
      <c r="F25" s="15"/>
      <c r="G25" s="19">
        <f>+M23</f>
        <v>5294887.4631754346</v>
      </c>
      <c r="H25" s="22">
        <v>107.246</v>
      </c>
      <c r="I25" s="22">
        <v>103.551</v>
      </c>
      <c r="J25" s="83">
        <f>+H25/I25</f>
        <v>1.0356829002134214</v>
      </c>
      <c r="K25" s="19">
        <f>+G25*J25</f>
        <v>5483824.4041652195</v>
      </c>
      <c r="L25" s="92"/>
      <c r="M25" s="93">
        <f>+K25+L25</f>
        <v>5483824.4041652195</v>
      </c>
    </row>
    <row r="26" spans="1:13" x14ac:dyDescent="0.3">
      <c r="A26" s="13"/>
      <c r="B26" s="82"/>
      <c r="C26" s="19"/>
      <c r="D26" s="15"/>
      <c r="E26" s="19"/>
      <c r="F26" s="15"/>
      <c r="G26" s="19"/>
      <c r="H26" s="22" t="s">
        <v>56</v>
      </c>
      <c r="I26" s="22" t="s">
        <v>55</v>
      </c>
      <c r="J26" s="84"/>
      <c r="K26" s="94"/>
      <c r="L26" s="84"/>
      <c r="M26" s="88"/>
    </row>
    <row r="27" spans="1:13" x14ac:dyDescent="0.3">
      <c r="A27" s="90" t="s">
        <v>78</v>
      </c>
      <c r="B27" s="91"/>
      <c r="C27" s="19"/>
      <c r="D27" s="15"/>
      <c r="E27" s="19">
        <f>+E25</f>
        <v>4900000</v>
      </c>
      <c r="F27" s="15"/>
      <c r="G27" s="19">
        <f>+M25</f>
        <v>5483824.4041652195</v>
      </c>
      <c r="H27" s="22">
        <v>111.508</v>
      </c>
      <c r="I27" s="22">
        <v>107.246</v>
      </c>
      <c r="J27" s="83">
        <f>+H27/I27</f>
        <v>1.0397404098987375</v>
      </c>
      <c r="K27" s="19">
        <f>+G27*J27</f>
        <v>5701753.8337994451</v>
      </c>
      <c r="L27" s="92"/>
      <c r="M27" s="93">
        <f>+K27+L27</f>
        <v>5701753.8337994451</v>
      </c>
    </row>
    <row r="28" spans="1:13" x14ac:dyDescent="0.3">
      <c r="A28" s="95"/>
      <c r="B28" s="96"/>
      <c r="C28" s="65"/>
      <c r="D28" s="33"/>
      <c r="E28" s="65"/>
      <c r="F28" s="33"/>
      <c r="G28" s="65"/>
      <c r="H28" s="66" t="s">
        <v>60</v>
      </c>
      <c r="I28" s="66" t="str">
        <f t="shared" ref="I28:I33" si="0">+H26</f>
        <v>DIC'13</v>
      </c>
      <c r="J28" s="97"/>
      <c r="K28" s="65"/>
      <c r="L28" s="98"/>
      <c r="M28" s="99"/>
    </row>
    <row r="29" spans="1:13" x14ac:dyDescent="0.3">
      <c r="A29" s="90" t="s">
        <v>81</v>
      </c>
      <c r="B29" s="91"/>
      <c r="C29" s="19"/>
      <c r="D29" s="15"/>
      <c r="E29" s="19">
        <f>+E27</f>
        <v>4900000</v>
      </c>
      <c r="F29" s="15"/>
      <c r="G29" s="19">
        <f>+M27</f>
        <v>5701753.8337994451</v>
      </c>
      <c r="H29" s="22">
        <v>116.059</v>
      </c>
      <c r="I29" s="22">
        <f t="shared" si="0"/>
        <v>111.508</v>
      </c>
      <c r="J29" s="83">
        <f>+H29/I29</f>
        <v>1.0408132151953224</v>
      </c>
      <c r="K29" s="19">
        <f>+G29*J29</f>
        <v>5934460.7400090564</v>
      </c>
      <c r="L29" s="92"/>
      <c r="M29" s="93">
        <f>+E28+K29-L28</f>
        <v>5934460.7400090564</v>
      </c>
    </row>
    <row r="30" spans="1:13" x14ac:dyDescent="0.3">
      <c r="A30" s="13"/>
      <c r="B30" s="82"/>
      <c r="C30" s="19"/>
      <c r="D30" s="15"/>
      <c r="E30" s="19"/>
      <c r="F30" s="15"/>
      <c r="G30" s="19"/>
      <c r="H30" s="100" t="s">
        <v>62</v>
      </c>
      <c r="I30" s="22" t="str">
        <f t="shared" si="0"/>
        <v>DIC'14</v>
      </c>
      <c r="J30" s="84"/>
      <c r="K30" s="19"/>
      <c r="L30" s="84"/>
      <c r="M30" s="88"/>
    </row>
    <row r="31" spans="1:13" x14ac:dyDescent="0.3">
      <c r="A31" s="134" t="s">
        <v>47</v>
      </c>
      <c r="B31" s="82">
        <v>42200</v>
      </c>
      <c r="C31" s="19">
        <v>140000</v>
      </c>
      <c r="D31" s="15"/>
      <c r="E31" s="19">
        <f>+E25+C31</f>
        <v>5040000</v>
      </c>
      <c r="F31" s="15"/>
      <c r="G31" s="19">
        <f>+M29</f>
        <v>5934460.7400090564</v>
      </c>
      <c r="H31" s="22">
        <v>116.128</v>
      </c>
      <c r="I31" s="22">
        <f t="shared" si="0"/>
        <v>116.059</v>
      </c>
      <c r="J31" s="83">
        <f>+H31/I31</f>
        <v>1.0005945251983905</v>
      </c>
      <c r="K31" s="19">
        <f>+G31*J31</f>
        <v>5937988.9264578512</v>
      </c>
      <c r="L31" s="84">
        <v>0</v>
      </c>
      <c r="M31" s="93">
        <f>+M29+C31</f>
        <v>6074460.7400090564</v>
      </c>
    </row>
    <row r="32" spans="1:13" x14ac:dyDescent="0.3">
      <c r="A32" s="95"/>
      <c r="B32" s="96"/>
      <c r="C32" s="65"/>
      <c r="D32" s="33"/>
      <c r="E32" s="65"/>
      <c r="F32" s="33"/>
      <c r="G32" s="65"/>
      <c r="H32" s="66" t="s">
        <v>61</v>
      </c>
      <c r="I32" s="66" t="str">
        <f t="shared" si="0"/>
        <v>JUL'15</v>
      </c>
      <c r="J32" s="97"/>
      <c r="K32" s="65"/>
      <c r="L32" s="98"/>
      <c r="M32" s="99"/>
    </row>
    <row r="33" spans="1:13" x14ac:dyDescent="0.3">
      <c r="A33" s="90" t="s">
        <v>79</v>
      </c>
      <c r="B33" s="91"/>
      <c r="C33" s="19"/>
      <c r="D33" s="15"/>
      <c r="E33" s="19">
        <f>+E31</f>
        <v>5040000</v>
      </c>
      <c r="F33" s="15"/>
      <c r="G33" s="19">
        <f>+M31</f>
        <v>6074460.7400090564</v>
      </c>
      <c r="H33" s="22">
        <v>118.532</v>
      </c>
      <c r="I33" s="22">
        <f t="shared" si="0"/>
        <v>116.128</v>
      </c>
      <c r="J33" s="83">
        <f>+H33/I33</f>
        <v>1.0207012951226233</v>
      </c>
      <c r="K33" s="19">
        <f>+G33*J33</f>
        <v>6200209.9444987727</v>
      </c>
      <c r="L33" s="92"/>
      <c r="M33" s="93">
        <f>+K33+L33</f>
        <v>6200209.9444987727</v>
      </c>
    </row>
    <row r="34" spans="1:13" x14ac:dyDescent="0.3">
      <c r="A34" s="95"/>
      <c r="B34" s="96"/>
      <c r="C34" s="65"/>
      <c r="D34" s="33"/>
      <c r="E34" s="65"/>
      <c r="F34" s="33"/>
      <c r="G34" s="65"/>
      <c r="H34" s="66" t="s">
        <v>73</v>
      </c>
      <c r="I34" s="66" t="s">
        <v>61</v>
      </c>
      <c r="J34" s="97"/>
      <c r="K34" s="65"/>
      <c r="L34" s="98"/>
      <c r="M34" s="99"/>
    </row>
    <row r="35" spans="1:13" x14ac:dyDescent="0.3">
      <c r="A35" s="90" t="s">
        <v>80</v>
      </c>
      <c r="B35" s="91"/>
      <c r="C35" s="19"/>
      <c r="D35" s="15"/>
      <c r="E35" s="19">
        <f>+E33</f>
        <v>5040000</v>
      </c>
      <c r="F35" s="15"/>
      <c r="G35" s="19">
        <f>+M33</f>
        <v>6200209.9444987727</v>
      </c>
      <c r="H35" s="74">
        <v>122.515</v>
      </c>
      <c r="I35" s="22">
        <v>118.532</v>
      </c>
      <c r="J35" s="83">
        <f>+H35/I35</f>
        <v>1.0336027401883037</v>
      </c>
      <c r="K35" s="19">
        <f>+G35*J35</f>
        <v>6408553.9883767013</v>
      </c>
      <c r="L35" s="92"/>
      <c r="M35" s="93">
        <f>+K35+L35</f>
        <v>6408553.9883767013</v>
      </c>
    </row>
    <row r="36" spans="1:13" x14ac:dyDescent="0.3">
      <c r="A36" s="95"/>
      <c r="B36" s="96"/>
      <c r="C36" s="65"/>
      <c r="D36" s="33"/>
      <c r="E36" s="65"/>
      <c r="F36" s="33"/>
      <c r="G36" s="65"/>
      <c r="H36" s="66" t="s">
        <v>117</v>
      </c>
      <c r="I36" s="66" t="s">
        <v>73</v>
      </c>
      <c r="J36" s="97"/>
      <c r="K36" s="65"/>
      <c r="L36" s="98"/>
      <c r="M36" s="99"/>
    </row>
    <row r="37" spans="1:13" x14ac:dyDescent="0.3">
      <c r="A37" s="90" t="s">
        <v>116</v>
      </c>
      <c r="B37" s="91"/>
      <c r="C37" s="19"/>
      <c r="D37" s="15"/>
      <c r="E37" s="19">
        <f>+E35</f>
        <v>5040000</v>
      </c>
      <c r="F37" s="15"/>
      <c r="G37" s="19">
        <f>+M35</f>
        <v>6408553.9883767013</v>
      </c>
      <c r="H37" s="74">
        <v>130.81299999999999</v>
      </c>
      <c r="I37" s="74">
        <v>122.515</v>
      </c>
      <c r="J37" s="83">
        <v>1.0677000000000001</v>
      </c>
      <c r="K37" s="19">
        <f>+G37*J37</f>
        <v>6842413.0933898045</v>
      </c>
      <c r="L37" s="92"/>
      <c r="M37" s="93">
        <f>+K37+L37</f>
        <v>6842413.0933898045</v>
      </c>
    </row>
    <row r="38" spans="1:13" x14ac:dyDescent="0.3">
      <c r="A38" s="95"/>
      <c r="B38" s="96"/>
      <c r="C38" s="65"/>
      <c r="D38" s="33"/>
      <c r="E38" s="65"/>
      <c r="F38" s="33"/>
      <c r="G38" s="65"/>
      <c r="H38" s="66" t="s">
        <v>118</v>
      </c>
      <c r="I38" s="66" t="str">
        <f>+H36</f>
        <v>DIC'17</v>
      </c>
      <c r="J38" s="97"/>
      <c r="K38" s="65"/>
      <c r="L38" s="98"/>
      <c r="M38" s="99"/>
    </row>
    <row r="39" spans="1:13" x14ac:dyDescent="0.3">
      <c r="A39" s="90" t="s">
        <v>116</v>
      </c>
      <c r="B39" s="91"/>
      <c r="C39" s="19"/>
      <c r="D39" s="15"/>
      <c r="E39" s="19">
        <f>+E37</f>
        <v>5040000</v>
      </c>
      <c r="F39" s="15"/>
      <c r="G39" s="19">
        <f>+M37</f>
        <v>6842413.0933898045</v>
      </c>
      <c r="H39" s="74">
        <v>135.02889999999999</v>
      </c>
      <c r="I39" s="178">
        <f>+H37</f>
        <v>130.81299999999999</v>
      </c>
      <c r="J39" s="83">
        <v>1.0322</v>
      </c>
      <c r="K39" s="19">
        <f>+G39*J39</f>
        <v>7062738.7949969564</v>
      </c>
      <c r="L39" s="92"/>
      <c r="M39" s="93">
        <f>+K39+L39</f>
        <v>7062738.7949969564</v>
      </c>
    </row>
    <row r="40" spans="1:13" x14ac:dyDescent="0.3">
      <c r="A40" s="95"/>
      <c r="B40" s="96"/>
      <c r="C40" s="65"/>
      <c r="D40" s="33"/>
      <c r="E40" s="65"/>
      <c r="F40" s="33"/>
      <c r="G40" s="65"/>
      <c r="H40" s="169"/>
      <c r="I40" s="169"/>
      <c r="J40" s="97"/>
      <c r="K40" s="65"/>
      <c r="L40" s="98"/>
      <c r="M40" s="99"/>
    </row>
    <row r="41" spans="1:13" s="174" customFormat="1" x14ac:dyDescent="0.3">
      <c r="A41" s="170"/>
      <c r="B41" s="171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3"/>
    </row>
    <row r="42" spans="1:13" s="174" customFormat="1" ht="15" thickBot="1" x14ac:dyDescent="0.35">
      <c r="A42" s="175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7"/>
    </row>
    <row r="43" spans="1:13" x14ac:dyDescent="0.3">
      <c r="A43" s="2"/>
      <c r="B43" s="101"/>
      <c r="C43" s="39"/>
      <c r="D43" s="39"/>
      <c r="E43" s="102"/>
      <c r="F43" s="39"/>
      <c r="G43" s="39"/>
      <c r="H43" s="103"/>
      <c r="I43" s="103"/>
      <c r="J43" s="104"/>
      <c r="K43" s="2"/>
      <c r="L43" s="2"/>
      <c r="M43" s="2"/>
    </row>
    <row r="44" spans="1:13" x14ac:dyDescent="0.3">
      <c r="A44" s="2"/>
      <c r="B44" s="101"/>
      <c r="C44" s="39"/>
      <c r="D44" s="39"/>
      <c r="E44" s="39"/>
      <c r="F44" s="39"/>
      <c r="G44" s="39"/>
      <c r="H44" s="103"/>
      <c r="I44" s="103"/>
      <c r="J44" s="103"/>
      <c r="K44" s="104"/>
      <c r="L44" s="41"/>
      <c r="M44" s="2"/>
    </row>
    <row r="45" spans="1:13" x14ac:dyDescent="0.3">
      <c r="A45" s="2"/>
      <c r="B45" s="101"/>
      <c r="C45" s="39"/>
      <c r="D45" s="39"/>
      <c r="E45" s="39"/>
      <c r="F45" s="39"/>
      <c r="G45" s="39"/>
      <c r="H45" s="103"/>
      <c r="I45" s="103"/>
      <c r="J45" s="103"/>
      <c r="K45" s="104"/>
      <c r="L45" s="105"/>
      <c r="M45" s="2"/>
    </row>
    <row r="46" spans="1:13" x14ac:dyDescent="0.3">
      <c r="A46" s="2"/>
      <c r="B46" s="101"/>
      <c r="C46" s="39"/>
      <c r="D46" s="39"/>
      <c r="E46" s="39"/>
      <c r="F46" s="39"/>
      <c r="G46" s="39"/>
      <c r="H46" s="103"/>
      <c r="I46" s="103"/>
      <c r="J46" s="103"/>
      <c r="K46" s="104"/>
      <c r="L46" s="2"/>
      <c r="M46" s="2"/>
    </row>
    <row r="47" spans="1:13" x14ac:dyDescent="0.3">
      <c r="A47" s="2"/>
      <c r="B47" s="101"/>
      <c r="C47" s="39"/>
      <c r="D47" s="39"/>
      <c r="E47" s="39"/>
      <c r="F47" s="39"/>
      <c r="G47" s="39"/>
      <c r="H47" s="103"/>
      <c r="I47" s="103"/>
      <c r="J47" s="103"/>
      <c r="K47" s="104"/>
      <c r="L47" s="2"/>
      <c r="M47" s="2"/>
    </row>
    <row r="48" spans="1:13" x14ac:dyDescent="0.3">
      <c r="A48" s="2"/>
      <c r="B48" s="101"/>
      <c r="C48" s="39"/>
      <c r="D48" s="39"/>
      <c r="E48" s="39"/>
      <c r="F48" s="39"/>
      <c r="G48" s="39"/>
      <c r="H48" s="103"/>
      <c r="I48" s="103"/>
      <c r="J48" s="103"/>
      <c r="K48" s="104"/>
      <c r="L48" s="2"/>
      <c r="M48" s="2"/>
    </row>
    <row r="49" spans="1:13" x14ac:dyDescent="0.3">
      <c r="A49" s="2"/>
      <c r="B49" s="101"/>
      <c r="C49" s="39"/>
      <c r="D49" s="39"/>
      <c r="E49" s="39"/>
      <c r="F49" s="39"/>
      <c r="G49" s="39"/>
      <c r="H49" s="103"/>
      <c r="I49" s="103"/>
      <c r="J49" s="103"/>
      <c r="K49" s="104"/>
      <c r="L49" s="105"/>
      <c r="M49" s="2"/>
    </row>
    <row r="50" spans="1:13" x14ac:dyDescent="0.3">
      <c r="A50" s="2"/>
      <c r="B50" s="101"/>
      <c r="C50" s="39"/>
      <c r="D50" s="39"/>
      <c r="E50" s="39"/>
      <c r="F50" s="39"/>
      <c r="G50" s="39"/>
      <c r="H50" s="103"/>
      <c r="I50" s="103"/>
      <c r="J50" s="103"/>
      <c r="K50" s="104"/>
      <c r="L50" s="2"/>
      <c r="M50" s="2"/>
    </row>
    <row r="51" spans="1:13" x14ac:dyDescent="0.3">
      <c r="A51" s="2"/>
      <c r="B51" s="101"/>
      <c r="C51" s="39"/>
      <c r="D51" s="39"/>
      <c r="E51" s="39"/>
      <c r="F51" s="39"/>
      <c r="G51" s="39"/>
      <c r="H51" s="103"/>
      <c r="I51" s="103"/>
      <c r="J51" s="103"/>
      <c r="K51" s="104"/>
      <c r="L51" s="105"/>
      <c r="M51" s="2"/>
    </row>
    <row r="52" spans="1:13" x14ac:dyDescent="0.3">
      <c r="A52" s="2"/>
      <c r="B52" s="101"/>
      <c r="C52" s="39"/>
      <c r="D52" s="39"/>
      <c r="E52" s="39"/>
      <c r="F52" s="39"/>
      <c r="G52" s="39"/>
      <c r="H52" s="103"/>
      <c r="I52" s="103"/>
      <c r="J52" s="103"/>
      <c r="K52" s="104"/>
      <c r="L52" s="2"/>
      <c r="M52" s="2"/>
    </row>
    <row r="53" spans="1:13" x14ac:dyDescent="0.3">
      <c r="B53" s="106"/>
      <c r="C53" s="107"/>
      <c r="D53" s="107"/>
      <c r="E53" s="107"/>
      <c r="F53" s="107"/>
      <c r="G53" s="107"/>
      <c r="H53" s="108"/>
      <c r="I53" s="108"/>
      <c r="J53" s="108"/>
      <c r="K53" s="109"/>
    </row>
    <row r="54" spans="1:13" x14ac:dyDescent="0.3">
      <c r="B54" s="106"/>
      <c r="C54" s="107"/>
      <c r="D54" s="107"/>
      <c r="E54" s="107"/>
      <c r="F54" s="107"/>
      <c r="G54" s="107"/>
      <c r="H54" s="108"/>
      <c r="I54" s="108"/>
      <c r="J54" s="108"/>
      <c r="K54" s="109"/>
      <c r="L54" s="110"/>
    </row>
    <row r="55" spans="1:13" x14ac:dyDescent="0.3">
      <c r="B55" s="106"/>
      <c r="C55" s="107"/>
      <c r="D55" s="107"/>
      <c r="E55" s="107"/>
      <c r="F55" s="107"/>
      <c r="G55" s="107"/>
      <c r="H55" s="108"/>
      <c r="I55" s="108"/>
      <c r="J55" s="108"/>
      <c r="K55" s="109"/>
    </row>
    <row r="56" spans="1:13" x14ac:dyDescent="0.3">
      <c r="B56" s="106"/>
      <c r="C56" s="107"/>
      <c r="D56" s="107"/>
      <c r="E56" s="107"/>
      <c r="F56" s="107"/>
      <c r="G56" s="107"/>
      <c r="H56" s="108"/>
      <c r="I56" s="108"/>
      <c r="J56" s="108"/>
      <c r="K56" s="109"/>
      <c r="L56" s="110"/>
    </row>
    <row r="57" spans="1:13" x14ac:dyDescent="0.3">
      <c r="C57" s="107"/>
      <c r="D57" s="107"/>
      <c r="E57" s="107"/>
      <c r="F57" s="107"/>
      <c r="G57" s="107"/>
      <c r="H57" s="108"/>
      <c r="I57" s="108"/>
      <c r="J57" s="108"/>
      <c r="K57" s="109"/>
    </row>
    <row r="58" spans="1:13" x14ac:dyDescent="0.3">
      <c r="C58" s="107"/>
      <c r="D58" s="107"/>
      <c r="E58" s="107"/>
      <c r="F58" s="107"/>
      <c r="G58" s="107"/>
      <c r="H58" s="108"/>
      <c r="I58" s="108"/>
      <c r="J58" s="108"/>
      <c r="K58" s="109"/>
    </row>
    <row r="59" spans="1:13" x14ac:dyDescent="0.3">
      <c r="C59" s="107"/>
      <c r="D59" s="107"/>
      <c r="E59" s="107"/>
      <c r="F59" s="107"/>
      <c r="G59" s="107"/>
      <c r="H59" s="108"/>
      <c r="I59" s="108"/>
      <c r="J59" s="108"/>
      <c r="K59" s="109"/>
      <c r="L59" s="110"/>
    </row>
    <row r="60" spans="1:13" x14ac:dyDescent="0.3">
      <c r="B60" s="106"/>
      <c r="C60" s="107"/>
      <c r="D60" s="107"/>
      <c r="E60" s="107"/>
      <c r="F60" s="107"/>
      <c r="G60" s="107"/>
      <c r="H60" s="108"/>
      <c r="I60" s="108"/>
      <c r="J60" s="108"/>
      <c r="K60" s="109"/>
    </row>
    <row r="61" spans="1:13" x14ac:dyDescent="0.3">
      <c r="B61" s="106"/>
      <c r="C61" s="107"/>
      <c r="D61" s="107"/>
      <c r="E61" s="107"/>
      <c r="F61" s="107"/>
      <c r="G61" s="107"/>
      <c r="H61" s="108"/>
      <c r="I61" s="108"/>
      <c r="J61" s="108"/>
      <c r="K61" s="109"/>
    </row>
    <row r="62" spans="1:13" x14ac:dyDescent="0.3">
      <c r="A62" s="106"/>
      <c r="B62" s="106"/>
      <c r="C62" s="107"/>
      <c r="D62" s="107"/>
      <c r="E62" s="107"/>
      <c r="F62" s="107"/>
      <c r="G62" s="107"/>
      <c r="H62" s="108"/>
      <c r="I62" s="108"/>
      <c r="J62" s="108"/>
      <c r="K62" s="109"/>
    </row>
    <row r="63" spans="1:13" x14ac:dyDescent="0.3">
      <c r="B63" s="106"/>
      <c r="C63" s="107"/>
      <c r="D63" s="107"/>
      <c r="E63" s="107"/>
      <c r="F63" s="107"/>
      <c r="G63" s="107"/>
      <c r="H63" s="108"/>
      <c r="I63" s="108"/>
      <c r="J63" s="108"/>
      <c r="K63" s="109"/>
      <c r="L63" s="110"/>
    </row>
    <row r="64" spans="1:13" x14ac:dyDescent="0.3">
      <c r="B64" s="106"/>
      <c r="C64" s="107"/>
      <c r="D64" s="107"/>
      <c r="E64" s="107"/>
      <c r="F64" s="107"/>
      <c r="G64" s="107"/>
      <c r="H64" s="108"/>
      <c r="I64" s="108"/>
      <c r="J64" s="108"/>
      <c r="K64" s="109"/>
      <c r="L64" s="110"/>
    </row>
    <row r="65" spans="2:12" x14ac:dyDescent="0.3">
      <c r="B65" s="106"/>
      <c r="C65" s="107"/>
      <c r="D65" s="107"/>
      <c r="E65" s="107"/>
      <c r="F65" s="107"/>
      <c r="G65" s="107"/>
      <c r="H65" s="108"/>
      <c r="I65" s="108"/>
      <c r="J65" s="108"/>
      <c r="K65" s="109"/>
    </row>
    <row r="66" spans="2:12" x14ac:dyDescent="0.3">
      <c r="B66" s="106"/>
      <c r="C66" s="107"/>
      <c r="D66" s="107"/>
      <c r="E66" s="107"/>
      <c r="F66" s="107"/>
      <c r="G66" s="107"/>
      <c r="H66" s="108"/>
      <c r="I66" s="108"/>
      <c r="J66" s="108"/>
      <c r="K66" s="109"/>
      <c r="L66" s="110"/>
    </row>
    <row r="67" spans="2:12" x14ac:dyDescent="0.3">
      <c r="B67" s="106"/>
      <c r="C67" s="107"/>
      <c r="D67" s="107"/>
      <c r="E67" s="107"/>
      <c r="F67" s="107"/>
      <c r="G67" s="107"/>
      <c r="H67" s="108"/>
      <c r="I67" s="108"/>
      <c r="J67" s="108"/>
      <c r="K67" s="109"/>
      <c r="L67" s="110"/>
    </row>
    <row r="68" spans="2:12" x14ac:dyDescent="0.3">
      <c r="B68" s="106"/>
      <c r="C68" s="107"/>
      <c r="D68" s="111"/>
      <c r="E68" s="107"/>
      <c r="F68" s="107"/>
      <c r="G68" s="107"/>
      <c r="H68" s="108"/>
      <c r="I68" s="108"/>
      <c r="J68" s="108"/>
      <c r="K68" s="109"/>
      <c r="L68" s="112"/>
    </row>
    <row r="69" spans="2:12" x14ac:dyDescent="0.3">
      <c r="C69" s="107"/>
      <c r="D69" s="107"/>
      <c r="E69" s="107"/>
      <c r="F69" s="107"/>
      <c r="G69" s="107"/>
      <c r="H69" s="108"/>
      <c r="I69" s="108"/>
      <c r="J69" s="108"/>
      <c r="K69" s="109"/>
    </row>
    <row r="70" spans="2:12" x14ac:dyDescent="0.3">
      <c r="C70" s="107"/>
      <c r="D70" s="107"/>
      <c r="E70" s="107"/>
      <c r="F70" s="107"/>
      <c r="G70" s="107"/>
      <c r="H70" s="108"/>
      <c r="I70" s="108"/>
      <c r="J70" s="108"/>
      <c r="K70" s="109"/>
    </row>
    <row r="71" spans="2:12" x14ac:dyDescent="0.3">
      <c r="C71" s="107"/>
      <c r="D71" s="107"/>
      <c r="E71" s="107"/>
      <c r="F71" s="107"/>
      <c r="G71" s="107"/>
      <c r="H71" s="108"/>
      <c r="I71" s="108"/>
      <c r="J71" s="108"/>
      <c r="K71" s="109"/>
      <c r="L71" s="110"/>
    </row>
    <row r="72" spans="2:12" x14ac:dyDescent="0.3">
      <c r="C72" s="107"/>
      <c r="D72" s="107"/>
      <c r="E72" s="107"/>
      <c r="F72" s="107"/>
      <c r="G72" s="107"/>
      <c r="H72" s="108"/>
      <c r="I72" s="108"/>
      <c r="J72" s="108"/>
      <c r="K72" s="109"/>
    </row>
    <row r="73" spans="2:12" x14ac:dyDescent="0.3">
      <c r="C73" s="107"/>
      <c r="D73" s="107"/>
      <c r="E73" s="107"/>
      <c r="F73" s="107"/>
      <c r="G73" s="107"/>
      <c r="H73" s="108"/>
      <c r="I73" s="108"/>
      <c r="J73" s="108"/>
      <c r="K73" s="109"/>
      <c r="L73" s="110"/>
    </row>
    <row r="74" spans="2:12" x14ac:dyDescent="0.3">
      <c r="C74" s="107"/>
      <c r="D74" s="107"/>
      <c r="E74" s="107"/>
      <c r="F74" s="107"/>
      <c r="G74" s="107"/>
      <c r="H74" s="108"/>
      <c r="I74" s="108"/>
      <c r="J74" s="108"/>
      <c r="K74" s="109"/>
    </row>
    <row r="75" spans="2:12" x14ac:dyDescent="0.3">
      <c r="H75" s="108"/>
      <c r="I75" s="108"/>
      <c r="J75" s="108"/>
      <c r="K75" s="109"/>
    </row>
    <row r="76" spans="2:12" x14ac:dyDescent="0.3">
      <c r="H76" s="108"/>
      <c r="I76" s="108"/>
      <c r="J76" s="108"/>
      <c r="K76" s="109"/>
    </row>
    <row r="77" spans="2:12" x14ac:dyDescent="0.3">
      <c r="H77" s="108"/>
      <c r="I77" s="108"/>
      <c r="J77" s="108"/>
      <c r="K77" s="109"/>
    </row>
    <row r="78" spans="2:12" x14ac:dyDescent="0.3">
      <c r="H78" s="108"/>
      <c r="I78" s="108"/>
    </row>
  </sheetData>
  <phoneticPr fontId="0" type="noConversion"/>
  <printOptions horizontalCentered="1" verticalCentered="1" gridLines="1"/>
  <pageMargins left="0.35433070866141736" right="0.35433070866141736" top="0.98425196850393704" bottom="0.98425196850393704" header="0" footer="0"/>
  <pageSetup scale="7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 CUFIN</vt:lpstr>
      <vt:lpstr>CUCA</vt:lpstr>
      <vt:lpstr>' CUFIN'!Área_de_impresión</vt:lpstr>
      <vt:lpstr>CUCA!Área_de_impresión</vt:lpstr>
    </vt:vector>
  </TitlesOfParts>
  <Company>Independiente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FERNANDEZ GUILLEN</dc:creator>
  <cp:lastModifiedBy>MIGUEL</cp:lastModifiedBy>
  <cp:lastPrinted>2018-03-16T02:37:39Z</cp:lastPrinted>
  <dcterms:created xsi:type="dcterms:W3CDTF">2001-08-30T13:19:18Z</dcterms:created>
  <dcterms:modified xsi:type="dcterms:W3CDTF">2020-04-17T01:14:02Z</dcterms:modified>
</cp:coreProperties>
</file>