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y Conferencias\Actividades 2022\Cofide\Taller de devoluciones\Material oficial\Taller devolucion de IVA\08 Acreditamiento\"/>
    </mc:Choice>
  </mc:AlternateContent>
  <bookViews>
    <workbookView xWindow="0" yWindow="0" windowWidth="23040" windowHeight="9192"/>
  </bookViews>
  <sheets>
    <sheet name="Control IVA" sheetId="1" r:id="rId1"/>
    <sheet name="IVA 2020" sheetId="4" r:id="rId2"/>
    <sheet name="IVA 2021" sheetId="5" r:id="rId3"/>
    <sheet name="Declaracion" sheetId="6" r:id="rId4"/>
  </sheets>
  <externalReferences>
    <externalReference r:id="rId5"/>
    <externalReference r:id="rId6"/>
    <externalReference r:id="rId7"/>
    <externalReference r:id="rId8"/>
  </externalReferences>
  <definedNames>
    <definedName name="Adq_bienes">'[1]Bases ok'!$BE$7</definedName>
    <definedName name="_xlnm.Print_Area" localSheetId="1">'IVA 2020'!$B$2:$C$22</definedName>
    <definedName name="_xlnm.Print_Area" localSheetId="2">'IVA 2021'!$B$2:$C$22</definedName>
    <definedName name="arrendamiento">'[1]Bases ok'!$BE$5</definedName>
    <definedName name="axtel" localSheetId="2">'[1]Base de Proveedores'!#REF!</definedName>
    <definedName name="axtel">'[1]Base de Proveedores'!#REF!</definedName>
    <definedName name="BBVA" localSheetId="2">'[1]Base de Proveedores'!#REF!</definedName>
    <definedName name="BBVA">'[1]Base de Proveedores'!#REF!</definedName>
    <definedName name="comerc_mex" localSheetId="2">'[1]Base de Proveedores'!#REF!</definedName>
    <definedName name="comerc_mex">'[1]Base de Proveedores'!#REF!</definedName>
    <definedName name="deloitte" localSheetId="2">'[1]Base de Proveedores'!#REF!</definedName>
    <definedName name="deloitte">'[1]Base de Proveedores'!#REF!</definedName>
    <definedName name="ferramex" localSheetId="2">'[1]Base de Proveedores'!#REF!</definedName>
    <definedName name="ferramex">'[1]Base de Proveedores'!#REF!</definedName>
    <definedName name="flores_dorantes" localSheetId="2">'[1]Base de Proveedores'!#REF!</definedName>
    <definedName name="flores_dorantes">'[1]Base de Proveedores'!#REF!</definedName>
    <definedName name="gastos_x_comprobar">'[1]Bases ok'!$BE$3</definedName>
    <definedName name="grufece" localSheetId="2">'[1]Base de Proveedores'!#REF!</definedName>
    <definedName name="grufece">'[1]Base de Proveedores'!#REF!</definedName>
    <definedName name="Hon_PF">'[1]Bases ok'!$G$117</definedName>
    <definedName name="HSBC" localSheetId="2">'[1]Base de Proveedores'!#REF!</definedName>
    <definedName name="HSBC">'[1]Base de Proveedores'!#REF!</definedName>
    <definedName name="medica_sur" localSheetId="2">'[1]Base de Proveedores'!#REF!</definedName>
    <definedName name="medica_sur">'[1]Base de Proveedores'!#REF!</definedName>
    <definedName name="mtto_eq_tr">'[1]Bases ok'!$BE$10</definedName>
    <definedName name="MUPA" localSheetId="2">'[1]Base de Proveedores'!#REF!</definedName>
    <definedName name="MUPA">'[1]Base de Proveedores'!#REF!</definedName>
    <definedName name="nextel" localSheetId="2">'[1]Base de Proveedores'!#REF!</definedName>
    <definedName name="nextel">'[1]Base de Proveedores'!#REF!</definedName>
    <definedName name="office_depot" localSheetId="2">'[1]Base de Proveedores'!#REF!</definedName>
    <definedName name="office_depot">'[1]Base de Proveedores'!#REF!</definedName>
    <definedName name="Otros_Ded">'[1]Bases ok'!$BE$9</definedName>
    <definedName name="Prestac_serv">'[1]Bases ok'!$BE$8</definedName>
    <definedName name="Proquifa" localSheetId="2">'[1]Base de Proveedores'!#REF!</definedName>
    <definedName name="Proquifa">'[1]Base de Proveedores'!#REF!</definedName>
    <definedName name="telmex" localSheetId="2">'[1]Base de Proveedores'!#REF!</definedName>
    <definedName name="telmex">'[1]Base de Proveedores'!#REF!</definedName>
    <definedName name="total">'[2]ene 07'!$H$20</definedName>
    <definedName name="walmart" localSheetId="2">'[1]Base de Proveedores'!#REF!</definedName>
    <definedName name="walmart">'[1]Base de Proveedores'!#REF!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5" l="1"/>
  <c r="J30" i="5"/>
  <c r="I30" i="5"/>
  <c r="H30" i="5"/>
  <c r="G30" i="5"/>
  <c r="F30" i="5"/>
  <c r="E30" i="5"/>
  <c r="D30" i="5"/>
  <c r="C30" i="5"/>
  <c r="O24" i="5"/>
  <c r="L24" i="5"/>
  <c r="L27" i="5" s="1"/>
  <c r="L33" i="5" s="1"/>
  <c r="L36" i="5" s="1"/>
  <c r="K24" i="5"/>
  <c r="K27" i="5" s="1"/>
  <c r="K33" i="5" s="1"/>
  <c r="K36" i="5" s="1"/>
  <c r="N19" i="5"/>
  <c r="N17" i="5" s="1"/>
  <c r="M19" i="5"/>
  <c r="M17" i="5" s="1"/>
  <c r="J19" i="5"/>
  <c r="J24" i="5" s="1"/>
  <c r="I19" i="5"/>
  <c r="I17" i="5" s="1"/>
  <c r="H19" i="5"/>
  <c r="H17" i="5" s="1"/>
  <c r="G19" i="5"/>
  <c r="G17" i="5" s="1"/>
  <c r="F19" i="5"/>
  <c r="F17" i="5" s="1"/>
  <c r="E19" i="5"/>
  <c r="E24" i="5" s="1"/>
  <c r="D19" i="5"/>
  <c r="D24" i="5" s="1"/>
  <c r="C19" i="5"/>
  <c r="C24" i="5" s="1"/>
  <c r="L17" i="5"/>
  <c r="K17" i="5"/>
  <c r="E17" i="5"/>
  <c r="N13" i="5"/>
  <c r="M13" i="5"/>
  <c r="M11" i="5" s="1"/>
  <c r="J13" i="5"/>
  <c r="O11" i="5"/>
  <c r="O13" i="5" s="1"/>
  <c r="L11" i="5"/>
  <c r="K11" i="5"/>
  <c r="J11" i="5"/>
  <c r="I11" i="5"/>
  <c r="I13" i="5" s="1"/>
  <c r="H11" i="5"/>
  <c r="H13" i="5" s="1"/>
  <c r="G11" i="5"/>
  <c r="G13" i="5" s="1"/>
  <c r="F11" i="5"/>
  <c r="F13" i="5" s="1"/>
  <c r="E11" i="5"/>
  <c r="E13" i="5" s="1"/>
  <c r="D11" i="5"/>
  <c r="D13" i="5" s="1"/>
  <c r="D27" i="5" s="1"/>
  <c r="D33" i="5" s="1"/>
  <c r="D36" i="5" s="1"/>
  <c r="C11" i="5"/>
  <c r="C13" i="5" s="1"/>
  <c r="C27" i="5" s="1"/>
  <c r="C33" i="5" s="1"/>
  <c r="C36" i="5" s="1"/>
  <c r="N30" i="4"/>
  <c r="M30" i="4"/>
  <c r="L30" i="4"/>
  <c r="K30" i="4"/>
  <c r="J30" i="4"/>
  <c r="O24" i="4"/>
  <c r="L24" i="4"/>
  <c r="K24" i="4"/>
  <c r="N19" i="4"/>
  <c r="N24" i="4" s="1"/>
  <c r="M19" i="4"/>
  <c r="M24" i="4" s="1"/>
  <c r="L19" i="4"/>
  <c r="K19" i="4"/>
  <c r="I19" i="4"/>
  <c r="I24" i="4" s="1"/>
  <c r="H19" i="4"/>
  <c r="H24" i="4" s="1"/>
  <c r="G19" i="4"/>
  <c r="G24" i="4" s="1"/>
  <c r="F19" i="4"/>
  <c r="F24" i="4" s="1"/>
  <c r="E19" i="4"/>
  <c r="E24" i="4" s="1"/>
  <c r="D19" i="4"/>
  <c r="D24" i="4" s="1"/>
  <c r="C19" i="4"/>
  <c r="C24" i="4" s="1"/>
  <c r="L17" i="4"/>
  <c r="K17" i="4"/>
  <c r="J17" i="4"/>
  <c r="J19" i="4" s="1"/>
  <c r="J24" i="4" s="1"/>
  <c r="N13" i="4"/>
  <c r="C13" i="4"/>
  <c r="O11" i="4"/>
  <c r="O13" i="4" s="1"/>
  <c r="M11" i="4"/>
  <c r="M13" i="4" s="1"/>
  <c r="I11" i="4"/>
  <c r="I13" i="4" s="1"/>
  <c r="I27" i="4" s="1"/>
  <c r="I33" i="4" s="1"/>
  <c r="I36" i="4" s="1"/>
  <c r="H11" i="4"/>
  <c r="H13" i="4" s="1"/>
  <c r="H27" i="4" s="1"/>
  <c r="H33" i="4" s="1"/>
  <c r="H36" i="4" s="1"/>
  <c r="G11" i="4"/>
  <c r="G13" i="4" s="1"/>
  <c r="G27" i="4" s="1"/>
  <c r="G33" i="4" s="1"/>
  <c r="G36" i="4" s="1"/>
  <c r="F11" i="4"/>
  <c r="F13" i="4" s="1"/>
  <c r="F27" i="4" s="1"/>
  <c r="F33" i="4" s="1"/>
  <c r="F36" i="4" s="1"/>
  <c r="E11" i="4"/>
  <c r="E13" i="4" s="1"/>
  <c r="D11" i="4"/>
  <c r="D13" i="4" s="1"/>
  <c r="C11" i="4"/>
  <c r="N8" i="4"/>
  <c r="N11" i="4" s="1"/>
  <c r="M8" i="4"/>
  <c r="L8" i="4"/>
  <c r="L11" i="4" s="1"/>
  <c r="L13" i="4" s="1"/>
  <c r="L27" i="4" s="1"/>
  <c r="L33" i="4" s="1"/>
  <c r="L36" i="4" s="1"/>
  <c r="K8" i="4"/>
  <c r="K11" i="4" s="1"/>
  <c r="K13" i="4" s="1"/>
  <c r="J8" i="4"/>
  <c r="J11" i="4" s="1"/>
  <c r="J13" i="4" s="1"/>
  <c r="J27" i="4" s="1"/>
  <c r="J33" i="4" s="1"/>
  <c r="J36" i="4" s="1"/>
  <c r="H36" i="1"/>
  <c r="H37" i="1" s="1"/>
  <c r="H32" i="1"/>
  <c r="H33" i="1" s="1"/>
  <c r="H29" i="1"/>
  <c r="H30" i="1" s="1"/>
  <c r="H26" i="1"/>
  <c r="H27" i="1" s="1"/>
  <c r="H23" i="1"/>
  <c r="H24" i="1" s="1"/>
  <c r="H20" i="1"/>
  <c r="H21" i="1" s="1"/>
  <c r="P19" i="1"/>
  <c r="H19" i="1"/>
  <c r="H16" i="1"/>
  <c r="H17" i="1" s="1"/>
  <c r="H11" i="1"/>
  <c r="H12" i="1" s="1"/>
  <c r="H8" i="1"/>
  <c r="H9" i="1" s="1"/>
  <c r="J27" i="5" l="1"/>
  <c r="J33" i="5" s="1"/>
  <c r="J36" i="5" s="1"/>
  <c r="K27" i="4"/>
  <c r="K33" i="4" s="1"/>
  <c r="K36" i="4" s="1"/>
  <c r="C17" i="5"/>
  <c r="N24" i="5"/>
  <c r="P26" i="1"/>
  <c r="N27" i="4"/>
  <c r="N33" i="4" s="1"/>
  <c r="N36" i="4" s="1"/>
  <c r="D17" i="5"/>
  <c r="E27" i="5"/>
  <c r="E33" i="5" s="1"/>
  <c r="E36" i="5" s="1"/>
  <c r="N27" i="5"/>
  <c r="N33" i="5" s="1"/>
  <c r="N36" i="5" s="1"/>
  <c r="M24" i="5"/>
  <c r="F24" i="5"/>
  <c r="F27" i="5" s="1"/>
  <c r="F33" i="5" s="1"/>
  <c r="F36" i="5" s="1"/>
  <c r="I24" i="5"/>
  <c r="I27" i="5" s="1"/>
  <c r="I33" i="5" s="1"/>
  <c r="I36" i="5" s="1"/>
  <c r="C27" i="4"/>
  <c r="C33" i="4" s="1"/>
  <c r="C36" i="4" s="1"/>
  <c r="M27" i="5"/>
  <c r="M33" i="5" s="1"/>
  <c r="M36" i="5" s="1"/>
  <c r="N11" i="5"/>
  <c r="D27" i="4"/>
  <c r="D33" i="4" s="1"/>
  <c r="D36" i="4" s="1"/>
  <c r="J17" i="5"/>
  <c r="G24" i="5"/>
  <c r="G27" i="5" s="1"/>
  <c r="G33" i="5" s="1"/>
  <c r="G36" i="5" s="1"/>
  <c r="H24" i="5"/>
  <c r="H27" i="5" s="1"/>
  <c r="H33" i="5" s="1"/>
  <c r="H36" i="5" s="1"/>
  <c r="E27" i="4"/>
  <c r="E33" i="4" s="1"/>
  <c r="E36" i="4" s="1"/>
  <c r="M27" i="4"/>
  <c r="M33" i="4" s="1"/>
  <c r="M36" i="4" s="1"/>
  <c r="M17" i="4"/>
  <c r="N17" i="4"/>
  <c r="H13" i="1"/>
  <c r="P12" i="1"/>
  <c r="H34" i="1"/>
  <c r="P33" i="1"/>
  <c r="H38" i="1"/>
  <c r="H41" i="1" s="1"/>
  <c r="P37" i="1"/>
  <c r="P20" i="1"/>
  <c r="P8" i="1"/>
  <c r="P29" i="1"/>
  <c r="P36" i="1"/>
  <c r="P16" i="1"/>
  <c r="P23" i="1"/>
  <c r="P11" i="1"/>
  <c r="P32" i="1"/>
  <c r="H14" i="1" l="1"/>
  <c r="P13" i="1"/>
</calcChain>
</file>

<file path=xl/sharedStrings.xml><?xml version="1.0" encoding="utf-8"?>
<sst xmlns="http://schemas.openxmlformats.org/spreadsheetml/2006/main" count="133" uniqueCount="66">
  <si>
    <t xml:space="preserve">Saldos a favor de IVA </t>
  </si>
  <si>
    <t>DATOS DEL SALDO A FAVOR</t>
  </si>
  <si>
    <t xml:space="preserve">Mes </t>
  </si>
  <si>
    <t>Año</t>
  </si>
  <si>
    <t>Saldo a favor declarado</t>
  </si>
  <si>
    <t>Numero de Operación</t>
  </si>
  <si>
    <t>Tipo de declaracion</t>
  </si>
  <si>
    <t>Fecha de Presentacion</t>
  </si>
  <si>
    <t>Inicial / saldo a favor por acreditar</t>
  </si>
  <si>
    <t>Periodo contra el que fue Acreditado</t>
  </si>
  <si>
    <t>Impuesto vs. elq ue fue acreditado / compensado</t>
  </si>
  <si>
    <t>Importe</t>
  </si>
  <si>
    <t xml:space="preserve">Fecha de Presentaciòn </t>
  </si>
  <si>
    <t>Saldo</t>
  </si>
  <si>
    <t>SEPTIEMBRE</t>
  </si>
  <si>
    <t>Normal</t>
  </si>
  <si>
    <t>Acreditamiento - IVA</t>
  </si>
  <si>
    <t>saldo por aplicar</t>
  </si>
  <si>
    <t>OCTUBRE</t>
  </si>
  <si>
    <t>NOVIEMBRE</t>
  </si>
  <si>
    <t>DICIEMBRE</t>
  </si>
  <si>
    <t>Complementaria de Modificación de Obligaciones</t>
  </si>
  <si>
    <t>ENERO</t>
  </si>
  <si>
    <t>MARZO</t>
  </si>
  <si>
    <t>MAYO</t>
  </si>
  <si>
    <t>JULIO</t>
  </si>
  <si>
    <t>AGOSTO</t>
  </si>
  <si>
    <t>Impuesto al Valor Agregado Causado 2012</t>
  </si>
  <si>
    <t>Impuesto al Valor Agregado Causado 2020</t>
  </si>
  <si>
    <t>C o n c e p t 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</si>
  <si>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</si>
  <si>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</si>
  <si>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</si>
  <si>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</si>
  <si>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</si>
  <si>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</si>
  <si>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</si>
  <si>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</si>
  <si>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</si>
  <si>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</si>
  <si>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</si>
  <si>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</si>
  <si>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</si>
  <si>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Iva causado cobrado</t>
  </si>
  <si>
    <t>Total de Ingresos gravados</t>
  </si>
  <si>
    <t>Total de Ingresos gravados 0%</t>
  </si>
  <si>
    <t>Total de Ingresos gravados 16%</t>
  </si>
  <si>
    <t xml:space="preserve"> </t>
  </si>
  <si>
    <t>IVA causado tasa 16%</t>
  </si>
  <si>
    <t>Iva acreditable pagado</t>
  </si>
  <si>
    <t>Total de actos o actividades tasa 16%</t>
  </si>
  <si>
    <t>IVA Acreditable 16%</t>
  </si>
  <si>
    <t>IVA Retenciones del Mes  ( cantidades a cargo)</t>
  </si>
  <si>
    <t>IVA Retenciones del  Mes Anterior (cantidades a favor)</t>
  </si>
  <si>
    <t>Total acreditable</t>
  </si>
  <si>
    <t>IVA a cargo</t>
  </si>
  <si>
    <t>IVA a Favor</t>
  </si>
  <si>
    <t>IVA retenido sobre servicios cobrados</t>
  </si>
  <si>
    <t>Acreditamiento de saldos</t>
  </si>
  <si>
    <t>IVA a Cargo</t>
  </si>
  <si>
    <t>Actualizacion</t>
  </si>
  <si>
    <t>Recargos</t>
  </si>
  <si>
    <t>IVA a Pagar</t>
  </si>
  <si>
    <t>DECLARACION DE FEBRERO 2021:</t>
  </si>
  <si>
    <t>Todo se pudo, S.A. de C.V.</t>
  </si>
  <si>
    <t>DATOS DEL SALDO EN LOS QUE SE REALIZO EL ACREDITAMIENTO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</si>
</sst>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-[$€-2]* #,##0.00_-;\-[$€-2]* #,##0.00_-;_-[$€-2]* &quot;-&quot;??_-"/>
    <numFmt numFmtId="166" formatCode="_-* #,##0.00\ _P_t_s_-;\-* #,##0.00\ _P_t_s_-;_-* &quot;-&quot;??\ _P_t_s_-;_-@_-"/>
    <numFmt numFmtId="167" formatCode="_-* #,##0_-;\-* #,##0_-;_-* &quot;-&quot;??_-;_-@_-"/>
    <numFmt numFmtId="168" formatCode="_(* #,##0.00_);_(* \(#,##0.00\);_(* &quot;-&quot;??_);_(@_)"/>
    <numFmt numFmtId="169" formatCode="#,##0.0000"/>
    <numFmt numFmtId="170" formatCode="_(&quot;$&quot;* #,##0_);_(&quot;$&quot;* \(#,##0\);_(&quot;$&quot;* &quot;-&quot;??_);_(@_)"/>
    <numFmt numFmtId="171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color rgb="FF333333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rgb="FF333333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8" fillId="0" borderId="0"/>
    <xf numFmtId="165" fontId="1" fillId="0" borderId="0"/>
    <xf numFmtId="43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/>
    <xf numFmtId="168" fontId="8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43" fontId="4" fillId="0" borderId="0" xfId="2" applyFont="1" applyFill="1" applyBorder="1"/>
    <xf numFmtId="0" fontId="4" fillId="0" borderId="0" xfId="2" applyNumberFormat="1" applyFont="1" applyFill="1" applyBorder="1" applyAlignment="1">
      <alignment horizontal="center"/>
    </xf>
    <xf numFmtId="15" fontId="4" fillId="0" borderId="0" xfId="2" applyNumberFormat="1" applyFont="1" applyFill="1" applyBorder="1" applyAlignment="1">
      <alignment horizontal="center"/>
    </xf>
    <xf numFmtId="43" fontId="5" fillId="0" borderId="0" xfId="2" applyFont="1" applyFill="1" applyBorder="1" applyAlignment="1">
      <alignment horizontal="center"/>
    </xf>
    <xf numFmtId="17" fontId="4" fillId="0" borderId="0" xfId="2" applyNumberFormat="1" applyFont="1" applyFill="1" applyBorder="1" applyAlignment="1">
      <alignment horizontal="center"/>
    </xf>
    <xf numFmtId="17" fontId="4" fillId="0" borderId="0" xfId="2" applyNumberFormat="1" applyFont="1" applyFill="1" applyBorder="1"/>
    <xf numFmtId="15" fontId="4" fillId="0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3" fontId="3" fillId="0" borderId="0" xfId="2" applyFont="1" applyFill="1" applyBorder="1"/>
    <xf numFmtId="0" fontId="3" fillId="0" borderId="0" xfId="2" applyNumberFormat="1" applyFont="1" applyFill="1" applyBorder="1" applyAlignment="1">
      <alignment horizontal="center"/>
    </xf>
    <xf numFmtId="15" fontId="3" fillId="0" borderId="0" xfId="2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center"/>
    </xf>
    <xf numFmtId="43" fontId="3" fillId="0" borderId="4" xfId="2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15" fontId="3" fillId="0" borderId="5" xfId="2" applyNumberFormat="1" applyFont="1" applyFill="1" applyBorder="1" applyAlignment="1">
      <alignment horizontal="center" vertical="center" wrapText="1"/>
    </xf>
    <xf numFmtId="43" fontId="5" fillId="0" borderId="0" xfId="2" applyFont="1" applyFill="1" applyBorder="1" applyAlignment="1">
      <alignment horizontal="center" vertical="center"/>
    </xf>
    <xf numFmtId="17" fontId="3" fillId="0" borderId="5" xfId="2" applyNumberFormat="1" applyFont="1" applyFill="1" applyBorder="1" applyAlignment="1">
      <alignment horizontal="center" vertical="center" wrapText="1"/>
    </xf>
    <xf numFmtId="17" fontId="3" fillId="0" borderId="0" xfId="2" applyNumberFormat="1" applyFont="1" applyFill="1" applyBorder="1" applyAlignment="1">
      <alignment horizontal="center" vertical="center" wrapText="1"/>
    </xf>
    <xf numFmtId="43" fontId="3" fillId="0" borderId="6" xfId="2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5" fontId="3" fillId="0" borderId="0" xfId="2" applyNumberFormat="1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15" fontId="4" fillId="0" borderId="0" xfId="2" applyNumberFormat="1" applyFont="1" applyFill="1" applyBorder="1" applyAlignment="1">
      <alignment horizontal="center" vertical="center" wrapText="1"/>
    </xf>
    <xf numFmtId="43" fontId="4" fillId="0" borderId="0" xfId="2" applyNumberFormat="1" applyFont="1" applyFill="1" applyBorder="1" applyAlignment="1">
      <alignment horizontal="center" vertical="center" wrapText="1"/>
    </xf>
    <xf numFmtId="17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43" fontId="4" fillId="2" borderId="5" xfId="2" applyFont="1" applyFill="1" applyBorder="1"/>
    <xf numFmtId="43" fontId="4" fillId="0" borderId="0" xfId="1" applyFont="1" applyFill="1" applyBorder="1"/>
    <xf numFmtId="0" fontId="4" fillId="0" borderId="0" xfId="2" applyNumberFormat="1" applyFont="1" applyFill="1" applyBorder="1" applyAlignment="1">
      <alignment horizontal="left"/>
    </xf>
    <xf numFmtId="164" fontId="7" fillId="0" borderId="0" xfId="3" applyNumberFormat="1" applyFont="1" applyFill="1" applyBorder="1" applyAlignment="1">
      <alignment horizontal="left" indent="1"/>
    </xf>
    <xf numFmtId="3" fontId="0" fillId="0" borderId="0" xfId="0" applyNumberFormat="1"/>
    <xf numFmtId="43" fontId="4" fillId="0" borderId="0" xfId="0" applyNumberFormat="1" applyFont="1" applyFill="1" applyBorder="1"/>
    <xf numFmtId="165" fontId="7" fillId="0" borderId="0" xfId="4" applyFont="1" applyFill="1" applyBorder="1" applyAlignment="1">
      <alignment horizontal="left" indent="1"/>
    </xf>
    <xf numFmtId="165" fontId="1" fillId="0" borderId="0" xfId="5"/>
    <xf numFmtId="164" fontId="7" fillId="0" borderId="0" xfId="1" applyNumberFormat="1" applyFont="1" applyFill="1" applyBorder="1" applyAlignment="1">
      <alignment horizontal="left" indent="1"/>
    </xf>
    <xf numFmtId="164" fontId="7" fillId="0" borderId="0" xfId="1" applyNumberFormat="1" applyFont="1" applyFill="1" applyBorder="1" applyAlignment="1">
      <alignment horizontal="left" vertical="top" indent="1"/>
    </xf>
    <xf numFmtId="164" fontId="7" fillId="0" borderId="0" xfId="6" applyNumberFormat="1" applyFont="1" applyFill="1" applyBorder="1" applyAlignment="1">
      <alignment horizontal="left" indent="1"/>
    </xf>
    <xf numFmtId="164" fontId="9" fillId="0" borderId="0" xfId="1" applyNumberFormat="1" applyFont="1" applyAlignment="1" applyProtection="1">
      <alignment vertical="center"/>
    </xf>
    <xf numFmtId="167" fontId="7" fillId="0" borderId="0" xfId="7" applyNumberFormat="1" applyFont="1" applyBorder="1"/>
    <xf numFmtId="43" fontId="7" fillId="0" borderId="0" xfId="6" applyFont="1" applyFill="1" applyBorder="1" applyAlignment="1">
      <alignment horizontal="left" indent="1"/>
    </xf>
    <xf numFmtId="43" fontId="7" fillId="0" borderId="0" xfId="8" applyFont="1" applyFill="1" applyBorder="1" applyAlignment="1">
      <alignment horizontal="left" indent="1"/>
    </xf>
    <xf numFmtId="168" fontId="7" fillId="0" borderId="0" xfId="6" applyNumberFormat="1" applyFont="1" applyFill="1" applyBorder="1" applyAlignment="1">
      <alignment horizontal="left" indent="1"/>
    </xf>
    <xf numFmtId="169" fontId="7" fillId="0" borderId="0" xfId="6" applyNumberFormat="1" applyFont="1" applyFill="1" applyBorder="1" applyAlignment="1">
      <alignment horizontal="left" indent="1"/>
    </xf>
    <xf numFmtId="165" fontId="7" fillId="0" borderId="0" xfId="9" applyFont="1" applyFill="1" applyBorder="1" applyAlignment="1">
      <alignment horizontal="left" indent="1"/>
    </xf>
    <xf numFmtId="165" fontId="7" fillId="0" borderId="0" xfId="5" applyFont="1" applyAlignment="1">
      <alignment horizontal="left" indent="1"/>
    </xf>
    <xf numFmtId="49" fontId="7" fillId="0" borderId="0" xfId="9" applyNumberFormat="1" applyFont="1" applyFill="1" applyBorder="1" applyAlignment="1">
      <alignment horizontal="left" vertical="top" indent="1"/>
    </xf>
    <xf numFmtId="165" fontId="10" fillId="0" borderId="0" xfId="9" applyFont="1" applyFill="1" applyBorder="1" applyAlignment="1">
      <alignment horizontal="center" vertical="center"/>
    </xf>
    <xf numFmtId="166" fontId="11" fillId="3" borderId="1" xfId="10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4" fontId="11" fillId="3" borderId="1" xfId="10" applyNumberFormat="1" applyFont="1" applyFill="1" applyBorder="1" applyAlignment="1">
      <alignment horizontal="center" vertical="center"/>
    </xf>
    <xf numFmtId="166" fontId="11" fillId="3" borderId="5" xfId="10" applyNumberFormat="1" applyFont="1" applyFill="1" applyBorder="1" applyAlignment="1">
      <alignment horizontal="center" vertical="center"/>
    </xf>
    <xf numFmtId="168" fontId="10" fillId="0" borderId="0" xfId="6" applyNumberFormat="1" applyFont="1" applyFill="1" applyBorder="1" applyAlignment="1">
      <alignment horizontal="center" vertical="center"/>
    </xf>
    <xf numFmtId="169" fontId="10" fillId="0" borderId="0" xfId="6" applyNumberFormat="1" applyFont="1" applyFill="1" applyBorder="1" applyAlignment="1">
      <alignment horizontal="center" vertical="center"/>
    </xf>
    <xf numFmtId="166" fontId="11" fillId="0" borderId="2" xfId="10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1" fillId="0" borderId="0" xfId="10" applyNumberFormat="1" applyFont="1" applyFill="1" applyBorder="1" applyAlignment="1">
      <alignment horizontal="center" vertical="center"/>
    </xf>
    <xf numFmtId="166" fontId="11" fillId="0" borderId="0" xfId="10" applyNumberFormat="1" applyFont="1" applyFill="1" applyBorder="1" applyAlignment="1">
      <alignment horizontal="center" vertical="center"/>
    </xf>
    <xf numFmtId="49" fontId="7" fillId="4" borderId="9" xfId="9" applyNumberFormat="1" applyFont="1" applyFill="1" applyBorder="1" applyAlignment="1">
      <alignment horizontal="left" vertical="top" indent="1"/>
    </xf>
    <xf numFmtId="44" fontId="7" fillId="0" borderId="0" xfId="3" applyFont="1" applyFill="1" applyBorder="1" applyAlignment="1">
      <alignment horizontal="left" indent="1"/>
    </xf>
    <xf numFmtId="170" fontId="7" fillId="0" borderId="0" xfId="3" applyNumberFormat="1" applyFont="1" applyFill="1" applyBorder="1" applyAlignment="1">
      <alignment horizontal="left" indent="1"/>
    </xf>
    <xf numFmtId="164" fontId="7" fillId="0" borderId="0" xfId="1" applyNumberFormat="1" applyFont="1" applyAlignment="1">
      <alignment horizontal="left" indent="1"/>
    </xf>
    <xf numFmtId="171" fontId="7" fillId="0" borderId="0" xfId="3" applyNumberFormat="1" applyFont="1" applyAlignment="1">
      <alignment horizontal="left" indent="1"/>
    </xf>
    <xf numFmtId="164" fontId="7" fillId="0" borderId="0" xfId="3" applyNumberFormat="1" applyFont="1" applyAlignment="1">
      <alignment horizontal="left" indent="1"/>
    </xf>
    <xf numFmtId="171" fontId="7" fillId="0" borderId="0" xfId="3" applyNumberFormat="1" applyFont="1" applyFill="1" applyBorder="1" applyAlignment="1">
      <alignment horizontal="left" indent="1"/>
    </xf>
    <xf numFmtId="171" fontId="7" fillId="0" borderId="0" xfId="3" applyNumberFormat="1" applyFont="1" applyFill="1" applyAlignment="1">
      <alignment horizontal="left" indent="1"/>
    </xf>
    <xf numFmtId="164" fontId="7" fillId="0" borderId="10" xfId="1" applyNumberFormat="1" applyFont="1" applyFill="1" applyBorder="1" applyAlignment="1">
      <alignment horizontal="left" indent="1"/>
    </xf>
    <xf numFmtId="164" fontId="7" fillId="4" borderId="11" xfId="1" applyNumberFormat="1" applyFont="1" applyFill="1" applyBorder="1" applyAlignment="1">
      <alignment horizontal="left" indent="1"/>
    </xf>
    <xf numFmtId="171" fontId="7" fillId="0" borderId="11" xfId="3" applyNumberFormat="1" applyFont="1" applyFill="1" applyBorder="1" applyAlignment="1">
      <alignment horizontal="left" indent="1"/>
    </xf>
    <xf numFmtId="49" fontId="7" fillId="4" borderId="5" xfId="9" applyNumberFormat="1" applyFont="1" applyFill="1" applyBorder="1" applyAlignment="1">
      <alignment horizontal="left" vertical="top" indent="1"/>
    </xf>
    <xf numFmtId="164" fontId="7" fillId="0" borderId="0" xfId="5" applyNumberFormat="1" applyFont="1" applyAlignment="1">
      <alignment horizontal="left" indent="1"/>
    </xf>
    <xf numFmtId="165" fontId="7" fillId="0" borderId="0" xfId="4" applyFont="1" applyBorder="1"/>
    <xf numFmtId="164" fontId="10" fillId="0" borderId="0" xfId="1" applyNumberFormat="1" applyFont="1" applyFill="1" applyBorder="1" applyAlignment="1">
      <alignment horizontal="left" indent="1"/>
    </xf>
    <xf numFmtId="164" fontId="10" fillId="0" borderId="10" xfId="1" applyNumberFormat="1" applyFont="1" applyFill="1" applyBorder="1" applyAlignment="1">
      <alignment horizontal="left" indent="1"/>
    </xf>
    <xf numFmtId="171" fontId="7" fillId="0" borderId="10" xfId="3" applyNumberFormat="1" applyFont="1" applyFill="1" applyBorder="1" applyAlignment="1">
      <alignment horizontal="left" indent="1"/>
    </xf>
    <xf numFmtId="164" fontId="7" fillId="0" borderId="10" xfId="3" applyNumberFormat="1" applyFont="1" applyFill="1" applyBorder="1" applyAlignment="1">
      <alignment horizontal="left" indent="1"/>
    </xf>
    <xf numFmtId="44" fontId="7" fillId="0" borderId="10" xfId="3" applyFont="1" applyFill="1" applyBorder="1" applyAlignment="1">
      <alignment horizontal="left" indent="1"/>
    </xf>
    <xf numFmtId="164" fontId="7" fillId="0" borderId="12" xfId="1" applyNumberFormat="1" applyFont="1" applyFill="1" applyBorder="1" applyAlignment="1">
      <alignment horizontal="left" indent="1"/>
    </xf>
    <xf numFmtId="171" fontId="7" fillId="0" borderId="12" xfId="3" applyNumberFormat="1" applyFont="1" applyFill="1" applyBorder="1" applyAlignment="1">
      <alignment horizontal="left" indent="1"/>
    </xf>
    <xf numFmtId="164" fontId="7" fillId="0" borderId="12" xfId="3" applyNumberFormat="1" applyFont="1" applyFill="1" applyBorder="1" applyAlignment="1">
      <alignment horizontal="left" indent="1"/>
    </xf>
    <xf numFmtId="44" fontId="7" fillId="0" borderId="12" xfId="3" applyFont="1" applyFill="1" applyBorder="1" applyAlignment="1">
      <alignment horizontal="left" indent="1"/>
    </xf>
    <xf numFmtId="164" fontId="7" fillId="0" borderId="11" xfId="1" applyNumberFormat="1" applyFont="1" applyFill="1" applyBorder="1" applyAlignment="1">
      <alignment horizontal="left" indent="1"/>
    </xf>
    <xf numFmtId="164" fontId="7" fillId="0" borderId="11" xfId="3" applyNumberFormat="1" applyFont="1" applyFill="1" applyBorder="1" applyAlignment="1">
      <alignment horizontal="left" indent="1"/>
    </xf>
    <xf numFmtId="44" fontId="7" fillId="0" borderId="11" xfId="3" applyFont="1" applyFill="1" applyBorder="1" applyAlignment="1">
      <alignment horizontal="left" indent="1"/>
    </xf>
    <xf numFmtId="165" fontId="7" fillId="0" borderId="13" xfId="9" applyFont="1" applyFill="1" applyBorder="1" applyAlignment="1">
      <alignment horizontal="left" indent="1"/>
    </xf>
    <xf numFmtId="164" fontId="7" fillId="0" borderId="13" xfId="1" applyNumberFormat="1" applyFont="1" applyFill="1" applyBorder="1" applyAlignment="1">
      <alignment horizontal="left" indent="1"/>
    </xf>
    <xf numFmtId="171" fontId="7" fillId="0" borderId="13" xfId="3" applyNumberFormat="1" applyFont="1" applyFill="1" applyBorder="1" applyAlignment="1">
      <alignment horizontal="left" indent="1"/>
    </xf>
    <xf numFmtId="164" fontId="7" fillId="0" borderId="13" xfId="3" applyNumberFormat="1" applyFont="1" applyFill="1" applyBorder="1" applyAlignment="1">
      <alignment horizontal="left" indent="1"/>
    </xf>
    <xf numFmtId="44" fontId="7" fillId="0" borderId="13" xfId="3" applyFont="1" applyFill="1" applyBorder="1" applyAlignment="1">
      <alignment horizontal="left" indent="1"/>
    </xf>
    <xf numFmtId="166" fontId="7" fillId="0" borderId="0" xfId="7" applyFont="1" applyAlignment="1">
      <alignment horizontal="left" indent="1"/>
    </xf>
    <xf numFmtId="165" fontId="12" fillId="0" borderId="0" xfId="5" applyFont="1"/>
    <xf numFmtId="14" fontId="12" fillId="0" borderId="0" xfId="5" applyNumberFormat="1" applyFont="1"/>
    <xf numFmtId="164" fontId="7" fillId="0" borderId="0" xfId="4" applyNumberFormat="1" applyFont="1" applyFill="1" applyBorder="1" applyAlignment="1">
      <alignment horizontal="left" indent="1"/>
    </xf>
    <xf numFmtId="164" fontId="7" fillId="0" borderId="0" xfId="9" applyNumberFormat="1" applyFont="1" applyFill="1" applyBorder="1" applyAlignment="1">
      <alignment horizontal="left" indent="1"/>
    </xf>
    <xf numFmtId="43" fontId="7" fillId="0" borderId="0" xfId="1" applyNumberFormat="1" applyFont="1" applyFill="1" applyBorder="1" applyAlignment="1">
      <alignment horizontal="left" indent="1"/>
    </xf>
    <xf numFmtId="164" fontId="7" fillId="0" borderId="0" xfId="1" applyNumberFormat="1" applyFont="1" applyFill="1" applyBorder="1" applyAlignment="1">
      <alignment horizontal="left" wrapText="1" indent="1"/>
    </xf>
    <xf numFmtId="164" fontId="7" fillId="0" borderId="14" xfId="1" applyNumberFormat="1" applyFont="1" applyFill="1" applyBorder="1" applyAlignment="1">
      <alignment horizontal="left" indent="1"/>
    </xf>
    <xf numFmtId="164" fontId="7" fillId="0" borderId="15" xfId="1" applyNumberFormat="1" applyFont="1" applyFill="1" applyBorder="1" applyAlignment="1">
      <alignment horizontal="left" indent="1"/>
    </xf>
    <xf numFmtId="164" fontId="7" fillId="0" borderId="16" xfId="1" applyNumberFormat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left" indent="1"/>
    </xf>
    <xf numFmtId="43" fontId="7" fillId="0" borderId="13" xfId="1" applyFont="1" applyFill="1" applyBorder="1" applyAlignment="1">
      <alignment horizontal="left" indent="1"/>
    </xf>
    <xf numFmtId="167" fontId="7" fillId="0" borderId="13" xfId="1" applyNumberFormat="1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" fontId="3" fillId="0" borderId="1" xfId="2" applyNumberFormat="1" applyFont="1" applyFill="1" applyBorder="1" applyAlignment="1">
      <alignment horizontal="center"/>
    </xf>
    <xf numFmtId="17" fontId="3" fillId="0" borderId="2" xfId="2" applyNumberFormat="1" applyFont="1" applyFill="1" applyBorder="1" applyAlignment="1">
      <alignment horizontal="center"/>
    </xf>
    <xf numFmtId="17" fontId="3" fillId="0" borderId="3" xfId="2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1">
    <cellStyle name="Millares" xfId="1" builtinId="3"/>
    <cellStyle name="Millares 2" xfId="2"/>
    <cellStyle name="Millares 2 2 2" xfId="7"/>
    <cellStyle name="Millares 2 3" xfId="8"/>
    <cellStyle name="Millares 6 2 2" xfId="6"/>
    <cellStyle name="Millares_Hoja1 2 2" xfId="10"/>
    <cellStyle name="Moneda 2" xfId="3"/>
    <cellStyle name="Normal" xfId="0" builtinId="0"/>
    <cellStyle name="Normal 2" xfId="5"/>
    <cellStyle name="Normal 2 3" xfId="4"/>
    <cellStyle name="Normal 5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15</xdr:col>
      <xdr:colOff>228601</xdr:colOff>
      <xdr:row>30</xdr:row>
      <xdr:rowOff>66675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65" t="14585" r="5919" b="13270"/>
        <a:stretch/>
      </xdr:blipFill>
      <xdr:spPr>
        <a:xfrm>
          <a:off x="0" y="504825"/>
          <a:ext cx="11658601" cy="527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95250</xdr:rowOff>
    </xdr:from>
    <xdr:to>
      <xdr:col>15</xdr:col>
      <xdr:colOff>228601</xdr:colOff>
      <xdr:row>56</xdr:row>
      <xdr:rowOff>66675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613" t="21096" r="5771" b="11577"/>
        <a:stretch/>
      </xdr:blipFill>
      <xdr:spPr>
        <a:xfrm>
          <a:off x="0" y="5810250"/>
          <a:ext cx="11658601" cy="492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Ejercicio%202011\Monica%20Irene%20Morales%20Cruz\Copia%20de%20IFAB%20Calculo%20de%20Impuestos%202012%20(version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dor\Escritorio\Ejercicio%202011\Victor%20Hugo%20Flores%20Viosca\Anual%202011%20VHFV\Documents%20and%20Settings\Contabilidad09\Mis%20documentos\lay%20out%20prov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\Desktop\RESPALDO\SIMOSE\SIMOSE%20ADMINOPER\CONTABILIDAD\2020\PT_Impuestos_Simose.Admin.Oper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\Desktop\RESPALDO\SIMOSE\SIMOSE%20ADMINOPER\CONTABILIDAD\2021\PT_Impuestos_Simose.Admin.Oper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 (2)"/>
      <sheetName val="Base de Proveedores"/>
      <sheetName val="Dudas"/>
      <sheetName val="Bases ok"/>
      <sheetName val="IETU"/>
      <sheetName val="IVA"/>
      <sheetName val="INPC"/>
      <sheetName val="Hoja1"/>
      <sheetName val="Act y Rec"/>
      <sheetName val="ISR"/>
      <sheetName val="Reporte"/>
      <sheetName val="bancos"/>
      <sheetName val="Hoja3"/>
      <sheetName val="Pendientes"/>
      <sheetName val="Pendientes a reportar"/>
    </sheetNames>
    <sheetDataSet>
      <sheetData sheetId="0"/>
      <sheetData sheetId="1"/>
      <sheetData sheetId="2"/>
      <sheetData sheetId="3">
        <row r="3">
          <cell r="BE3" t="str">
            <v>GxC</v>
          </cell>
        </row>
        <row r="5">
          <cell r="BE5" t="str">
            <v>Arr</v>
          </cell>
        </row>
        <row r="7">
          <cell r="BE7" t="str">
            <v>AdqB</v>
          </cell>
        </row>
        <row r="8">
          <cell r="BE8" t="str">
            <v>PrS</v>
          </cell>
        </row>
        <row r="9">
          <cell r="BE9" t="str">
            <v>OtrD</v>
          </cell>
        </row>
        <row r="10">
          <cell r="BE10" t="str">
            <v>MtEqT</v>
          </cell>
        </row>
        <row r="117">
          <cell r="G117" t="str">
            <v>Honorarios PF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07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. Emitida"/>
      <sheetName val="Fac. Recibidas"/>
      <sheetName val="ISR"/>
      <sheetName val="IVA"/>
      <sheetName val="Nomina"/>
      <sheetName val="Operaciones"/>
      <sheetName val="Julio"/>
      <sheetName val="Agosto"/>
      <sheetName val="Septiembre"/>
      <sheetName val="Octubre"/>
      <sheetName val="Noviembre"/>
      <sheetName val="Diciembre"/>
      <sheetName val="REPORTE IMPTOS"/>
      <sheetName val="Conciliacion Ingresos"/>
    </sheetNames>
    <sheetDataSet>
      <sheetData sheetId="0"/>
      <sheetData sheetId="1"/>
      <sheetData sheetId="2"/>
      <sheetData sheetId="3"/>
      <sheetData sheetId="4"/>
      <sheetData sheetId="5">
        <row r="19">
          <cell r="P19">
            <v>66000</v>
          </cell>
          <cell r="R19">
            <v>1320</v>
          </cell>
          <cell r="W19">
            <v>569.1</v>
          </cell>
        </row>
        <row r="37">
          <cell r="P37">
            <v>220000</v>
          </cell>
          <cell r="R37">
            <v>7920</v>
          </cell>
        </row>
        <row r="60">
          <cell r="P60">
            <v>10891493.239811912</v>
          </cell>
          <cell r="R60">
            <v>644986.86818181805</v>
          </cell>
        </row>
        <row r="86">
          <cell r="P86">
            <v>7050130.0363636352</v>
          </cell>
        </row>
        <row r="89">
          <cell r="R89">
            <v>420367.83</v>
          </cell>
        </row>
        <row r="113">
          <cell r="R113">
            <v>878810.73</v>
          </cell>
        </row>
      </sheetData>
      <sheetData sheetId="6">
        <row r="37">
          <cell r="F37">
            <v>91.05</v>
          </cell>
        </row>
      </sheetData>
      <sheetData sheetId="7"/>
      <sheetData sheetId="8">
        <row r="226">
          <cell r="F226">
            <v>28470.91</v>
          </cell>
        </row>
      </sheetData>
      <sheetData sheetId="9">
        <row r="376">
          <cell r="F376">
            <v>1601894.12</v>
          </cell>
        </row>
      </sheetData>
      <sheetData sheetId="10">
        <row r="329">
          <cell r="F329">
            <v>945817.72</v>
          </cell>
        </row>
      </sheetData>
      <sheetData sheetId="11">
        <row r="385">
          <cell r="F385">
            <v>2317238.41</v>
          </cell>
        </row>
        <row r="1119">
          <cell r="G1119">
            <v>2350581.33</v>
          </cell>
        </row>
      </sheetData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IMPTOS"/>
      <sheetName val="ISR"/>
      <sheetName val="IVA"/>
      <sheetName val="Nomina"/>
      <sheetName val="Operaciones"/>
      <sheetName val="Fac. Emitida"/>
      <sheetName val="EMITIDAS"/>
      <sheetName val="Aux01"/>
      <sheetName val="Aux02"/>
      <sheetName val="Aux03"/>
      <sheetName val="Aux04"/>
      <sheetName val="Aux05"/>
      <sheetName val="Aux06"/>
      <sheetName val="Aux07"/>
      <sheetName val="Aux08"/>
      <sheetName val="Aux11"/>
      <sheetName val="Aux12"/>
    </sheetNames>
    <sheetDataSet>
      <sheetData sheetId="0"/>
      <sheetData sheetId="1"/>
      <sheetData sheetId="2"/>
      <sheetData sheetId="3"/>
      <sheetData sheetId="4">
        <row r="16">
          <cell r="K16">
            <v>308000</v>
          </cell>
          <cell r="M16">
            <v>18480</v>
          </cell>
        </row>
        <row r="37">
          <cell r="K37">
            <v>5233353.3090909086</v>
          </cell>
        </row>
        <row r="40">
          <cell r="M40">
            <v>308721.21000000002</v>
          </cell>
        </row>
        <row r="64">
          <cell r="K64">
            <v>10620923.181818182</v>
          </cell>
          <cell r="M64">
            <v>637255.39090909075</v>
          </cell>
        </row>
        <row r="87">
          <cell r="K87">
            <v>7743205.5727272723</v>
          </cell>
          <cell r="M87">
            <v>459312.33436363633</v>
          </cell>
        </row>
        <row r="106">
          <cell r="K106">
            <v>5992387.8909090906</v>
          </cell>
        </row>
        <row r="109">
          <cell r="M109">
            <v>359543.31</v>
          </cell>
        </row>
        <row r="134">
          <cell r="K134">
            <v>7663725.4909090903</v>
          </cell>
        </row>
        <row r="137">
          <cell r="M137">
            <v>459823.55</v>
          </cell>
        </row>
        <row r="161">
          <cell r="K161">
            <v>9151285.2363636363</v>
          </cell>
          <cell r="M161">
            <v>543797.11418181809</v>
          </cell>
        </row>
        <row r="186">
          <cell r="K186">
            <v>3875038.5015673982</v>
          </cell>
          <cell r="M186">
            <v>201308.84181818183</v>
          </cell>
        </row>
        <row r="249">
          <cell r="L249">
            <v>1348359.69</v>
          </cell>
        </row>
        <row r="250">
          <cell r="M250">
            <v>6600</v>
          </cell>
        </row>
        <row r="298">
          <cell r="L298">
            <v>2256609.0151724149</v>
          </cell>
        </row>
      </sheetData>
      <sheetData sheetId="5"/>
      <sheetData sheetId="6"/>
      <sheetData sheetId="7">
        <row r="129">
          <cell r="F129">
            <v>47169.440000000002</v>
          </cell>
        </row>
      </sheetData>
      <sheetData sheetId="8">
        <row r="350">
          <cell r="F350">
            <v>384376.89</v>
          </cell>
        </row>
      </sheetData>
      <sheetData sheetId="9">
        <row r="386">
          <cell r="F386">
            <v>1104568.8899999999</v>
          </cell>
        </row>
      </sheetData>
      <sheetData sheetId="10">
        <row r="352">
          <cell r="F352">
            <v>503675.15</v>
          </cell>
        </row>
      </sheetData>
      <sheetData sheetId="11">
        <row r="312">
          <cell r="F312">
            <v>670328.06999999995</v>
          </cell>
        </row>
      </sheetData>
      <sheetData sheetId="12">
        <row r="341">
          <cell r="F341">
            <v>102990.09</v>
          </cell>
        </row>
      </sheetData>
      <sheetData sheetId="13">
        <row r="384">
          <cell r="F384">
            <v>2030471.54</v>
          </cell>
        </row>
      </sheetData>
      <sheetData sheetId="14">
        <row r="301">
          <cell r="F301">
            <v>621694.31000000006</v>
          </cell>
        </row>
      </sheetData>
      <sheetData sheetId="15">
        <row r="544">
          <cell r="F544">
            <v>649911.06000000006</v>
          </cell>
        </row>
      </sheetData>
      <sheetData sheetId="16">
        <row r="423">
          <cell r="F423">
            <v>2402585.35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0" zoomScaleNormal="90" workbookViewId="0">
      <pane ySplit="6" topLeftCell="A7" activePane="bottomLeft" state="frozen"/>
      <selection pane="bottomLeft" activeCell="J6" sqref="J6"/>
    </sheetView>
  </sheetViews>
  <sheetFormatPr baseColWidth="10" defaultRowHeight="10.199999999999999" x14ac:dyDescent="0.2"/>
  <cols>
    <col min="1" max="1" width="13.33203125" style="15" customWidth="1"/>
    <col min="2" max="2" width="5.88671875" style="37" bestFit="1" customWidth="1"/>
    <col min="3" max="3" width="13.44140625" style="3" bestFit="1" customWidth="1"/>
    <col min="4" max="5" width="12.6640625" style="4" customWidth="1"/>
    <col min="6" max="6" width="16" style="5" bestFit="1" customWidth="1"/>
    <col min="7" max="7" width="0.6640625" style="3" customWidth="1"/>
    <col min="8" max="8" width="16" style="3" customWidth="1"/>
    <col min="9" max="9" width="3" style="6" customWidth="1"/>
    <col min="10" max="10" width="19" style="7" customWidth="1"/>
    <col min="11" max="11" width="19.33203125" style="8" customWidth="1"/>
    <col min="12" max="12" width="11.44140625" style="3" customWidth="1"/>
    <col min="13" max="13" width="17" style="9" customWidth="1"/>
    <col min="14" max="14" width="16.5546875" style="10" customWidth="1"/>
    <col min="15" max="15" width="0.88671875" style="4" customWidth="1"/>
    <col min="16" max="256" width="11.44140625" style="11"/>
    <col min="257" max="257" width="9.6640625" style="11" customWidth="1"/>
    <col min="258" max="258" width="5" style="11" customWidth="1"/>
    <col min="259" max="260" width="12.6640625" style="11" customWidth="1"/>
    <col min="261" max="261" width="11.5546875" style="11" customWidth="1"/>
    <col min="262" max="262" width="0.6640625" style="11" customWidth="1"/>
    <col min="263" max="263" width="16" style="11" customWidth="1"/>
    <col min="264" max="264" width="3" style="11" customWidth="1"/>
    <col min="265" max="265" width="16.5546875" style="11" customWidth="1"/>
    <col min="266" max="266" width="0.88671875" style="11" customWidth="1"/>
    <col min="267" max="269" width="11.44140625" style="11" customWidth="1"/>
    <col min="270" max="270" width="0.88671875" style="11" customWidth="1"/>
    <col min="271" max="512" width="11.44140625" style="11"/>
    <col min="513" max="513" width="9.6640625" style="11" customWidth="1"/>
    <col min="514" max="514" width="5" style="11" customWidth="1"/>
    <col min="515" max="516" width="12.6640625" style="11" customWidth="1"/>
    <col min="517" max="517" width="11.5546875" style="11" customWidth="1"/>
    <col min="518" max="518" width="0.6640625" style="11" customWidth="1"/>
    <col min="519" max="519" width="16" style="11" customWidth="1"/>
    <col min="520" max="520" width="3" style="11" customWidth="1"/>
    <col min="521" max="521" width="16.5546875" style="11" customWidth="1"/>
    <col min="522" max="522" width="0.88671875" style="11" customWidth="1"/>
    <col min="523" max="525" width="11.44140625" style="11" customWidth="1"/>
    <col min="526" max="526" width="0.88671875" style="11" customWidth="1"/>
    <col min="527" max="768" width="11.44140625" style="11"/>
    <col min="769" max="769" width="9.6640625" style="11" customWidth="1"/>
    <col min="770" max="770" width="5" style="11" customWidth="1"/>
    <col min="771" max="772" width="12.6640625" style="11" customWidth="1"/>
    <col min="773" max="773" width="11.5546875" style="11" customWidth="1"/>
    <col min="774" max="774" width="0.6640625" style="11" customWidth="1"/>
    <col min="775" max="775" width="16" style="11" customWidth="1"/>
    <col min="776" max="776" width="3" style="11" customWidth="1"/>
    <col min="777" max="777" width="16.5546875" style="11" customWidth="1"/>
    <col min="778" max="778" width="0.88671875" style="11" customWidth="1"/>
    <col min="779" max="781" width="11.44140625" style="11" customWidth="1"/>
    <col min="782" max="782" width="0.88671875" style="11" customWidth="1"/>
    <col min="783" max="1024" width="11.44140625" style="11"/>
    <col min="1025" max="1025" width="9.6640625" style="11" customWidth="1"/>
    <col min="1026" max="1026" width="5" style="11" customWidth="1"/>
    <col min="1027" max="1028" width="12.6640625" style="11" customWidth="1"/>
    <col min="1029" max="1029" width="11.5546875" style="11" customWidth="1"/>
    <col min="1030" max="1030" width="0.6640625" style="11" customWidth="1"/>
    <col min="1031" max="1031" width="16" style="11" customWidth="1"/>
    <col min="1032" max="1032" width="3" style="11" customWidth="1"/>
    <col min="1033" max="1033" width="16.5546875" style="11" customWidth="1"/>
    <col min="1034" max="1034" width="0.88671875" style="11" customWidth="1"/>
    <col min="1035" max="1037" width="11.44140625" style="11" customWidth="1"/>
    <col min="1038" max="1038" width="0.88671875" style="11" customWidth="1"/>
    <col min="1039" max="1280" width="11.44140625" style="11"/>
    <col min="1281" max="1281" width="9.6640625" style="11" customWidth="1"/>
    <col min="1282" max="1282" width="5" style="11" customWidth="1"/>
    <col min="1283" max="1284" width="12.6640625" style="11" customWidth="1"/>
    <col min="1285" max="1285" width="11.5546875" style="11" customWidth="1"/>
    <col min="1286" max="1286" width="0.6640625" style="11" customWidth="1"/>
    <col min="1287" max="1287" width="16" style="11" customWidth="1"/>
    <col min="1288" max="1288" width="3" style="11" customWidth="1"/>
    <col min="1289" max="1289" width="16.5546875" style="11" customWidth="1"/>
    <col min="1290" max="1290" width="0.88671875" style="11" customWidth="1"/>
    <col min="1291" max="1293" width="11.44140625" style="11" customWidth="1"/>
    <col min="1294" max="1294" width="0.88671875" style="11" customWidth="1"/>
    <col min="1295" max="1536" width="11.44140625" style="11"/>
    <col min="1537" max="1537" width="9.6640625" style="11" customWidth="1"/>
    <col min="1538" max="1538" width="5" style="11" customWidth="1"/>
    <col min="1539" max="1540" width="12.6640625" style="11" customWidth="1"/>
    <col min="1541" max="1541" width="11.5546875" style="11" customWidth="1"/>
    <col min="1542" max="1542" width="0.6640625" style="11" customWidth="1"/>
    <col min="1543" max="1543" width="16" style="11" customWidth="1"/>
    <col min="1544" max="1544" width="3" style="11" customWidth="1"/>
    <col min="1545" max="1545" width="16.5546875" style="11" customWidth="1"/>
    <col min="1546" max="1546" width="0.88671875" style="11" customWidth="1"/>
    <col min="1547" max="1549" width="11.44140625" style="11" customWidth="1"/>
    <col min="1550" max="1550" width="0.88671875" style="11" customWidth="1"/>
    <col min="1551" max="1792" width="11.44140625" style="11"/>
    <col min="1793" max="1793" width="9.6640625" style="11" customWidth="1"/>
    <col min="1794" max="1794" width="5" style="11" customWidth="1"/>
    <col min="1795" max="1796" width="12.6640625" style="11" customWidth="1"/>
    <col min="1797" max="1797" width="11.5546875" style="11" customWidth="1"/>
    <col min="1798" max="1798" width="0.6640625" style="11" customWidth="1"/>
    <col min="1799" max="1799" width="16" style="11" customWidth="1"/>
    <col min="1800" max="1800" width="3" style="11" customWidth="1"/>
    <col min="1801" max="1801" width="16.5546875" style="11" customWidth="1"/>
    <col min="1802" max="1802" width="0.88671875" style="11" customWidth="1"/>
    <col min="1803" max="1805" width="11.44140625" style="11" customWidth="1"/>
    <col min="1806" max="1806" width="0.88671875" style="11" customWidth="1"/>
    <col min="1807" max="2048" width="11.44140625" style="11"/>
    <col min="2049" max="2049" width="9.6640625" style="11" customWidth="1"/>
    <col min="2050" max="2050" width="5" style="11" customWidth="1"/>
    <col min="2051" max="2052" width="12.6640625" style="11" customWidth="1"/>
    <col min="2053" max="2053" width="11.5546875" style="11" customWidth="1"/>
    <col min="2054" max="2054" width="0.6640625" style="11" customWidth="1"/>
    <col min="2055" max="2055" width="16" style="11" customWidth="1"/>
    <col min="2056" max="2056" width="3" style="11" customWidth="1"/>
    <col min="2057" max="2057" width="16.5546875" style="11" customWidth="1"/>
    <col min="2058" max="2058" width="0.88671875" style="11" customWidth="1"/>
    <col min="2059" max="2061" width="11.44140625" style="11" customWidth="1"/>
    <col min="2062" max="2062" width="0.88671875" style="11" customWidth="1"/>
    <col min="2063" max="2304" width="11.44140625" style="11"/>
    <col min="2305" max="2305" width="9.6640625" style="11" customWidth="1"/>
    <col min="2306" max="2306" width="5" style="11" customWidth="1"/>
    <col min="2307" max="2308" width="12.6640625" style="11" customWidth="1"/>
    <col min="2309" max="2309" width="11.5546875" style="11" customWidth="1"/>
    <col min="2310" max="2310" width="0.6640625" style="11" customWidth="1"/>
    <col min="2311" max="2311" width="16" style="11" customWidth="1"/>
    <col min="2312" max="2312" width="3" style="11" customWidth="1"/>
    <col min="2313" max="2313" width="16.5546875" style="11" customWidth="1"/>
    <col min="2314" max="2314" width="0.88671875" style="11" customWidth="1"/>
    <col min="2315" max="2317" width="11.44140625" style="11" customWidth="1"/>
    <col min="2318" max="2318" width="0.88671875" style="11" customWidth="1"/>
    <col min="2319" max="2560" width="11.44140625" style="11"/>
    <col min="2561" max="2561" width="9.6640625" style="11" customWidth="1"/>
    <col min="2562" max="2562" width="5" style="11" customWidth="1"/>
    <col min="2563" max="2564" width="12.6640625" style="11" customWidth="1"/>
    <col min="2565" max="2565" width="11.5546875" style="11" customWidth="1"/>
    <col min="2566" max="2566" width="0.6640625" style="11" customWidth="1"/>
    <col min="2567" max="2567" width="16" style="11" customWidth="1"/>
    <col min="2568" max="2568" width="3" style="11" customWidth="1"/>
    <col min="2569" max="2569" width="16.5546875" style="11" customWidth="1"/>
    <col min="2570" max="2570" width="0.88671875" style="11" customWidth="1"/>
    <col min="2571" max="2573" width="11.44140625" style="11" customWidth="1"/>
    <col min="2574" max="2574" width="0.88671875" style="11" customWidth="1"/>
    <col min="2575" max="2816" width="11.44140625" style="11"/>
    <col min="2817" max="2817" width="9.6640625" style="11" customWidth="1"/>
    <col min="2818" max="2818" width="5" style="11" customWidth="1"/>
    <col min="2819" max="2820" width="12.6640625" style="11" customWidth="1"/>
    <col min="2821" max="2821" width="11.5546875" style="11" customWidth="1"/>
    <col min="2822" max="2822" width="0.6640625" style="11" customWidth="1"/>
    <col min="2823" max="2823" width="16" style="11" customWidth="1"/>
    <col min="2824" max="2824" width="3" style="11" customWidth="1"/>
    <col min="2825" max="2825" width="16.5546875" style="11" customWidth="1"/>
    <col min="2826" max="2826" width="0.88671875" style="11" customWidth="1"/>
    <col min="2827" max="2829" width="11.44140625" style="11" customWidth="1"/>
    <col min="2830" max="2830" width="0.88671875" style="11" customWidth="1"/>
    <col min="2831" max="3072" width="11.44140625" style="11"/>
    <col min="3073" max="3073" width="9.6640625" style="11" customWidth="1"/>
    <col min="3074" max="3074" width="5" style="11" customWidth="1"/>
    <col min="3075" max="3076" width="12.6640625" style="11" customWidth="1"/>
    <col min="3077" max="3077" width="11.5546875" style="11" customWidth="1"/>
    <col min="3078" max="3078" width="0.6640625" style="11" customWidth="1"/>
    <col min="3079" max="3079" width="16" style="11" customWidth="1"/>
    <col min="3080" max="3080" width="3" style="11" customWidth="1"/>
    <col min="3081" max="3081" width="16.5546875" style="11" customWidth="1"/>
    <col min="3082" max="3082" width="0.88671875" style="11" customWidth="1"/>
    <col min="3083" max="3085" width="11.44140625" style="11" customWidth="1"/>
    <col min="3086" max="3086" width="0.88671875" style="11" customWidth="1"/>
    <col min="3087" max="3328" width="11.44140625" style="11"/>
    <col min="3329" max="3329" width="9.6640625" style="11" customWidth="1"/>
    <col min="3330" max="3330" width="5" style="11" customWidth="1"/>
    <col min="3331" max="3332" width="12.6640625" style="11" customWidth="1"/>
    <col min="3333" max="3333" width="11.5546875" style="11" customWidth="1"/>
    <col min="3334" max="3334" width="0.6640625" style="11" customWidth="1"/>
    <col min="3335" max="3335" width="16" style="11" customWidth="1"/>
    <col min="3336" max="3336" width="3" style="11" customWidth="1"/>
    <col min="3337" max="3337" width="16.5546875" style="11" customWidth="1"/>
    <col min="3338" max="3338" width="0.88671875" style="11" customWidth="1"/>
    <col min="3339" max="3341" width="11.44140625" style="11" customWidth="1"/>
    <col min="3342" max="3342" width="0.88671875" style="11" customWidth="1"/>
    <col min="3343" max="3584" width="11.44140625" style="11"/>
    <col min="3585" max="3585" width="9.6640625" style="11" customWidth="1"/>
    <col min="3586" max="3586" width="5" style="11" customWidth="1"/>
    <col min="3587" max="3588" width="12.6640625" style="11" customWidth="1"/>
    <col min="3589" max="3589" width="11.5546875" style="11" customWidth="1"/>
    <col min="3590" max="3590" width="0.6640625" style="11" customWidth="1"/>
    <col min="3591" max="3591" width="16" style="11" customWidth="1"/>
    <col min="3592" max="3592" width="3" style="11" customWidth="1"/>
    <col min="3593" max="3593" width="16.5546875" style="11" customWidth="1"/>
    <col min="3594" max="3594" width="0.88671875" style="11" customWidth="1"/>
    <col min="3595" max="3597" width="11.44140625" style="11" customWidth="1"/>
    <col min="3598" max="3598" width="0.88671875" style="11" customWidth="1"/>
    <col min="3599" max="3840" width="11.44140625" style="11"/>
    <col min="3841" max="3841" width="9.6640625" style="11" customWidth="1"/>
    <col min="3842" max="3842" width="5" style="11" customWidth="1"/>
    <col min="3843" max="3844" width="12.6640625" style="11" customWidth="1"/>
    <col min="3845" max="3845" width="11.5546875" style="11" customWidth="1"/>
    <col min="3846" max="3846" width="0.6640625" style="11" customWidth="1"/>
    <col min="3847" max="3847" width="16" style="11" customWidth="1"/>
    <col min="3848" max="3848" width="3" style="11" customWidth="1"/>
    <col min="3849" max="3849" width="16.5546875" style="11" customWidth="1"/>
    <col min="3850" max="3850" width="0.88671875" style="11" customWidth="1"/>
    <col min="3851" max="3853" width="11.44140625" style="11" customWidth="1"/>
    <col min="3854" max="3854" width="0.88671875" style="11" customWidth="1"/>
    <col min="3855" max="4096" width="11.44140625" style="11"/>
    <col min="4097" max="4097" width="9.6640625" style="11" customWidth="1"/>
    <col min="4098" max="4098" width="5" style="11" customWidth="1"/>
    <col min="4099" max="4100" width="12.6640625" style="11" customWidth="1"/>
    <col min="4101" max="4101" width="11.5546875" style="11" customWidth="1"/>
    <col min="4102" max="4102" width="0.6640625" style="11" customWidth="1"/>
    <col min="4103" max="4103" width="16" style="11" customWidth="1"/>
    <col min="4104" max="4104" width="3" style="11" customWidth="1"/>
    <col min="4105" max="4105" width="16.5546875" style="11" customWidth="1"/>
    <col min="4106" max="4106" width="0.88671875" style="11" customWidth="1"/>
    <col min="4107" max="4109" width="11.44140625" style="11" customWidth="1"/>
    <col min="4110" max="4110" width="0.88671875" style="11" customWidth="1"/>
    <col min="4111" max="4352" width="11.44140625" style="11"/>
    <col min="4353" max="4353" width="9.6640625" style="11" customWidth="1"/>
    <col min="4354" max="4354" width="5" style="11" customWidth="1"/>
    <col min="4355" max="4356" width="12.6640625" style="11" customWidth="1"/>
    <col min="4357" max="4357" width="11.5546875" style="11" customWidth="1"/>
    <col min="4358" max="4358" width="0.6640625" style="11" customWidth="1"/>
    <col min="4359" max="4359" width="16" style="11" customWidth="1"/>
    <col min="4360" max="4360" width="3" style="11" customWidth="1"/>
    <col min="4361" max="4361" width="16.5546875" style="11" customWidth="1"/>
    <col min="4362" max="4362" width="0.88671875" style="11" customWidth="1"/>
    <col min="4363" max="4365" width="11.44140625" style="11" customWidth="1"/>
    <col min="4366" max="4366" width="0.88671875" style="11" customWidth="1"/>
    <col min="4367" max="4608" width="11.44140625" style="11"/>
    <col min="4609" max="4609" width="9.6640625" style="11" customWidth="1"/>
    <col min="4610" max="4610" width="5" style="11" customWidth="1"/>
    <col min="4611" max="4612" width="12.6640625" style="11" customWidth="1"/>
    <col min="4613" max="4613" width="11.5546875" style="11" customWidth="1"/>
    <col min="4614" max="4614" width="0.6640625" style="11" customWidth="1"/>
    <col min="4615" max="4615" width="16" style="11" customWidth="1"/>
    <col min="4616" max="4616" width="3" style="11" customWidth="1"/>
    <col min="4617" max="4617" width="16.5546875" style="11" customWidth="1"/>
    <col min="4618" max="4618" width="0.88671875" style="11" customWidth="1"/>
    <col min="4619" max="4621" width="11.44140625" style="11" customWidth="1"/>
    <col min="4622" max="4622" width="0.88671875" style="11" customWidth="1"/>
    <col min="4623" max="4864" width="11.44140625" style="11"/>
    <col min="4865" max="4865" width="9.6640625" style="11" customWidth="1"/>
    <col min="4866" max="4866" width="5" style="11" customWidth="1"/>
    <col min="4867" max="4868" width="12.6640625" style="11" customWidth="1"/>
    <col min="4869" max="4869" width="11.5546875" style="11" customWidth="1"/>
    <col min="4870" max="4870" width="0.6640625" style="11" customWidth="1"/>
    <col min="4871" max="4871" width="16" style="11" customWidth="1"/>
    <col min="4872" max="4872" width="3" style="11" customWidth="1"/>
    <col min="4873" max="4873" width="16.5546875" style="11" customWidth="1"/>
    <col min="4874" max="4874" width="0.88671875" style="11" customWidth="1"/>
    <col min="4875" max="4877" width="11.44140625" style="11" customWidth="1"/>
    <col min="4878" max="4878" width="0.88671875" style="11" customWidth="1"/>
    <col min="4879" max="5120" width="11.44140625" style="11"/>
    <col min="5121" max="5121" width="9.6640625" style="11" customWidth="1"/>
    <col min="5122" max="5122" width="5" style="11" customWidth="1"/>
    <col min="5123" max="5124" width="12.6640625" style="11" customWidth="1"/>
    <col min="5125" max="5125" width="11.5546875" style="11" customWidth="1"/>
    <col min="5126" max="5126" width="0.6640625" style="11" customWidth="1"/>
    <col min="5127" max="5127" width="16" style="11" customWidth="1"/>
    <col min="5128" max="5128" width="3" style="11" customWidth="1"/>
    <col min="5129" max="5129" width="16.5546875" style="11" customWidth="1"/>
    <col min="5130" max="5130" width="0.88671875" style="11" customWidth="1"/>
    <col min="5131" max="5133" width="11.44140625" style="11" customWidth="1"/>
    <col min="5134" max="5134" width="0.88671875" style="11" customWidth="1"/>
    <col min="5135" max="5376" width="11.44140625" style="11"/>
    <col min="5377" max="5377" width="9.6640625" style="11" customWidth="1"/>
    <col min="5378" max="5378" width="5" style="11" customWidth="1"/>
    <col min="5379" max="5380" width="12.6640625" style="11" customWidth="1"/>
    <col min="5381" max="5381" width="11.5546875" style="11" customWidth="1"/>
    <col min="5382" max="5382" width="0.6640625" style="11" customWidth="1"/>
    <col min="5383" max="5383" width="16" style="11" customWidth="1"/>
    <col min="5384" max="5384" width="3" style="11" customWidth="1"/>
    <col min="5385" max="5385" width="16.5546875" style="11" customWidth="1"/>
    <col min="5386" max="5386" width="0.88671875" style="11" customWidth="1"/>
    <col min="5387" max="5389" width="11.44140625" style="11" customWidth="1"/>
    <col min="5390" max="5390" width="0.88671875" style="11" customWidth="1"/>
    <col min="5391" max="5632" width="11.44140625" style="11"/>
    <col min="5633" max="5633" width="9.6640625" style="11" customWidth="1"/>
    <col min="5634" max="5634" width="5" style="11" customWidth="1"/>
    <col min="5635" max="5636" width="12.6640625" style="11" customWidth="1"/>
    <col min="5637" max="5637" width="11.5546875" style="11" customWidth="1"/>
    <col min="5638" max="5638" width="0.6640625" style="11" customWidth="1"/>
    <col min="5639" max="5639" width="16" style="11" customWidth="1"/>
    <col min="5640" max="5640" width="3" style="11" customWidth="1"/>
    <col min="5641" max="5641" width="16.5546875" style="11" customWidth="1"/>
    <col min="5642" max="5642" width="0.88671875" style="11" customWidth="1"/>
    <col min="5643" max="5645" width="11.44140625" style="11" customWidth="1"/>
    <col min="5646" max="5646" width="0.88671875" style="11" customWidth="1"/>
    <col min="5647" max="5888" width="11.44140625" style="11"/>
    <col min="5889" max="5889" width="9.6640625" style="11" customWidth="1"/>
    <col min="5890" max="5890" width="5" style="11" customWidth="1"/>
    <col min="5891" max="5892" width="12.6640625" style="11" customWidth="1"/>
    <col min="5893" max="5893" width="11.5546875" style="11" customWidth="1"/>
    <col min="5894" max="5894" width="0.6640625" style="11" customWidth="1"/>
    <col min="5895" max="5895" width="16" style="11" customWidth="1"/>
    <col min="5896" max="5896" width="3" style="11" customWidth="1"/>
    <col min="5897" max="5897" width="16.5546875" style="11" customWidth="1"/>
    <col min="5898" max="5898" width="0.88671875" style="11" customWidth="1"/>
    <col min="5899" max="5901" width="11.44140625" style="11" customWidth="1"/>
    <col min="5902" max="5902" width="0.88671875" style="11" customWidth="1"/>
    <col min="5903" max="6144" width="11.44140625" style="11"/>
    <col min="6145" max="6145" width="9.6640625" style="11" customWidth="1"/>
    <col min="6146" max="6146" width="5" style="11" customWidth="1"/>
    <col min="6147" max="6148" width="12.6640625" style="11" customWidth="1"/>
    <col min="6149" max="6149" width="11.5546875" style="11" customWidth="1"/>
    <col min="6150" max="6150" width="0.6640625" style="11" customWidth="1"/>
    <col min="6151" max="6151" width="16" style="11" customWidth="1"/>
    <col min="6152" max="6152" width="3" style="11" customWidth="1"/>
    <col min="6153" max="6153" width="16.5546875" style="11" customWidth="1"/>
    <col min="6154" max="6154" width="0.88671875" style="11" customWidth="1"/>
    <col min="6155" max="6157" width="11.44140625" style="11" customWidth="1"/>
    <col min="6158" max="6158" width="0.88671875" style="11" customWidth="1"/>
    <col min="6159" max="6400" width="11.44140625" style="11"/>
    <col min="6401" max="6401" width="9.6640625" style="11" customWidth="1"/>
    <col min="6402" max="6402" width="5" style="11" customWidth="1"/>
    <col min="6403" max="6404" width="12.6640625" style="11" customWidth="1"/>
    <col min="6405" max="6405" width="11.5546875" style="11" customWidth="1"/>
    <col min="6406" max="6406" width="0.6640625" style="11" customWidth="1"/>
    <col min="6407" max="6407" width="16" style="11" customWidth="1"/>
    <col min="6408" max="6408" width="3" style="11" customWidth="1"/>
    <col min="6409" max="6409" width="16.5546875" style="11" customWidth="1"/>
    <col min="6410" max="6410" width="0.88671875" style="11" customWidth="1"/>
    <col min="6411" max="6413" width="11.44140625" style="11" customWidth="1"/>
    <col min="6414" max="6414" width="0.88671875" style="11" customWidth="1"/>
    <col min="6415" max="6656" width="11.44140625" style="11"/>
    <col min="6657" max="6657" width="9.6640625" style="11" customWidth="1"/>
    <col min="6658" max="6658" width="5" style="11" customWidth="1"/>
    <col min="6659" max="6660" width="12.6640625" style="11" customWidth="1"/>
    <col min="6661" max="6661" width="11.5546875" style="11" customWidth="1"/>
    <col min="6662" max="6662" width="0.6640625" style="11" customWidth="1"/>
    <col min="6663" max="6663" width="16" style="11" customWidth="1"/>
    <col min="6664" max="6664" width="3" style="11" customWidth="1"/>
    <col min="6665" max="6665" width="16.5546875" style="11" customWidth="1"/>
    <col min="6666" max="6666" width="0.88671875" style="11" customWidth="1"/>
    <col min="6667" max="6669" width="11.44140625" style="11" customWidth="1"/>
    <col min="6670" max="6670" width="0.88671875" style="11" customWidth="1"/>
    <col min="6671" max="6912" width="11.44140625" style="11"/>
    <col min="6913" max="6913" width="9.6640625" style="11" customWidth="1"/>
    <col min="6914" max="6914" width="5" style="11" customWidth="1"/>
    <col min="6915" max="6916" width="12.6640625" style="11" customWidth="1"/>
    <col min="6917" max="6917" width="11.5546875" style="11" customWidth="1"/>
    <col min="6918" max="6918" width="0.6640625" style="11" customWidth="1"/>
    <col min="6919" max="6919" width="16" style="11" customWidth="1"/>
    <col min="6920" max="6920" width="3" style="11" customWidth="1"/>
    <col min="6921" max="6921" width="16.5546875" style="11" customWidth="1"/>
    <col min="6922" max="6922" width="0.88671875" style="11" customWidth="1"/>
    <col min="6923" max="6925" width="11.44140625" style="11" customWidth="1"/>
    <col min="6926" max="6926" width="0.88671875" style="11" customWidth="1"/>
    <col min="6927" max="7168" width="11.44140625" style="11"/>
    <col min="7169" max="7169" width="9.6640625" style="11" customWidth="1"/>
    <col min="7170" max="7170" width="5" style="11" customWidth="1"/>
    <col min="7171" max="7172" width="12.6640625" style="11" customWidth="1"/>
    <col min="7173" max="7173" width="11.5546875" style="11" customWidth="1"/>
    <col min="7174" max="7174" width="0.6640625" style="11" customWidth="1"/>
    <col min="7175" max="7175" width="16" style="11" customWidth="1"/>
    <col min="7176" max="7176" width="3" style="11" customWidth="1"/>
    <col min="7177" max="7177" width="16.5546875" style="11" customWidth="1"/>
    <col min="7178" max="7178" width="0.88671875" style="11" customWidth="1"/>
    <col min="7179" max="7181" width="11.44140625" style="11" customWidth="1"/>
    <col min="7182" max="7182" width="0.88671875" style="11" customWidth="1"/>
    <col min="7183" max="7424" width="11.44140625" style="11"/>
    <col min="7425" max="7425" width="9.6640625" style="11" customWidth="1"/>
    <col min="7426" max="7426" width="5" style="11" customWidth="1"/>
    <col min="7427" max="7428" width="12.6640625" style="11" customWidth="1"/>
    <col min="7429" max="7429" width="11.5546875" style="11" customWidth="1"/>
    <col min="7430" max="7430" width="0.6640625" style="11" customWidth="1"/>
    <col min="7431" max="7431" width="16" style="11" customWidth="1"/>
    <col min="7432" max="7432" width="3" style="11" customWidth="1"/>
    <col min="7433" max="7433" width="16.5546875" style="11" customWidth="1"/>
    <col min="7434" max="7434" width="0.88671875" style="11" customWidth="1"/>
    <col min="7435" max="7437" width="11.44140625" style="11" customWidth="1"/>
    <col min="7438" max="7438" width="0.88671875" style="11" customWidth="1"/>
    <col min="7439" max="7680" width="11.44140625" style="11"/>
    <col min="7681" max="7681" width="9.6640625" style="11" customWidth="1"/>
    <col min="7682" max="7682" width="5" style="11" customWidth="1"/>
    <col min="7683" max="7684" width="12.6640625" style="11" customWidth="1"/>
    <col min="7685" max="7685" width="11.5546875" style="11" customWidth="1"/>
    <col min="7686" max="7686" width="0.6640625" style="11" customWidth="1"/>
    <col min="7687" max="7687" width="16" style="11" customWidth="1"/>
    <col min="7688" max="7688" width="3" style="11" customWidth="1"/>
    <col min="7689" max="7689" width="16.5546875" style="11" customWidth="1"/>
    <col min="7690" max="7690" width="0.88671875" style="11" customWidth="1"/>
    <col min="7691" max="7693" width="11.44140625" style="11" customWidth="1"/>
    <col min="7694" max="7694" width="0.88671875" style="11" customWidth="1"/>
    <col min="7695" max="7936" width="11.44140625" style="11"/>
    <col min="7937" max="7937" width="9.6640625" style="11" customWidth="1"/>
    <col min="7938" max="7938" width="5" style="11" customWidth="1"/>
    <col min="7939" max="7940" width="12.6640625" style="11" customWidth="1"/>
    <col min="7941" max="7941" width="11.5546875" style="11" customWidth="1"/>
    <col min="7942" max="7942" width="0.6640625" style="11" customWidth="1"/>
    <col min="7943" max="7943" width="16" style="11" customWidth="1"/>
    <col min="7944" max="7944" width="3" style="11" customWidth="1"/>
    <col min="7945" max="7945" width="16.5546875" style="11" customWidth="1"/>
    <col min="7946" max="7946" width="0.88671875" style="11" customWidth="1"/>
    <col min="7947" max="7949" width="11.44140625" style="11" customWidth="1"/>
    <col min="7950" max="7950" width="0.88671875" style="11" customWidth="1"/>
    <col min="7951" max="8192" width="11.44140625" style="11"/>
    <col min="8193" max="8193" width="9.6640625" style="11" customWidth="1"/>
    <col min="8194" max="8194" width="5" style="11" customWidth="1"/>
    <col min="8195" max="8196" width="12.6640625" style="11" customWidth="1"/>
    <col min="8197" max="8197" width="11.5546875" style="11" customWidth="1"/>
    <col min="8198" max="8198" width="0.6640625" style="11" customWidth="1"/>
    <col min="8199" max="8199" width="16" style="11" customWidth="1"/>
    <col min="8200" max="8200" width="3" style="11" customWidth="1"/>
    <col min="8201" max="8201" width="16.5546875" style="11" customWidth="1"/>
    <col min="8202" max="8202" width="0.88671875" style="11" customWidth="1"/>
    <col min="8203" max="8205" width="11.44140625" style="11" customWidth="1"/>
    <col min="8206" max="8206" width="0.88671875" style="11" customWidth="1"/>
    <col min="8207" max="8448" width="11.44140625" style="11"/>
    <col min="8449" max="8449" width="9.6640625" style="11" customWidth="1"/>
    <col min="8450" max="8450" width="5" style="11" customWidth="1"/>
    <col min="8451" max="8452" width="12.6640625" style="11" customWidth="1"/>
    <col min="8453" max="8453" width="11.5546875" style="11" customWidth="1"/>
    <col min="8454" max="8454" width="0.6640625" style="11" customWidth="1"/>
    <col min="8455" max="8455" width="16" style="11" customWidth="1"/>
    <col min="8456" max="8456" width="3" style="11" customWidth="1"/>
    <col min="8457" max="8457" width="16.5546875" style="11" customWidth="1"/>
    <col min="8458" max="8458" width="0.88671875" style="11" customWidth="1"/>
    <col min="8459" max="8461" width="11.44140625" style="11" customWidth="1"/>
    <col min="8462" max="8462" width="0.88671875" style="11" customWidth="1"/>
    <col min="8463" max="8704" width="11.44140625" style="11"/>
    <col min="8705" max="8705" width="9.6640625" style="11" customWidth="1"/>
    <col min="8706" max="8706" width="5" style="11" customWidth="1"/>
    <col min="8707" max="8708" width="12.6640625" style="11" customWidth="1"/>
    <col min="8709" max="8709" width="11.5546875" style="11" customWidth="1"/>
    <col min="8710" max="8710" width="0.6640625" style="11" customWidth="1"/>
    <col min="8711" max="8711" width="16" style="11" customWidth="1"/>
    <col min="8712" max="8712" width="3" style="11" customWidth="1"/>
    <col min="8713" max="8713" width="16.5546875" style="11" customWidth="1"/>
    <col min="8714" max="8714" width="0.88671875" style="11" customWidth="1"/>
    <col min="8715" max="8717" width="11.44140625" style="11" customWidth="1"/>
    <col min="8718" max="8718" width="0.88671875" style="11" customWidth="1"/>
    <col min="8719" max="8960" width="11.44140625" style="11"/>
    <col min="8961" max="8961" width="9.6640625" style="11" customWidth="1"/>
    <col min="8962" max="8962" width="5" style="11" customWidth="1"/>
    <col min="8963" max="8964" width="12.6640625" style="11" customWidth="1"/>
    <col min="8965" max="8965" width="11.5546875" style="11" customWidth="1"/>
    <col min="8966" max="8966" width="0.6640625" style="11" customWidth="1"/>
    <col min="8967" max="8967" width="16" style="11" customWidth="1"/>
    <col min="8968" max="8968" width="3" style="11" customWidth="1"/>
    <col min="8969" max="8969" width="16.5546875" style="11" customWidth="1"/>
    <col min="8970" max="8970" width="0.88671875" style="11" customWidth="1"/>
    <col min="8971" max="8973" width="11.44140625" style="11" customWidth="1"/>
    <col min="8974" max="8974" width="0.88671875" style="11" customWidth="1"/>
    <col min="8975" max="9216" width="11.44140625" style="11"/>
    <col min="9217" max="9217" width="9.6640625" style="11" customWidth="1"/>
    <col min="9218" max="9218" width="5" style="11" customWidth="1"/>
    <col min="9219" max="9220" width="12.6640625" style="11" customWidth="1"/>
    <col min="9221" max="9221" width="11.5546875" style="11" customWidth="1"/>
    <col min="9222" max="9222" width="0.6640625" style="11" customWidth="1"/>
    <col min="9223" max="9223" width="16" style="11" customWidth="1"/>
    <col min="9224" max="9224" width="3" style="11" customWidth="1"/>
    <col min="9225" max="9225" width="16.5546875" style="11" customWidth="1"/>
    <col min="9226" max="9226" width="0.88671875" style="11" customWidth="1"/>
    <col min="9227" max="9229" width="11.44140625" style="11" customWidth="1"/>
    <col min="9230" max="9230" width="0.88671875" style="11" customWidth="1"/>
    <col min="9231" max="9472" width="11.44140625" style="11"/>
    <col min="9473" max="9473" width="9.6640625" style="11" customWidth="1"/>
    <col min="9474" max="9474" width="5" style="11" customWidth="1"/>
    <col min="9475" max="9476" width="12.6640625" style="11" customWidth="1"/>
    <col min="9477" max="9477" width="11.5546875" style="11" customWidth="1"/>
    <col min="9478" max="9478" width="0.6640625" style="11" customWidth="1"/>
    <col min="9479" max="9479" width="16" style="11" customWidth="1"/>
    <col min="9480" max="9480" width="3" style="11" customWidth="1"/>
    <col min="9481" max="9481" width="16.5546875" style="11" customWidth="1"/>
    <col min="9482" max="9482" width="0.88671875" style="11" customWidth="1"/>
    <col min="9483" max="9485" width="11.44140625" style="11" customWidth="1"/>
    <col min="9486" max="9486" width="0.88671875" style="11" customWidth="1"/>
    <col min="9487" max="9728" width="11.44140625" style="11"/>
    <col min="9729" max="9729" width="9.6640625" style="11" customWidth="1"/>
    <col min="9730" max="9730" width="5" style="11" customWidth="1"/>
    <col min="9731" max="9732" width="12.6640625" style="11" customWidth="1"/>
    <col min="9733" max="9733" width="11.5546875" style="11" customWidth="1"/>
    <col min="9734" max="9734" width="0.6640625" style="11" customWidth="1"/>
    <col min="9735" max="9735" width="16" style="11" customWidth="1"/>
    <col min="9736" max="9736" width="3" style="11" customWidth="1"/>
    <col min="9737" max="9737" width="16.5546875" style="11" customWidth="1"/>
    <col min="9738" max="9738" width="0.88671875" style="11" customWidth="1"/>
    <col min="9739" max="9741" width="11.44140625" style="11" customWidth="1"/>
    <col min="9742" max="9742" width="0.88671875" style="11" customWidth="1"/>
    <col min="9743" max="9984" width="11.44140625" style="11"/>
    <col min="9985" max="9985" width="9.6640625" style="11" customWidth="1"/>
    <col min="9986" max="9986" width="5" style="11" customWidth="1"/>
    <col min="9987" max="9988" width="12.6640625" style="11" customWidth="1"/>
    <col min="9989" max="9989" width="11.5546875" style="11" customWidth="1"/>
    <col min="9990" max="9990" width="0.6640625" style="11" customWidth="1"/>
    <col min="9991" max="9991" width="16" style="11" customWidth="1"/>
    <col min="9992" max="9992" width="3" style="11" customWidth="1"/>
    <col min="9993" max="9993" width="16.5546875" style="11" customWidth="1"/>
    <col min="9994" max="9994" width="0.88671875" style="11" customWidth="1"/>
    <col min="9995" max="9997" width="11.44140625" style="11" customWidth="1"/>
    <col min="9998" max="9998" width="0.88671875" style="11" customWidth="1"/>
    <col min="9999" max="10240" width="11.44140625" style="11"/>
    <col min="10241" max="10241" width="9.6640625" style="11" customWidth="1"/>
    <col min="10242" max="10242" width="5" style="11" customWidth="1"/>
    <col min="10243" max="10244" width="12.6640625" style="11" customWidth="1"/>
    <col min="10245" max="10245" width="11.5546875" style="11" customWidth="1"/>
    <col min="10246" max="10246" width="0.6640625" style="11" customWidth="1"/>
    <col min="10247" max="10247" width="16" style="11" customWidth="1"/>
    <col min="10248" max="10248" width="3" style="11" customWidth="1"/>
    <col min="10249" max="10249" width="16.5546875" style="11" customWidth="1"/>
    <col min="10250" max="10250" width="0.88671875" style="11" customWidth="1"/>
    <col min="10251" max="10253" width="11.44140625" style="11" customWidth="1"/>
    <col min="10254" max="10254" width="0.88671875" style="11" customWidth="1"/>
    <col min="10255" max="10496" width="11.44140625" style="11"/>
    <col min="10497" max="10497" width="9.6640625" style="11" customWidth="1"/>
    <col min="10498" max="10498" width="5" style="11" customWidth="1"/>
    <col min="10499" max="10500" width="12.6640625" style="11" customWidth="1"/>
    <col min="10501" max="10501" width="11.5546875" style="11" customWidth="1"/>
    <col min="10502" max="10502" width="0.6640625" style="11" customWidth="1"/>
    <col min="10503" max="10503" width="16" style="11" customWidth="1"/>
    <col min="10504" max="10504" width="3" style="11" customWidth="1"/>
    <col min="10505" max="10505" width="16.5546875" style="11" customWidth="1"/>
    <col min="10506" max="10506" width="0.88671875" style="11" customWidth="1"/>
    <col min="10507" max="10509" width="11.44140625" style="11" customWidth="1"/>
    <col min="10510" max="10510" width="0.88671875" style="11" customWidth="1"/>
    <col min="10511" max="10752" width="11.44140625" style="11"/>
    <col min="10753" max="10753" width="9.6640625" style="11" customWidth="1"/>
    <col min="10754" max="10754" width="5" style="11" customWidth="1"/>
    <col min="10755" max="10756" width="12.6640625" style="11" customWidth="1"/>
    <col min="10757" max="10757" width="11.5546875" style="11" customWidth="1"/>
    <col min="10758" max="10758" width="0.6640625" style="11" customWidth="1"/>
    <col min="10759" max="10759" width="16" style="11" customWidth="1"/>
    <col min="10760" max="10760" width="3" style="11" customWidth="1"/>
    <col min="10761" max="10761" width="16.5546875" style="11" customWidth="1"/>
    <col min="10762" max="10762" width="0.88671875" style="11" customWidth="1"/>
    <col min="10763" max="10765" width="11.44140625" style="11" customWidth="1"/>
    <col min="10766" max="10766" width="0.88671875" style="11" customWidth="1"/>
    <col min="10767" max="11008" width="11.44140625" style="11"/>
    <col min="11009" max="11009" width="9.6640625" style="11" customWidth="1"/>
    <col min="11010" max="11010" width="5" style="11" customWidth="1"/>
    <col min="11011" max="11012" width="12.6640625" style="11" customWidth="1"/>
    <col min="11013" max="11013" width="11.5546875" style="11" customWidth="1"/>
    <col min="11014" max="11014" width="0.6640625" style="11" customWidth="1"/>
    <col min="11015" max="11015" width="16" style="11" customWidth="1"/>
    <col min="11016" max="11016" width="3" style="11" customWidth="1"/>
    <col min="11017" max="11017" width="16.5546875" style="11" customWidth="1"/>
    <col min="11018" max="11018" width="0.88671875" style="11" customWidth="1"/>
    <col min="11019" max="11021" width="11.44140625" style="11" customWidth="1"/>
    <col min="11022" max="11022" width="0.88671875" style="11" customWidth="1"/>
    <col min="11023" max="11264" width="11.44140625" style="11"/>
    <col min="11265" max="11265" width="9.6640625" style="11" customWidth="1"/>
    <col min="11266" max="11266" width="5" style="11" customWidth="1"/>
    <col min="11267" max="11268" width="12.6640625" style="11" customWidth="1"/>
    <col min="11269" max="11269" width="11.5546875" style="11" customWidth="1"/>
    <col min="11270" max="11270" width="0.6640625" style="11" customWidth="1"/>
    <col min="11271" max="11271" width="16" style="11" customWidth="1"/>
    <col min="11272" max="11272" width="3" style="11" customWidth="1"/>
    <col min="11273" max="11273" width="16.5546875" style="11" customWidth="1"/>
    <col min="11274" max="11274" width="0.88671875" style="11" customWidth="1"/>
    <col min="11275" max="11277" width="11.44140625" style="11" customWidth="1"/>
    <col min="11278" max="11278" width="0.88671875" style="11" customWidth="1"/>
    <col min="11279" max="11520" width="11.44140625" style="11"/>
    <col min="11521" max="11521" width="9.6640625" style="11" customWidth="1"/>
    <col min="11522" max="11522" width="5" style="11" customWidth="1"/>
    <col min="11523" max="11524" width="12.6640625" style="11" customWidth="1"/>
    <col min="11525" max="11525" width="11.5546875" style="11" customWidth="1"/>
    <col min="11526" max="11526" width="0.6640625" style="11" customWidth="1"/>
    <col min="11527" max="11527" width="16" style="11" customWidth="1"/>
    <col min="11528" max="11528" width="3" style="11" customWidth="1"/>
    <col min="11529" max="11529" width="16.5546875" style="11" customWidth="1"/>
    <col min="11530" max="11530" width="0.88671875" style="11" customWidth="1"/>
    <col min="11531" max="11533" width="11.44140625" style="11" customWidth="1"/>
    <col min="11534" max="11534" width="0.88671875" style="11" customWidth="1"/>
    <col min="11535" max="11776" width="11.44140625" style="11"/>
    <col min="11777" max="11777" width="9.6640625" style="11" customWidth="1"/>
    <col min="11778" max="11778" width="5" style="11" customWidth="1"/>
    <col min="11779" max="11780" width="12.6640625" style="11" customWidth="1"/>
    <col min="11781" max="11781" width="11.5546875" style="11" customWidth="1"/>
    <col min="11782" max="11782" width="0.6640625" style="11" customWidth="1"/>
    <col min="11783" max="11783" width="16" style="11" customWidth="1"/>
    <col min="11784" max="11784" width="3" style="11" customWidth="1"/>
    <col min="11785" max="11785" width="16.5546875" style="11" customWidth="1"/>
    <col min="11786" max="11786" width="0.88671875" style="11" customWidth="1"/>
    <col min="11787" max="11789" width="11.44140625" style="11" customWidth="1"/>
    <col min="11790" max="11790" width="0.88671875" style="11" customWidth="1"/>
    <col min="11791" max="12032" width="11.44140625" style="11"/>
    <col min="12033" max="12033" width="9.6640625" style="11" customWidth="1"/>
    <col min="12034" max="12034" width="5" style="11" customWidth="1"/>
    <col min="12035" max="12036" width="12.6640625" style="11" customWidth="1"/>
    <col min="12037" max="12037" width="11.5546875" style="11" customWidth="1"/>
    <col min="12038" max="12038" width="0.6640625" style="11" customWidth="1"/>
    <col min="12039" max="12039" width="16" style="11" customWidth="1"/>
    <col min="12040" max="12040" width="3" style="11" customWidth="1"/>
    <col min="12041" max="12041" width="16.5546875" style="11" customWidth="1"/>
    <col min="12042" max="12042" width="0.88671875" style="11" customWidth="1"/>
    <col min="12043" max="12045" width="11.44140625" style="11" customWidth="1"/>
    <col min="12046" max="12046" width="0.88671875" style="11" customWidth="1"/>
    <col min="12047" max="12288" width="11.44140625" style="11"/>
    <col min="12289" max="12289" width="9.6640625" style="11" customWidth="1"/>
    <col min="12290" max="12290" width="5" style="11" customWidth="1"/>
    <col min="12291" max="12292" width="12.6640625" style="11" customWidth="1"/>
    <col min="12293" max="12293" width="11.5546875" style="11" customWidth="1"/>
    <col min="12294" max="12294" width="0.6640625" style="11" customWidth="1"/>
    <col min="12295" max="12295" width="16" style="11" customWidth="1"/>
    <col min="12296" max="12296" width="3" style="11" customWidth="1"/>
    <col min="12297" max="12297" width="16.5546875" style="11" customWidth="1"/>
    <col min="12298" max="12298" width="0.88671875" style="11" customWidth="1"/>
    <col min="12299" max="12301" width="11.44140625" style="11" customWidth="1"/>
    <col min="12302" max="12302" width="0.88671875" style="11" customWidth="1"/>
    <col min="12303" max="12544" width="11.44140625" style="11"/>
    <col min="12545" max="12545" width="9.6640625" style="11" customWidth="1"/>
    <col min="12546" max="12546" width="5" style="11" customWidth="1"/>
    <col min="12547" max="12548" width="12.6640625" style="11" customWidth="1"/>
    <col min="12549" max="12549" width="11.5546875" style="11" customWidth="1"/>
    <col min="12550" max="12550" width="0.6640625" style="11" customWidth="1"/>
    <col min="12551" max="12551" width="16" style="11" customWidth="1"/>
    <col min="12552" max="12552" width="3" style="11" customWidth="1"/>
    <col min="12553" max="12553" width="16.5546875" style="11" customWidth="1"/>
    <col min="12554" max="12554" width="0.88671875" style="11" customWidth="1"/>
    <col min="12555" max="12557" width="11.44140625" style="11" customWidth="1"/>
    <col min="12558" max="12558" width="0.88671875" style="11" customWidth="1"/>
    <col min="12559" max="12800" width="11.44140625" style="11"/>
    <col min="12801" max="12801" width="9.6640625" style="11" customWidth="1"/>
    <col min="12802" max="12802" width="5" style="11" customWidth="1"/>
    <col min="12803" max="12804" width="12.6640625" style="11" customWidth="1"/>
    <col min="12805" max="12805" width="11.5546875" style="11" customWidth="1"/>
    <col min="12806" max="12806" width="0.6640625" style="11" customWidth="1"/>
    <col min="12807" max="12807" width="16" style="11" customWidth="1"/>
    <col min="12808" max="12808" width="3" style="11" customWidth="1"/>
    <col min="12809" max="12809" width="16.5546875" style="11" customWidth="1"/>
    <col min="12810" max="12810" width="0.88671875" style="11" customWidth="1"/>
    <col min="12811" max="12813" width="11.44140625" style="11" customWidth="1"/>
    <col min="12814" max="12814" width="0.88671875" style="11" customWidth="1"/>
    <col min="12815" max="13056" width="11.44140625" style="11"/>
    <col min="13057" max="13057" width="9.6640625" style="11" customWidth="1"/>
    <col min="13058" max="13058" width="5" style="11" customWidth="1"/>
    <col min="13059" max="13060" width="12.6640625" style="11" customWidth="1"/>
    <col min="13061" max="13061" width="11.5546875" style="11" customWidth="1"/>
    <col min="13062" max="13062" width="0.6640625" style="11" customWidth="1"/>
    <col min="13063" max="13063" width="16" style="11" customWidth="1"/>
    <col min="13064" max="13064" width="3" style="11" customWidth="1"/>
    <col min="13065" max="13065" width="16.5546875" style="11" customWidth="1"/>
    <col min="13066" max="13066" width="0.88671875" style="11" customWidth="1"/>
    <col min="13067" max="13069" width="11.44140625" style="11" customWidth="1"/>
    <col min="13070" max="13070" width="0.88671875" style="11" customWidth="1"/>
    <col min="13071" max="13312" width="11.44140625" style="11"/>
    <col min="13313" max="13313" width="9.6640625" style="11" customWidth="1"/>
    <col min="13314" max="13314" width="5" style="11" customWidth="1"/>
    <col min="13315" max="13316" width="12.6640625" style="11" customWidth="1"/>
    <col min="13317" max="13317" width="11.5546875" style="11" customWidth="1"/>
    <col min="13318" max="13318" width="0.6640625" style="11" customWidth="1"/>
    <col min="13319" max="13319" width="16" style="11" customWidth="1"/>
    <col min="13320" max="13320" width="3" style="11" customWidth="1"/>
    <col min="13321" max="13321" width="16.5546875" style="11" customWidth="1"/>
    <col min="13322" max="13322" width="0.88671875" style="11" customWidth="1"/>
    <col min="13323" max="13325" width="11.44140625" style="11" customWidth="1"/>
    <col min="13326" max="13326" width="0.88671875" style="11" customWidth="1"/>
    <col min="13327" max="13568" width="11.44140625" style="11"/>
    <col min="13569" max="13569" width="9.6640625" style="11" customWidth="1"/>
    <col min="13570" max="13570" width="5" style="11" customWidth="1"/>
    <col min="13571" max="13572" width="12.6640625" style="11" customWidth="1"/>
    <col min="13573" max="13573" width="11.5546875" style="11" customWidth="1"/>
    <col min="13574" max="13574" width="0.6640625" style="11" customWidth="1"/>
    <col min="13575" max="13575" width="16" style="11" customWidth="1"/>
    <col min="13576" max="13576" width="3" style="11" customWidth="1"/>
    <col min="13577" max="13577" width="16.5546875" style="11" customWidth="1"/>
    <col min="13578" max="13578" width="0.88671875" style="11" customWidth="1"/>
    <col min="13579" max="13581" width="11.44140625" style="11" customWidth="1"/>
    <col min="13582" max="13582" width="0.88671875" style="11" customWidth="1"/>
    <col min="13583" max="13824" width="11.44140625" style="11"/>
    <col min="13825" max="13825" width="9.6640625" style="11" customWidth="1"/>
    <col min="13826" max="13826" width="5" style="11" customWidth="1"/>
    <col min="13827" max="13828" width="12.6640625" style="11" customWidth="1"/>
    <col min="13829" max="13829" width="11.5546875" style="11" customWidth="1"/>
    <col min="13830" max="13830" width="0.6640625" style="11" customWidth="1"/>
    <col min="13831" max="13831" width="16" style="11" customWidth="1"/>
    <col min="13832" max="13832" width="3" style="11" customWidth="1"/>
    <col min="13833" max="13833" width="16.5546875" style="11" customWidth="1"/>
    <col min="13834" max="13834" width="0.88671875" style="11" customWidth="1"/>
    <col min="13835" max="13837" width="11.44140625" style="11" customWidth="1"/>
    <col min="13838" max="13838" width="0.88671875" style="11" customWidth="1"/>
    <col min="13839" max="14080" width="11.44140625" style="11"/>
    <col min="14081" max="14081" width="9.6640625" style="11" customWidth="1"/>
    <col min="14082" max="14082" width="5" style="11" customWidth="1"/>
    <col min="14083" max="14084" width="12.6640625" style="11" customWidth="1"/>
    <col min="14085" max="14085" width="11.5546875" style="11" customWidth="1"/>
    <col min="14086" max="14086" width="0.6640625" style="11" customWidth="1"/>
    <col min="14087" max="14087" width="16" style="11" customWidth="1"/>
    <col min="14088" max="14088" width="3" style="11" customWidth="1"/>
    <col min="14089" max="14089" width="16.5546875" style="11" customWidth="1"/>
    <col min="14090" max="14090" width="0.88671875" style="11" customWidth="1"/>
    <col min="14091" max="14093" width="11.44140625" style="11" customWidth="1"/>
    <col min="14094" max="14094" width="0.88671875" style="11" customWidth="1"/>
    <col min="14095" max="14336" width="11.44140625" style="11"/>
    <col min="14337" max="14337" width="9.6640625" style="11" customWidth="1"/>
    <col min="14338" max="14338" width="5" style="11" customWidth="1"/>
    <col min="14339" max="14340" width="12.6640625" style="11" customWidth="1"/>
    <col min="14341" max="14341" width="11.5546875" style="11" customWidth="1"/>
    <col min="14342" max="14342" width="0.6640625" style="11" customWidth="1"/>
    <col min="14343" max="14343" width="16" style="11" customWidth="1"/>
    <col min="14344" max="14344" width="3" style="11" customWidth="1"/>
    <col min="14345" max="14345" width="16.5546875" style="11" customWidth="1"/>
    <col min="14346" max="14346" width="0.88671875" style="11" customWidth="1"/>
    <col min="14347" max="14349" width="11.44140625" style="11" customWidth="1"/>
    <col min="14350" max="14350" width="0.88671875" style="11" customWidth="1"/>
    <col min="14351" max="14592" width="11.44140625" style="11"/>
    <col min="14593" max="14593" width="9.6640625" style="11" customWidth="1"/>
    <col min="14594" max="14594" width="5" style="11" customWidth="1"/>
    <col min="14595" max="14596" width="12.6640625" style="11" customWidth="1"/>
    <col min="14597" max="14597" width="11.5546875" style="11" customWidth="1"/>
    <col min="14598" max="14598" width="0.6640625" style="11" customWidth="1"/>
    <col min="14599" max="14599" width="16" style="11" customWidth="1"/>
    <col min="14600" max="14600" width="3" style="11" customWidth="1"/>
    <col min="14601" max="14601" width="16.5546875" style="11" customWidth="1"/>
    <col min="14602" max="14602" width="0.88671875" style="11" customWidth="1"/>
    <col min="14603" max="14605" width="11.44140625" style="11" customWidth="1"/>
    <col min="14606" max="14606" width="0.88671875" style="11" customWidth="1"/>
    <col min="14607" max="14848" width="11.44140625" style="11"/>
    <col min="14849" max="14849" width="9.6640625" style="11" customWidth="1"/>
    <col min="14850" max="14850" width="5" style="11" customWidth="1"/>
    <col min="14851" max="14852" width="12.6640625" style="11" customWidth="1"/>
    <col min="14853" max="14853" width="11.5546875" style="11" customWidth="1"/>
    <col min="14854" max="14854" width="0.6640625" style="11" customWidth="1"/>
    <col min="14855" max="14855" width="16" style="11" customWidth="1"/>
    <col min="14856" max="14856" width="3" style="11" customWidth="1"/>
    <col min="14857" max="14857" width="16.5546875" style="11" customWidth="1"/>
    <col min="14858" max="14858" width="0.88671875" style="11" customWidth="1"/>
    <col min="14859" max="14861" width="11.44140625" style="11" customWidth="1"/>
    <col min="14862" max="14862" width="0.88671875" style="11" customWidth="1"/>
    <col min="14863" max="15104" width="11.44140625" style="11"/>
    <col min="15105" max="15105" width="9.6640625" style="11" customWidth="1"/>
    <col min="15106" max="15106" width="5" style="11" customWidth="1"/>
    <col min="15107" max="15108" width="12.6640625" style="11" customWidth="1"/>
    <col min="15109" max="15109" width="11.5546875" style="11" customWidth="1"/>
    <col min="15110" max="15110" width="0.6640625" style="11" customWidth="1"/>
    <col min="15111" max="15111" width="16" style="11" customWidth="1"/>
    <col min="15112" max="15112" width="3" style="11" customWidth="1"/>
    <col min="15113" max="15113" width="16.5546875" style="11" customWidth="1"/>
    <col min="15114" max="15114" width="0.88671875" style="11" customWidth="1"/>
    <col min="15115" max="15117" width="11.44140625" style="11" customWidth="1"/>
    <col min="15118" max="15118" width="0.88671875" style="11" customWidth="1"/>
    <col min="15119" max="15360" width="11.44140625" style="11"/>
    <col min="15361" max="15361" width="9.6640625" style="11" customWidth="1"/>
    <col min="15362" max="15362" width="5" style="11" customWidth="1"/>
    <col min="15363" max="15364" width="12.6640625" style="11" customWidth="1"/>
    <col min="15365" max="15365" width="11.5546875" style="11" customWidth="1"/>
    <col min="15366" max="15366" width="0.6640625" style="11" customWidth="1"/>
    <col min="15367" max="15367" width="16" style="11" customWidth="1"/>
    <col min="15368" max="15368" width="3" style="11" customWidth="1"/>
    <col min="15369" max="15369" width="16.5546875" style="11" customWidth="1"/>
    <col min="15370" max="15370" width="0.88671875" style="11" customWidth="1"/>
    <col min="15371" max="15373" width="11.44140625" style="11" customWidth="1"/>
    <col min="15374" max="15374" width="0.88671875" style="11" customWidth="1"/>
    <col min="15375" max="15616" width="11.44140625" style="11"/>
    <col min="15617" max="15617" width="9.6640625" style="11" customWidth="1"/>
    <col min="15618" max="15618" width="5" style="11" customWidth="1"/>
    <col min="15619" max="15620" width="12.6640625" style="11" customWidth="1"/>
    <col min="15621" max="15621" width="11.5546875" style="11" customWidth="1"/>
    <col min="15622" max="15622" width="0.6640625" style="11" customWidth="1"/>
    <col min="15623" max="15623" width="16" style="11" customWidth="1"/>
    <col min="15624" max="15624" width="3" style="11" customWidth="1"/>
    <col min="15625" max="15625" width="16.5546875" style="11" customWidth="1"/>
    <col min="15626" max="15626" width="0.88671875" style="11" customWidth="1"/>
    <col min="15627" max="15629" width="11.44140625" style="11" customWidth="1"/>
    <col min="15630" max="15630" width="0.88671875" style="11" customWidth="1"/>
    <col min="15631" max="15872" width="11.44140625" style="11"/>
    <col min="15873" max="15873" width="9.6640625" style="11" customWidth="1"/>
    <col min="15874" max="15874" width="5" style="11" customWidth="1"/>
    <col min="15875" max="15876" width="12.6640625" style="11" customWidth="1"/>
    <col min="15877" max="15877" width="11.5546875" style="11" customWidth="1"/>
    <col min="15878" max="15878" width="0.6640625" style="11" customWidth="1"/>
    <col min="15879" max="15879" width="16" style="11" customWidth="1"/>
    <col min="15880" max="15880" width="3" style="11" customWidth="1"/>
    <col min="15881" max="15881" width="16.5546875" style="11" customWidth="1"/>
    <col min="15882" max="15882" width="0.88671875" style="11" customWidth="1"/>
    <col min="15883" max="15885" width="11.44140625" style="11" customWidth="1"/>
    <col min="15886" max="15886" width="0.88671875" style="11" customWidth="1"/>
    <col min="15887" max="16128" width="11.44140625" style="11"/>
    <col min="16129" max="16129" width="9.6640625" style="11" customWidth="1"/>
    <col min="16130" max="16130" width="5" style="11" customWidth="1"/>
    <col min="16131" max="16132" width="12.6640625" style="11" customWidth="1"/>
    <col min="16133" max="16133" width="11.5546875" style="11" customWidth="1"/>
    <col min="16134" max="16134" width="0.6640625" style="11" customWidth="1"/>
    <col min="16135" max="16135" width="16" style="11" customWidth="1"/>
    <col min="16136" max="16136" width="3" style="11" customWidth="1"/>
    <col min="16137" max="16137" width="16.5546875" style="11" customWidth="1"/>
    <col min="16138" max="16138" width="0.88671875" style="11" customWidth="1"/>
    <col min="16139" max="16141" width="11.44140625" style="11" customWidth="1"/>
    <col min="16142" max="16142" width="0.88671875" style="11" customWidth="1"/>
    <col min="16143" max="16380" width="11.44140625" style="11"/>
    <col min="16381" max="16384" width="11.44140625" style="11" customWidth="1"/>
  </cols>
  <sheetData>
    <row r="1" spans="1:16" ht="12.6" x14ac:dyDescent="0.2">
      <c r="A1" s="1" t="s">
        <v>64</v>
      </c>
      <c r="B1" s="2"/>
    </row>
    <row r="2" spans="1:16" ht="12.6" x14ac:dyDescent="0.2">
      <c r="A2" s="1" t="s">
        <v>0</v>
      </c>
      <c r="B2" s="2"/>
      <c r="C2" s="12"/>
      <c r="D2" s="13"/>
      <c r="E2" s="13"/>
      <c r="F2" s="14"/>
    </row>
    <row r="3" spans="1:16" x14ac:dyDescent="0.2">
      <c r="B3" s="2"/>
      <c r="C3" s="12"/>
      <c r="D3" s="13"/>
      <c r="E3" s="13"/>
      <c r="F3" s="14"/>
    </row>
    <row r="4" spans="1:16" ht="10.8" thickBot="1" x14ac:dyDescent="0.25">
      <c r="B4" s="2"/>
      <c r="C4" s="12"/>
      <c r="D4" s="13"/>
      <c r="E4" s="13"/>
      <c r="F4" s="14"/>
    </row>
    <row r="5" spans="1:16" ht="10.8" thickBot="1" x14ac:dyDescent="0.25">
      <c r="A5" s="113" t="s">
        <v>1</v>
      </c>
      <c r="B5" s="114"/>
      <c r="C5" s="114"/>
      <c r="D5" s="114"/>
      <c r="E5" s="114"/>
      <c r="F5" s="115"/>
      <c r="J5" s="116" t="s">
        <v>65</v>
      </c>
      <c r="K5" s="117"/>
      <c r="L5" s="117"/>
      <c r="M5" s="117"/>
      <c r="N5" s="118"/>
    </row>
    <row r="6" spans="1:16" s="30" customFormat="1" ht="21" thickBot="1" x14ac:dyDescent="0.35">
      <c r="A6" s="16" t="s">
        <v>2</v>
      </c>
      <c r="B6" s="16" t="s">
        <v>3</v>
      </c>
      <c r="C6" s="17" t="s">
        <v>4</v>
      </c>
      <c r="D6" s="18" t="s">
        <v>5</v>
      </c>
      <c r="E6" s="18" t="s">
        <v>6</v>
      </c>
      <c r="F6" s="19" t="s">
        <v>7</v>
      </c>
      <c r="G6" s="20"/>
      <c r="H6" s="21" t="s">
        <v>8</v>
      </c>
      <c r="I6" s="22"/>
      <c r="J6" s="23" t="s">
        <v>9</v>
      </c>
      <c r="K6" s="24" t="s">
        <v>10</v>
      </c>
      <c r="L6" s="25" t="s">
        <v>11</v>
      </c>
      <c r="M6" s="26" t="s">
        <v>12</v>
      </c>
      <c r="N6" s="27" t="s">
        <v>5</v>
      </c>
      <c r="O6" s="28"/>
      <c r="P6" s="29" t="s">
        <v>13</v>
      </c>
    </row>
    <row r="7" spans="1:16" s="30" customFormat="1" x14ac:dyDescent="0.3">
      <c r="C7" s="20"/>
      <c r="D7" s="28"/>
      <c r="E7" s="28"/>
      <c r="F7" s="31"/>
      <c r="G7" s="20"/>
      <c r="H7" s="31"/>
      <c r="I7" s="22"/>
      <c r="J7" s="24"/>
      <c r="K7" s="24"/>
      <c r="L7" s="20"/>
      <c r="M7" s="31"/>
      <c r="N7" s="28"/>
      <c r="O7" s="28"/>
      <c r="P7" s="28"/>
    </row>
    <row r="8" spans="1:16" s="30" customFormat="1" ht="10.8" thickBot="1" x14ac:dyDescent="0.35">
      <c r="A8" s="30" t="s">
        <v>14</v>
      </c>
      <c r="B8" s="30">
        <v>2020</v>
      </c>
      <c r="C8" s="32">
        <v>1282</v>
      </c>
      <c r="D8" s="33">
        <v>392535738</v>
      </c>
      <c r="E8" s="33" t="s">
        <v>15</v>
      </c>
      <c r="F8" s="34">
        <v>44158</v>
      </c>
      <c r="G8" s="20"/>
      <c r="H8" s="35">
        <f>+C8</f>
        <v>1282</v>
      </c>
      <c r="I8" s="22"/>
      <c r="J8" s="36">
        <v>44228</v>
      </c>
      <c r="K8" s="36" t="s">
        <v>16</v>
      </c>
      <c r="L8" s="32">
        <v>1282</v>
      </c>
      <c r="M8" s="34">
        <v>44295</v>
      </c>
      <c r="N8" s="33">
        <v>413228439</v>
      </c>
      <c r="O8" s="28"/>
      <c r="P8" s="35">
        <f>+H8-L8</f>
        <v>0</v>
      </c>
    </row>
    <row r="9" spans="1:16" ht="10.8" thickBot="1" x14ac:dyDescent="0.25">
      <c r="F9" s="14" t="s">
        <v>17</v>
      </c>
      <c r="H9" s="38">
        <f>+H8-L8</f>
        <v>0</v>
      </c>
    </row>
    <row r="11" spans="1:16" x14ac:dyDescent="0.2">
      <c r="A11" s="15" t="s">
        <v>18</v>
      </c>
      <c r="B11" s="2">
        <v>2020</v>
      </c>
      <c r="C11" s="3">
        <v>504242</v>
      </c>
      <c r="D11" s="4">
        <v>392536845</v>
      </c>
      <c r="E11" s="4" t="s">
        <v>15</v>
      </c>
      <c r="F11" s="34">
        <v>44158</v>
      </c>
      <c r="H11" s="3">
        <f>+C11</f>
        <v>504242</v>
      </c>
      <c r="J11" s="36">
        <v>44228</v>
      </c>
      <c r="K11" s="36" t="s">
        <v>16</v>
      </c>
      <c r="L11" s="3">
        <v>142956</v>
      </c>
      <c r="M11" s="34">
        <v>44295</v>
      </c>
      <c r="N11" s="33">
        <v>413228439</v>
      </c>
      <c r="P11" s="39">
        <f>+H11-L11</f>
        <v>361286</v>
      </c>
    </row>
    <row r="12" spans="1:16" x14ac:dyDescent="0.2">
      <c r="B12" s="2"/>
      <c r="F12" s="34"/>
      <c r="H12" s="3">
        <f>+H11-L11</f>
        <v>361286</v>
      </c>
      <c r="J12" s="36">
        <v>44287</v>
      </c>
      <c r="K12" s="36" t="s">
        <v>16</v>
      </c>
      <c r="L12" s="3">
        <v>275926</v>
      </c>
      <c r="M12" s="34">
        <v>44347</v>
      </c>
      <c r="N12" s="33">
        <v>422626475</v>
      </c>
      <c r="P12" s="39">
        <f>+H12-L12</f>
        <v>85360</v>
      </c>
    </row>
    <row r="13" spans="1:16" ht="10.8" thickBot="1" x14ac:dyDescent="0.25">
      <c r="B13" s="2"/>
      <c r="F13" s="34"/>
      <c r="H13" s="3">
        <f>+H12-L12</f>
        <v>85360</v>
      </c>
      <c r="J13" s="36">
        <v>44348</v>
      </c>
      <c r="K13" s="36" t="s">
        <v>16</v>
      </c>
      <c r="L13" s="3">
        <v>85360</v>
      </c>
      <c r="M13" s="34"/>
      <c r="N13" s="33"/>
      <c r="P13" s="39">
        <f>+H13-L13</f>
        <v>0</v>
      </c>
    </row>
    <row r="14" spans="1:16" ht="10.8" thickBot="1" x14ac:dyDescent="0.25">
      <c r="F14" s="14" t="s">
        <v>17</v>
      </c>
      <c r="H14" s="38">
        <f>+H13-L13</f>
        <v>0</v>
      </c>
    </row>
    <row r="16" spans="1:16" ht="10.8" thickBot="1" x14ac:dyDescent="0.25">
      <c r="A16" s="15" t="s">
        <v>19</v>
      </c>
      <c r="B16" s="2">
        <v>2020</v>
      </c>
      <c r="C16" s="3">
        <v>238165</v>
      </c>
      <c r="D16" s="4">
        <v>397332367</v>
      </c>
      <c r="E16" s="4" t="s">
        <v>15</v>
      </c>
      <c r="F16" s="5">
        <v>44188</v>
      </c>
      <c r="H16" s="3">
        <f>+C16</f>
        <v>238165</v>
      </c>
      <c r="J16" s="36">
        <v>44348</v>
      </c>
      <c r="K16" s="36" t="s">
        <v>16</v>
      </c>
      <c r="L16" s="3">
        <v>238165</v>
      </c>
      <c r="P16" s="39">
        <f>+H16-L16</f>
        <v>0</v>
      </c>
    </row>
    <row r="17" spans="1:16" ht="10.8" thickBot="1" x14ac:dyDescent="0.25">
      <c r="F17" s="14" t="s">
        <v>17</v>
      </c>
      <c r="H17" s="38">
        <f>+H16-L16</f>
        <v>0</v>
      </c>
    </row>
    <row r="19" spans="1:16" x14ac:dyDescent="0.2">
      <c r="A19" s="15" t="s">
        <v>20</v>
      </c>
      <c r="B19" s="2">
        <v>2020</v>
      </c>
      <c r="C19" s="3">
        <v>845468</v>
      </c>
      <c r="D19" s="4">
        <v>404629271</v>
      </c>
      <c r="E19" s="40" t="s">
        <v>21</v>
      </c>
      <c r="F19" s="5">
        <v>44243</v>
      </c>
      <c r="H19" s="3">
        <f>+C19</f>
        <v>845468</v>
      </c>
      <c r="J19" s="36">
        <v>44348</v>
      </c>
      <c r="K19" s="36" t="s">
        <v>16</v>
      </c>
      <c r="L19" s="3">
        <v>339857</v>
      </c>
      <c r="P19" s="39">
        <f>+H19-L19</f>
        <v>505611</v>
      </c>
    </row>
    <row r="20" spans="1:16" ht="10.8" thickBot="1" x14ac:dyDescent="0.25">
      <c r="B20" s="2"/>
      <c r="E20" s="40"/>
      <c r="H20" s="3">
        <f>+H19-L19</f>
        <v>505611</v>
      </c>
      <c r="J20" s="36">
        <v>44470</v>
      </c>
      <c r="K20" s="36" t="s">
        <v>16</v>
      </c>
      <c r="L20" s="3">
        <v>505611</v>
      </c>
      <c r="M20" s="36">
        <v>44470</v>
      </c>
      <c r="N20" s="36"/>
      <c r="P20" s="39">
        <f>+H20-L20</f>
        <v>0</v>
      </c>
    </row>
    <row r="21" spans="1:16" ht="10.8" thickBot="1" x14ac:dyDescent="0.25">
      <c r="F21" s="14" t="s">
        <v>17</v>
      </c>
      <c r="H21" s="38">
        <f>+H20-L20</f>
        <v>0</v>
      </c>
    </row>
    <row r="23" spans="1:16" ht="10.8" thickBot="1" x14ac:dyDescent="0.25">
      <c r="A23" s="15" t="s">
        <v>22</v>
      </c>
      <c r="B23" s="2">
        <v>2021</v>
      </c>
      <c r="C23" s="3">
        <v>16369</v>
      </c>
      <c r="D23" s="4">
        <v>413228079</v>
      </c>
      <c r="E23" s="4" t="s">
        <v>15</v>
      </c>
      <c r="F23" s="5">
        <v>44295</v>
      </c>
      <c r="H23" s="3">
        <f>+C23</f>
        <v>16369</v>
      </c>
      <c r="J23" s="36">
        <v>44501</v>
      </c>
      <c r="K23" s="36" t="s">
        <v>16</v>
      </c>
      <c r="L23" s="3">
        <v>16369</v>
      </c>
      <c r="P23" s="39">
        <f>+H23-L23</f>
        <v>0</v>
      </c>
    </row>
    <row r="24" spans="1:16" ht="10.8" thickBot="1" x14ac:dyDescent="0.25">
      <c r="F24" s="14" t="s">
        <v>17</v>
      </c>
      <c r="H24" s="38">
        <f>+H23-L23</f>
        <v>0</v>
      </c>
      <c r="J24" s="36"/>
    </row>
    <row r="25" spans="1:16" ht="11.4" x14ac:dyDescent="0.2">
      <c r="J25" s="36"/>
      <c r="L25" s="41"/>
    </row>
    <row r="26" spans="1:16" ht="10.8" thickBot="1" x14ac:dyDescent="0.25">
      <c r="A26" s="15" t="s">
        <v>23</v>
      </c>
      <c r="B26" s="2">
        <v>2021</v>
      </c>
      <c r="C26" s="3">
        <v>42476</v>
      </c>
      <c r="D26" s="4">
        <v>416586371</v>
      </c>
      <c r="E26" s="4" t="s">
        <v>15</v>
      </c>
      <c r="F26" s="5">
        <v>44312</v>
      </c>
      <c r="H26" s="3">
        <f>+C26</f>
        <v>42476</v>
      </c>
      <c r="J26" s="36">
        <v>44501</v>
      </c>
      <c r="K26" s="36" t="s">
        <v>16</v>
      </c>
      <c r="L26" s="3">
        <v>42476</v>
      </c>
      <c r="P26" s="39">
        <f>+H26-L26</f>
        <v>0</v>
      </c>
    </row>
    <row r="27" spans="1:16" ht="10.8" thickBot="1" x14ac:dyDescent="0.25">
      <c r="F27" s="14" t="s">
        <v>17</v>
      </c>
      <c r="H27" s="38">
        <f>+H26-L26</f>
        <v>0</v>
      </c>
      <c r="J27" s="36"/>
    </row>
    <row r="28" spans="1:16" x14ac:dyDescent="0.2">
      <c r="J28" s="36"/>
    </row>
    <row r="29" spans="1:16" ht="10.8" thickBot="1" x14ac:dyDescent="0.25">
      <c r="A29" s="15" t="s">
        <v>24</v>
      </c>
      <c r="B29" s="2">
        <v>2021</v>
      </c>
      <c r="C29" s="3">
        <v>71089</v>
      </c>
      <c r="D29" s="4">
        <v>427412561</v>
      </c>
      <c r="E29" s="4" t="s">
        <v>15</v>
      </c>
      <c r="F29" s="5">
        <v>44375</v>
      </c>
      <c r="H29" s="3">
        <f>+C29</f>
        <v>71089</v>
      </c>
      <c r="J29" s="36">
        <v>44501</v>
      </c>
      <c r="K29" s="36" t="s">
        <v>16</v>
      </c>
      <c r="L29" s="3">
        <v>71089</v>
      </c>
      <c r="P29" s="39">
        <f>+H29-L29</f>
        <v>0</v>
      </c>
    </row>
    <row r="30" spans="1:16" ht="10.8" thickBot="1" x14ac:dyDescent="0.25">
      <c r="F30" s="14" t="s">
        <v>17</v>
      </c>
      <c r="H30" s="38">
        <f>+H29-L29</f>
        <v>0</v>
      </c>
    </row>
    <row r="32" spans="1:16" ht="14.4" x14ac:dyDescent="0.3">
      <c r="A32" s="15" t="s">
        <v>25</v>
      </c>
      <c r="B32" s="2">
        <v>2021</v>
      </c>
      <c r="C32" s="42">
        <v>1110063</v>
      </c>
      <c r="D32">
        <v>437724436</v>
      </c>
      <c r="E32" t="s">
        <v>15</v>
      </c>
      <c r="F32" s="5">
        <v>44440</v>
      </c>
      <c r="H32" s="3">
        <f>+C32</f>
        <v>1110063</v>
      </c>
      <c r="J32" s="7">
        <v>44440</v>
      </c>
      <c r="K32" s="36" t="s">
        <v>16</v>
      </c>
      <c r="L32" s="3">
        <v>734676</v>
      </c>
      <c r="M32" s="9">
        <v>44490</v>
      </c>
      <c r="N32">
        <v>446050547</v>
      </c>
      <c r="P32" s="43">
        <f>+H32-L32</f>
        <v>375387</v>
      </c>
    </row>
    <row r="33" spans="1:16" ht="15" thickBot="1" x14ac:dyDescent="0.35">
      <c r="B33" s="2"/>
      <c r="C33" s="42"/>
      <c r="D33"/>
      <c r="E33"/>
      <c r="H33" s="3">
        <f>+H32-L32</f>
        <v>375387</v>
      </c>
      <c r="J33" s="36">
        <v>44501</v>
      </c>
      <c r="K33" s="36" t="s">
        <v>16</v>
      </c>
      <c r="L33" s="3">
        <v>375387</v>
      </c>
      <c r="N33"/>
      <c r="P33" s="43">
        <f>+H33-L33</f>
        <v>0</v>
      </c>
    </row>
    <row r="34" spans="1:16" ht="10.8" thickBot="1" x14ac:dyDescent="0.25">
      <c r="F34" s="14" t="s">
        <v>17</v>
      </c>
      <c r="H34" s="38">
        <f>+H33-L33</f>
        <v>0</v>
      </c>
    </row>
    <row r="36" spans="1:16" ht="14.4" x14ac:dyDescent="0.3">
      <c r="A36" s="15" t="s">
        <v>26</v>
      </c>
      <c r="B36" s="2">
        <v>2021</v>
      </c>
      <c r="C36" s="42">
        <v>202997</v>
      </c>
      <c r="D36">
        <v>439669012</v>
      </c>
      <c r="E36" t="s">
        <v>15</v>
      </c>
      <c r="F36" s="5">
        <v>44453</v>
      </c>
      <c r="H36" s="3">
        <f>+C36</f>
        <v>202997</v>
      </c>
      <c r="J36" s="36">
        <v>44470</v>
      </c>
      <c r="K36" s="36" t="s">
        <v>16</v>
      </c>
      <c r="L36" s="3">
        <v>178215</v>
      </c>
      <c r="M36" s="36">
        <v>44470</v>
      </c>
      <c r="N36" s="36"/>
      <c r="P36" s="43">
        <f>+H36-L36</f>
        <v>24782</v>
      </c>
    </row>
    <row r="37" spans="1:16" ht="15" thickBot="1" x14ac:dyDescent="0.35">
      <c r="B37" s="2"/>
      <c r="C37" s="42"/>
      <c r="D37"/>
      <c r="E37"/>
      <c r="H37" s="3">
        <f>+H36-L36</f>
        <v>24782</v>
      </c>
      <c r="J37" s="36">
        <v>44501</v>
      </c>
      <c r="K37" s="36" t="s">
        <v>16</v>
      </c>
      <c r="L37" s="3">
        <v>24782</v>
      </c>
      <c r="M37" s="36"/>
      <c r="N37" s="36"/>
      <c r="P37" s="43">
        <f>+H37-L37</f>
        <v>0</v>
      </c>
    </row>
    <row r="38" spans="1:16" ht="10.8" thickBot="1" x14ac:dyDescent="0.25">
      <c r="F38" s="14" t="s">
        <v>17</v>
      </c>
      <c r="H38" s="38">
        <f>+H37-L37</f>
        <v>0</v>
      </c>
    </row>
    <row r="41" spans="1:16" x14ac:dyDescent="0.2">
      <c r="H41" s="3">
        <f>+H38+H34+H30+H27+H24</f>
        <v>0</v>
      </c>
    </row>
  </sheetData>
  <mergeCells count="2">
    <mergeCell ref="A5:F5"/>
    <mergeCell ref="J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IV52"/>
  <sheetViews>
    <sheetView zoomScale="80" zoomScaleNormal="80" workbookViewId="0">
      <pane xSplit="2" ySplit="3" topLeftCell="C7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baseColWidth="10" defaultRowHeight="15" customHeight="1" x14ac:dyDescent="0.2"/>
  <cols>
    <col min="1" max="1" width="1.109375" style="56" customWidth="1"/>
    <col min="2" max="2" width="37.6640625" style="56" customWidth="1"/>
    <col min="3" max="6" width="10.33203125" style="72" customWidth="1"/>
    <col min="7" max="8" width="10.33203125" style="81" customWidth="1"/>
    <col min="9" max="9" width="10.44140625" style="81" customWidth="1"/>
    <col min="10" max="10" width="15.109375" style="72" bestFit="1" customWidth="1"/>
    <col min="11" max="11" width="15" style="72" bestFit="1" customWidth="1"/>
    <col min="12" max="14" width="15.109375" style="56" bestFit="1" customWidth="1"/>
    <col min="15" max="15" width="17" style="56" bestFit="1" customWidth="1"/>
    <col min="16" max="16" width="18.33203125" style="56" bestFit="1" customWidth="1"/>
    <col min="17" max="256" width="11.44140625" style="56"/>
    <col min="257" max="257" width="1.109375" style="56" customWidth="1"/>
    <col min="258" max="258" width="37.6640625" style="56" customWidth="1"/>
    <col min="259" max="259" width="13.6640625" style="56" customWidth="1"/>
    <col min="260" max="260" width="15.6640625" style="56" customWidth="1"/>
    <col min="261" max="261" width="13.6640625" style="56" customWidth="1"/>
    <col min="262" max="262" width="15.109375" style="56" customWidth="1"/>
    <col min="263" max="263" width="13.6640625" style="56" customWidth="1"/>
    <col min="264" max="264" width="15.109375" style="56" customWidth="1"/>
    <col min="265" max="265" width="17" style="56" customWidth="1"/>
    <col min="266" max="266" width="15.109375" style="56" bestFit="1" customWidth="1"/>
    <col min="267" max="267" width="15" style="56" bestFit="1" customWidth="1"/>
    <col min="268" max="270" width="15.109375" style="56" bestFit="1" customWidth="1"/>
    <col min="271" max="271" width="17" style="56" bestFit="1" customWidth="1"/>
    <col min="272" max="272" width="18.33203125" style="56" bestFit="1" customWidth="1"/>
    <col min="273" max="512" width="11.44140625" style="56"/>
    <col min="513" max="513" width="1.109375" style="56" customWidth="1"/>
    <col min="514" max="514" width="37.6640625" style="56" customWidth="1"/>
    <col min="515" max="515" width="13.6640625" style="56" customWidth="1"/>
    <col min="516" max="516" width="15.6640625" style="56" customWidth="1"/>
    <col min="517" max="517" width="13.6640625" style="56" customWidth="1"/>
    <col min="518" max="518" width="15.109375" style="56" customWidth="1"/>
    <col min="519" max="519" width="13.6640625" style="56" customWidth="1"/>
    <col min="520" max="520" width="15.109375" style="56" customWidth="1"/>
    <col min="521" max="521" width="17" style="56" customWidth="1"/>
    <col min="522" max="522" width="15.109375" style="56" bestFit="1" customWidth="1"/>
    <col min="523" max="523" width="15" style="56" bestFit="1" customWidth="1"/>
    <col min="524" max="526" width="15.109375" style="56" bestFit="1" customWidth="1"/>
    <col min="527" max="527" width="17" style="56" bestFit="1" customWidth="1"/>
    <col min="528" max="528" width="18.33203125" style="56" bestFit="1" customWidth="1"/>
    <col min="529" max="768" width="11.44140625" style="56"/>
    <col min="769" max="769" width="1.109375" style="56" customWidth="1"/>
    <col min="770" max="770" width="37.6640625" style="56" customWidth="1"/>
    <col min="771" max="771" width="13.6640625" style="56" customWidth="1"/>
    <col min="772" max="772" width="15.6640625" style="56" customWidth="1"/>
    <col min="773" max="773" width="13.6640625" style="56" customWidth="1"/>
    <col min="774" max="774" width="15.109375" style="56" customWidth="1"/>
    <col min="775" max="775" width="13.6640625" style="56" customWidth="1"/>
    <col min="776" max="776" width="15.109375" style="56" customWidth="1"/>
    <col min="777" max="777" width="17" style="56" customWidth="1"/>
    <col min="778" max="778" width="15.109375" style="56" bestFit="1" customWidth="1"/>
    <col min="779" max="779" width="15" style="56" bestFit="1" customWidth="1"/>
    <col min="780" max="782" width="15.109375" style="56" bestFit="1" customWidth="1"/>
    <col min="783" max="783" width="17" style="56" bestFit="1" customWidth="1"/>
    <col min="784" max="784" width="18.33203125" style="56" bestFit="1" customWidth="1"/>
    <col min="785" max="1024" width="11.44140625" style="56"/>
    <col min="1025" max="1025" width="1.109375" style="56" customWidth="1"/>
    <col min="1026" max="1026" width="37.6640625" style="56" customWidth="1"/>
    <col min="1027" max="1027" width="13.6640625" style="56" customWidth="1"/>
    <col min="1028" max="1028" width="15.6640625" style="56" customWidth="1"/>
    <col min="1029" max="1029" width="13.6640625" style="56" customWidth="1"/>
    <col min="1030" max="1030" width="15.109375" style="56" customWidth="1"/>
    <col min="1031" max="1031" width="13.6640625" style="56" customWidth="1"/>
    <col min="1032" max="1032" width="15.109375" style="56" customWidth="1"/>
    <col min="1033" max="1033" width="17" style="56" customWidth="1"/>
    <col min="1034" max="1034" width="15.109375" style="56" bestFit="1" customWidth="1"/>
    <col min="1035" max="1035" width="15" style="56" bestFit="1" customWidth="1"/>
    <col min="1036" max="1038" width="15.109375" style="56" bestFit="1" customWidth="1"/>
    <col min="1039" max="1039" width="17" style="56" bestFit="1" customWidth="1"/>
    <col min="1040" max="1040" width="18.33203125" style="56" bestFit="1" customWidth="1"/>
    <col min="1041" max="1280" width="11.44140625" style="56"/>
    <col min="1281" max="1281" width="1.109375" style="56" customWidth="1"/>
    <col min="1282" max="1282" width="37.6640625" style="56" customWidth="1"/>
    <col min="1283" max="1283" width="13.6640625" style="56" customWidth="1"/>
    <col min="1284" max="1284" width="15.6640625" style="56" customWidth="1"/>
    <col min="1285" max="1285" width="13.6640625" style="56" customWidth="1"/>
    <col min="1286" max="1286" width="15.109375" style="56" customWidth="1"/>
    <col min="1287" max="1287" width="13.6640625" style="56" customWidth="1"/>
    <col min="1288" max="1288" width="15.109375" style="56" customWidth="1"/>
    <col min="1289" max="1289" width="17" style="56" customWidth="1"/>
    <col min="1290" max="1290" width="15.109375" style="56" bestFit="1" customWidth="1"/>
    <col min="1291" max="1291" width="15" style="56" bestFit="1" customWidth="1"/>
    <col min="1292" max="1294" width="15.109375" style="56" bestFit="1" customWidth="1"/>
    <col min="1295" max="1295" width="17" style="56" bestFit="1" customWidth="1"/>
    <col min="1296" max="1296" width="18.33203125" style="56" bestFit="1" customWidth="1"/>
    <col min="1297" max="1536" width="11.44140625" style="56"/>
    <col min="1537" max="1537" width="1.109375" style="56" customWidth="1"/>
    <col min="1538" max="1538" width="37.6640625" style="56" customWidth="1"/>
    <col min="1539" max="1539" width="13.6640625" style="56" customWidth="1"/>
    <col min="1540" max="1540" width="15.6640625" style="56" customWidth="1"/>
    <col min="1541" max="1541" width="13.6640625" style="56" customWidth="1"/>
    <col min="1542" max="1542" width="15.109375" style="56" customWidth="1"/>
    <col min="1543" max="1543" width="13.6640625" style="56" customWidth="1"/>
    <col min="1544" max="1544" width="15.109375" style="56" customWidth="1"/>
    <col min="1545" max="1545" width="17" style="56" customWidth="1"/>
    <col min="1546" max="1546" width="15.109375" style="56" bestFit="1" customWidth="1"/>
    <col min="1547" max="1547" width="15" style="56" bestFit="1" customWidth="1"/>
    <col min="1548" max="1550" width="15.109375" style="56" bestFit="1" customWidth="1"/>
    <col min="1551" max="1551" width="17" style="56" bestFit="1" customWidth="1"/>
    <col min="1552" max="1552" width="18.33203125" style="56" bestFit="1" customWidth="1"/>
    <col min="1553" max="1792" width="11.44140625" style="56"/>
    <col min="1793" max="1793" width="1.109375" style="56" customWidth="1"/>
    <col min="1794" max="1794" width="37.6640625" style="56" customWidth="1"/>
    <col min="1795" max="1795" width="13.6640625" style="56" customWidth="1"/>
    <col min="1796" max="1796" width="15.6640625" style="56" customWidth="1"/>
    <col min="1797" max="1797" width="13.6640625" style="56" customWidth="1"/>
    <col min="1798" max="1798" width="15.109375" style="56" customWidth="1"/>
    <col min="1799" max="1799" width="13.6640625" style="56" customWidth="1"/>
    <col min="1800" max="1800" width="15.109375" style="56" customWidth="1"/>
    <col min="1801" max="1801" width="17" style="56" customWidth="1"/>
    <col min="1802" max="1802" width="15.109375" style="56" bestFit="1" customWidth="1"/>
    <col min="1803" max="1803" width="15" style="56" bestFit="1" customWidth="1"/>
    <col min="1804" max="1806" width="15.109375" style="56" bestFit="1" customWidth="1"/>
    <col min="1807" max="1807" width="17" style="56" bestFit="1" customWidth="1"/>
    <col min="1808" max="1808" width="18.33203125" style="56" bestFit="1" customWidth="1"/>
    <col min="1809" max="2048" width="11.44140625" style="56"/>
    <col min="2049" max="2049" width="1.109375" style="56" customWidth="1"/>
    <col min="2050" max="2050" width="37.6640625" style="56" customWidth="1"/>
    <col min="2051" max="2051" width="13.6640625" style="56" customWidth="1"/>
    <col min="2052" max="2052" width="15.6640625" style="56" customWidth="1"/>
    <col min="2053" max="2053" width="13.6640625" style="56" customWidth="1"/>
    <col min="2054" max="2054" width="15.109375" style="56" customWidth="1"/>
    <col min="2055" max="2055" width="13.6640625" style="56" customWidth="1"/>
    <col min="2056" max="2056" width="15.109375" style="56" customWidth="1"/>
    <col min="2057" max="2057" width="17" style="56" customWidth="1"/>
    <col min="2058" max="2058" width="15.109375" style="56" bestFit="1" customWidth="1"/>
    <col min="2059" max="2059" width="15" style="56" bestFit="1" customWidth="1"/>
    <col min="2060" max="2062" width="15.109375" style="56" bestFit="1" customWidth="1"/>
    <col min="2063" max="2063" width="17" style="56" bestFit="1" customWidth="1"/>
    <col min="2064" max="2064" width="18.33203125" style="56" bestFit="1" customWidth="1"/>
    <col min="2065" max="2304" width="11.44140625" style="56"/>
    <col min="2305" max="2305" width="1.109375" style="56" customWidth="1"/>
    <col min="2306" max="2306" width="37.6640625" style="56" customWidth="1"/>
    <col min="2307" max="2307" width="13.6640625" style="56" customWidth="1"/>
    <col min="2308" max="2308" width="15.6640625" style="56" customWidth="1"/>
    <col min="2309" max="2309" width="13.6640625" style="56" customWidth="1"/>
    <col min="2310" max="2310" width="15.109375" style="56" customWidth="1"/>
    <col min="2311" max="2311" width="13.6640625" style="56" customWidth="1"/>
    <col min="2312" max="2312" width="15.109375" style="56" customWidth="1"/>
    <col min="2313" max="2313" width="17" style="56" customWidth="1"/>
    <col min="2314" max="2314" width="15.109375" style="56" bestFit="1" customWidth="1"/>
    <col min="2315" max="2315" width="15" style="56" bestFit="1" customWidth="1"/>
    <col min="2316" max="2318" width="15.109375" style="56" bestFit="1" customWidth="1"/>
    <col min="2319" max="2319" width="17" style="56" bestFit="1" customWidth="1"/>
    <col min="2320" max="2320" width="18.33203125" style="56" bestFit="1" customWidth="1"/>
    <col min="2321" max="2560" width="11.44140625" style="56"/>
    <col min="2561" max="2561" width="1.109375" style="56" customWidth="1"/>
    <col min="2562" max="2562" width="37.6640625" style="56" customWidth="1"/>
    <col min="2563" max="2563" width="13.6640625" style="56" customWidth="1"/>
    <col min="2564" max="2564" width="15.6640625" style="56" customWidth="1"/>
    <col min="2565" max="2565" width="13.6640625" style="56" customWidth="1"/>
    <col min="2566" max="2566" width="15.109375" style="56" customWidth="1"/>
    <col min="2567" max="2567" width="13.6640625" style="56" customWidth="1"/>
    <col min="2568" max="2568" width="15.109375" style="56" customWidth="1"/>
    <col min="2569" max="2569" width="17" style="56" customWidth="1"/>
    <col min="2570" max="2570" width="15.109375" style="56" bestFit="1" customWidth="1"/>
    <col min="2571" max="2571" width="15" style="56" bestFit="1" customWidth="1"/>
    <col min="2572" max="2574" width="15.109375" style="56" bestFit="1" customWidth="1"/>
    <col min="2575" max="2575" width="17" style="56" bestFit="1" customWidth="1"/>
    <col min="2576" max="2576" width="18.33203125" style="56" bestFit="1" customWidth="1"/>
    <col min="2577" max="2816" width="11.44140625" style="56"/>
    <col min="2817" max="2817" width="1.109375" style="56" customWidth="1"/>
    <col min="2818" max="2818" width="37.6640625" style="56" customWidth="1"/>
    <col min="2819" max="2819" width="13.6640625" style="56" customWidth="1"/>
    <col min="2820" max="2820" width="15.6640625" style="56" customWidth="1"/>
    <col min="2821" max="2821" width="13.6640625" style="56" customWidth="1"/>
    <col min="2822" max="2822" width="15.109375" style="56" customWidth="1"/>
    <col min="2823" max="2823" width="13.6640625" style="56" customWidth="1"/>
    <col min="2824" max="2824" width="15.109375" style="56" customWidth="1"/>
    <col min="2825" max="2825" width="17" style="56" customWidth="1"/>
    <col min="2826" max="2826" width="15.109375" style="56" bestFit="1" customWidth="1"/>
    <col min="2827" max="2827" width="15" style="56" bestFit="1" customWidth="1"/>
    <col min="2828" max="2830" width="15.109375" style="56" bestFit="1" customWidth="1"/>
    <col min="2831" max="2831" width="17" style="56" bestFit="1" customWidth="1"/>
    <col min="2832" max="2832" width="18.33203125" style="56" bestFit="1" customWidth="1"/>
    <col min="2833" max="3072" width="11.44140625" style="56"/>
    <col min="3073" max="3073" width="1.109375" style="56" customWidth="1"/>
    <col min="3074" max="3074" width="37.6640625" style="56" customWidth="1"/>
    <col min="3075" max="3075" width="13.6640625" style="56" customWidth="1"/>
    <col min="3076" max="3076" width="15.6640625" style="56" customWidth="1"/>
    <col min="3077" max="3077" width="13.6640625" style="56" customWidth="1"/>
    <col min="3078" max="3078" width="15.109375" style="56" customWidth="1"/>
    <col min="3079" max="3079" width="13.6640625" style="56" customWidth="1"/>
    <col min="3080" max="3080" width="15.109375" style="56" customWidth="1"/>
    <col min="3081" max="3081" width="17" style="56" customWidth="1"/>
    <col min="3082" max="3082" width="15.109375" style="56" bestFit="1" customWidth="1"/>
    <col min="3083" max="3083" width="15" style="56" bestFit="1" customWidth="1"/>
    <col min="3084" max="3086" width="15.109375" style="56" bestFit="1" customWidth="1"/>
    <col min="3087" max="3087" width="17" style="56" bestFit="1" customWidth="1"/>
    <col min="3088" max="3088" width="18.33203125" style="56" bestFit="1" customWidth="1"/>
    <col min="3089" max="3328" width="11.44140625" style="56"/>
    <col min="3329" max="3329" width="1.109375" style="56" customWidth="1"/>
    <col min="3330" max="3330" width="37.6640625" style="56" customWidth="1"/>
    <col min="3331" max="3331" width="13.6640625" style="56" customWidth="1"/>
    <col min="3332" max="3332" width="15.6640625" style="56" customWidth="1"/>
    <col min="3333" max="3333" width="13.6640625" style="56" customWidth="1"/>
    <col min="3334" max="3334" width="15.109375" style="56" customWidth="1"/>
    <col min="3335" max="3335" width="13.6640625" style="56" customWidth="1"/>
    <col min="3336" max="3336" width="15.109375" style="56" customWidth="1"/>
    <col min="3337" max="3337" width="17" style="56" customWidth="1"/>
    <col min="3338" max="3338" width="15.109375" style="56" bestFit="1" customWidth="1"/>
    <col min="3339" max="3339" width="15" style="56" bestFit="1" customWidth="1"/>
    <col min="3340" max="3342" width="15.109375" style="56" bestFit="1" customWidth="1"/>
    <col min="3343" max="3343" width="17" style="56" bestFit="1" customWidth="1"/>
    <col min="3344" max="3344" width="18.33203125" style="56" bestFit="1" customWidth="1"/>
    <col min="3345" max="3584" width="11.44140625" style="56"/>
    <col min="3585" max="3585" width="1.109375" style="56" customWidth="1"/>
    <col min="3586" max="3586" width="37.6640625" style="56" customWidth="1"/>
    <col min="3587" max="3587" width="13.6640625" style="56" customWidth="1"/>
    <col min="3588" max="3588" width="15.6640625" style="56" customWidth="1"/>
    <col min="3589" max="3589" width="13.6640625" style="56" customWidth="1"/>
    <col min="3590" max="3590" width="15.109375" style="56" customWidth="1"/>
    <col min="3591" max="3591" width="13.6640625" style="56" customWidth="1"/>
    <col min="3592" max="3592" width="15.109375" style="56" customWidth="1"/>
    <col min="3593" max="3593" width="17" style="56" customWidth="1"/>
    <col min="3594" max="3594" width="15.109375" style="56" bestFit="1" customWidth="1"/>
    <col min="3595" max="3595" width="15" style="56" bestFit="1" customWidth="1"/>
    <col min="3596" max="3598" width="15.109375" style="56" bestFit="1" customWidth="1"/>
    <col min="3599" max="3599" width="17" style="56" bestFit="1" customWidth="1"/>
    <col min="3600" max="3600" width="18.33203125" style="56" bestFit="1" customWidth="1"/>
    <col min="3601" max="3840" width="11.44140625" style="56"/>
    <col min="3841" max="3841" width="1.109375" style="56" customWidth="1"/>
    <col min="3842" max="3842" width="37.6640625" style="56" customWidth="1"/>
    <col min="3843" max="3843" width="13.6640625" style="56" customWidth="1"/>
    <col min="3844" max="3844" width="15.6640625" style="56" customWidth="1"/>
    <col min="3845" max="3845" width="13.6640625" style="56" customWidth="1"/>
    <col min="3846" max="3846" width="15.109375" style="56" customWidth="1"/>
    <col min="3847" max="3847" width="13.6640625" style="56" customWidth="1"/>
    <col min="3848" max="3848" width="15.109375" style="56" customWidth="1"/>
    <col min="3849" max="3849" width="17" style="56" customWidth="1"/>
    <col min="3850" max="3850" width="15.109375" style="56" bestFit="1" customWidth="1"/>
    <col min="3851" max="3851" width="15" style="56" bestFit="1" customWidth="1"/>
    <col min="3852" max="3854" width="15.109375" style="56" bestFit="1" customWidth="1"/>
    <col min="3855" max="3855" width="17" style="56" bestFit="1" customWidth="1"/>
    <col min="3856" max="3856" width="18.33203125" style="56" bestFit="1" customWidth="1"/>
    <col min="3857" max="4096" width="11.44140625" style="56"/>
    <col min="4097" max="4097" width="1.109375" style="56" customWidth="1"/>
    <col min="4098" max="4098" width="37.6640625" style="56" customWidth="1"/>
    <col min="4099" max="4099" width="13.6640625" style="56" customWidth="1"/>
    <col min="4100" max="4100" width="15.6640625" style="56" customWidth="1"/>
    <col min="4101" max="4101" width="13.6640625" style="56" customWidth="1"/>
    <col min="4102" max="4102" width="15.109375" style="56" customWidth="1"/>
    <col min="4103" max="4103" width="13.6640625" style="56" customWidth="1"/>
    <col min="4104" max="4104" width="15.109375" style="56" customWidth="1"/>
    <col min="4105" max="4105" width="17" style="56" customWidth="1"/>
    <col min="4106" max="4106" width="15.109375" style="56" bestFit="1" customWidth="1"/>
    <col min="4107" max="4107" width="15" style="56" bestFit="1" customWidth="1"/>
    <col min="4108" max="4110" width="15.109375" style="56" bestFit="1" customWidth="1"/>
    <col min="4111" max="4111" width="17" style="56" bestFit="1" customWidth="1"/>
    <col min="4112" max="4112" width="18.33203125" style="56" bestFit="1" customWidth="1"/>
    <col min="4113" max="4352" width="11.44140625" style="56"/>
    <col min="4353" max="4353" width="1.109375" style="56" customWidth="1"/>
    <col min="4354" max="4354" width="37.6640625" style="56" customWidth="1"/>
    <col min="4355" max="4355" width="13.6640625" style="56" customWidth="1"/>
    <col min="4356" max="4356" width="15.6640625" style="56" customWidth="1"/>
    <col min="4357" max="4357" width="13.6640625" style="56" customWidth="1"/>
    <col min="4358" max="4358" width="15.109375" style="56" customWidth="1"/>
    <col min="4359" max="4359" width="13.6640625" style="56" customWidth="1"/>
    <col min="4360" max="4360" width="15.109375" style="56" customWidth="1"/>
    <col min="4361" max="4361" width="17" style="56" customWidth="1"/>
    <col min="4362" max="4362" width="15.109375" style="56" bestFit="1" customWidth="1"/>
    <col min="4363" max="4363" width="15" style="56" bestFit="1" customWidth="1"/>
    <col min="4364" max="4366" width="15.109375" style="56" bestFit="1" customWidth="1"/>
    <col min="4367" max="4367" width="17" style="56" bestFit="1" customWidth="1"/>
    <col min="4368" max="4368" width="18.33203125" style="56" bestFit="1" customWidth="1"/>
    <col min="4369" max="4608" width="11.44140625" style="56"/>
    <col min="4609" max="4609" width="1.109375" style="56" customWidth="1"/>
    <col min="4610" max="4610" width="37.6640625" style="56" customWidth="1"/>
    <col min="4611" max="4611" width="13.6640625" style="56" customWidth="1"/>
    <col min="4612" max="4612" width="15.6640625" style="56" customWidth="1"/>
    <col min="4613" max="4613" width="13.6640625" style="56" customWidth="1"/>
    <col min="4614" max="4614" width="15.109375" style="56" customWidth="1"/>
    <col min="4615" max="4615" width="13.6640625" style="56" customWidth="1"/>
    <col min="4616" max="4616" width="15.109375" style="56" customWidth="1"/>
    <col min="4617" max="4617" width="17" style="56" customWidth="1"/>
    <col min="4618" max="4618" width="15.109375" style="56" bestFit="1" customWidth="1"/>
    <col min="4619" max="4619" width="15" style="56" bestFit="1" customWidth="1"/>
    <col min="4620" max="4622" width="15.109375" style="56" bestFit="1" customWidth="1"/>
    <col min="4623" max="4623" width="17" style="56" bestFit="1" customWidth="1"/>
    <col min="4624" max="4624" width="18.33203125" style="56" bestFit="1" customWidth="1"/>
    <col min="4625" max="4864" width="11.44140625" style="56"/>
    <col min="4865" max="4865" width="1.109375" style="56" customWidth="1"/>
    <col min="4866" max="4866" width="37.6640625" style="56" customWidth="1"/>
    <col min="4867" max="4867" width="13.6640625" style="56" customWidth="1"/>
    <col min="4868" max="4868" width="15.6640625" style="56" customWidth="1"/>
    <col min="4869" max="4869" width="13.6640625" style="56" customWidth="1"/>
    <col min="4870" max="4870" width="15.109375" style="56" customWidth="1"/>
    <col min="4871" max="4871" width="13.6640625" style="56" customWidth="1"/>
    <col min="4872" max="4872" width="15.109375" style="56" customWidth="1"/>
    <col min="4873" max="4873" width="17" style="56" customWidth="1"/>
    <col min="4874" max="4874" width="15.109375" style="56" bestFit="1" customWidth="1"/>
    <col min="4875" max="4875" width="15" style="56" bestFit="1" customWidth="1"/>
    <col min="4876" max="4878" width="15.109375" style="56" bestFit="1" customWidth="1"/>
    <col min="4879" max="4879" width="17" style="56" bestFit="1" customWidth="1"/>
    <col min="4880" max="4880" width="18.33203125" style="56" bestFit="1" customWidth="1"/>
    <col min="4881" max="5120" width="11.44140625" style="56"/>
    <col min="5121" max="5121" width="1.109375" style="56" customWidth="1"/>
    <col min="5122" max="5122" width="37.6640625" style="56" customWidth="1"/>
    <col min="5123" max="5123" width="13.6640625" style="56" customWidth="1"/>
    <col min="5124" max="5124" width="15.6640625" style="56" customWidth="1"/>
    <col min="5125" max="5125" width="13.6640625" style="56" customWidth="1"/>
    <col min="5126" max="5126" width="15.109375" style="56" customWidth="1"/>
    <col min="5127" max="5127" width="13.6640625" style="56" customWidth="1"/>
    <col min="5128" max="5128" width="15.109375" style="56" customWidth="1"/>
    <col min="5129" max="5129" width="17" style="56" customWidth="1"/>
    <col min="5130" max="5130" width="15.109375" style="56" bestFit="1" customWidth="1"/>
    <col min="5131" max="5131" width="15" style="56" bestFit="1" customWidth="1"/>
    <col min="5132" max="5134" width="15.109375" style="56" bestFit="1" customWidth="1"/>
    <col min="5135" max="5135" width="17" style="56" bestFit="1" customWidth="1"/>
    <col min="5136" max="5136" width="18.33203125" style="56" bestFit="1" customWidth="1"/>
    <col min="5137" max="5376" width="11.44140625" style="56"/>
    <col min="5377" max="5377" width="1.109375" style="56" customWidth="1"/>
    <col min="5378" max="5378" width="37.6640625" style="56" customWidth="1"/>
    <col min="5379" max="5379" width="13.6640625" style="56" customWidth="1"/>
    <col min="5380" max="5380" width="15.6640625" style="56" customWidth="1"/>
    <col min="5381" max="5381" width="13.6640625" style="56" customWidth="1"/>
    <col min="5382" max="5382" width="15.109375" style="56" customWidth="1"/>
    <col min="5383" max="5383" width="13.6640625" style="56" customWidth="1"/>
    <col min="5384" max="5384" width="15.109375" style="56" customWidth="1"/>
    <col min="5385" max="5385" width="17" style="56" customWidth="1"/>
    <col min="5386" max="5386" width="15.109375" style="56" bestFit="1" customWidth="1"/>
    <col min="5387" max="5387" width="15" style="56" bestFit="1" customWidth="1"/>
    <col min="5388" max="5390" width="15.109375" style="56" bestFit="1" customWidth="1"/>
    <col min="5391" max="5391" width="17" style="56" bestFit="1" customWidth="1"/>
    <col min="5392" max="5392" width="18.33203125" style="56" bestFit="1" customWidth="1"/>
    <col min="5393" max="5632" width="11.44140625" style="56"/>
    <col min="5633" max="5633" width="1.109375" style="56" customWidth="1"/>
    <col min="5634" max="5634" width="37.6640625" style="56" customWidth="1"/>
    <col min="5635" max="5635" width="13.6640625" style="56" customWidth="1"/>
    <col min="5636" max="5636" width="15.6640625" style="56" customWidth="1"/>
    <col min="5637" max="5637" width="13.6640625" style="56" customWidth="1"/>
    <col min="5638" max="5638" width="15.109375" style="56" customWidth="1"/>
    <col min="5639" max="5639" width="13.6640625" style="56" customWidth="1"/>
    <col min="5640" max="5640" width="15.109375" style="56" customWidth="1"/>
    <col min="5641" max="5641" width="17" style="56" customWidth="1"/>
    <col min="5642" max="5642" width="15.109375" style="56" bestFit="1" customWidth="1"/>
    <col min="5643" max="5643" width="15" style="56" bestFit="1" customWidth="1"/>
    <col min="5644" max="5646" width="15.109375" style="56" bestFit="1" customWidth="1"/>
    <col min="5647" max="5647" width="17" style="56" bestFit="1" customWidth="1"/>
    <col min="5648" max="5648" width="18.33203125" style="56" bestFit="1" customWidth="1"/>
    <col min="5649" max="5888" width="11.44140625" style="56"/>
    <col min="5889" max="5889" width="1.109375" style="56" customWidth="1"/>
    <col min="5890" max="5890" width="37.6640625" style="56" customWidth="1"/>
    <col min="5891" max="5891" width="13.6640625" style="56" customWidth="1"/>
    <col min="5892" max="5892" width="15.6640625" style="56" customWidth="1"/>
    <col min="5893" max="5893" width="13.6640625" style="56" customWidth="1"/>
    <col min="5894" max="5894" width="15.109375" style="56" customWidth="1"/>
    <col min="5895" max="5895" width="13.6640625" style="56" customWidth="1"/>
    <col min="5896" max="5896" width="15.109375" style="56" customWidth="1"/>
    <col min="5897" max="5897" width="17" style="56" customWidth="1"/>
    <col min="5898" max="5898" width="15.109375" style="56" bestFit="1" customWidth="1"/>
    <col min="5899" max="5899" width="15" style="56" bestFit="1" customWidth="1"/>
    <col min="5900" max="5902" width="15.109375" style="56" bestFit="1" customWidth="1"/>
    <col min="5903" max="5903" width="17" style="56" bestFit="1" customWidth="1"/>
    <col min="5904" max="5904" width="18.33203125" style="56" bestFit="1" customWidth="1"/>
    <col min="5905" max="6144" width="11.44140625" style="56"/>
    <col min="6145" max="6145" width="1.109375" style="56" customWidth="1"/>
    <col min="6146" max="6146" width="37.6640625" style="56" customWidth="1"/>
    <col min="6147" max="6147" width="13.6640625" style="56" customWidth="1"/>
    <col min="6148" max="6148" width="15.6640625" style="56" customWidth="1"/>
    <col min="6149" max="6149" width="13.6640625" style="56" customWidth="1"/>
    <col min="6150" max="6150" width="15.109375" style="56" customWidth="1"/>
    <col min="6151" max="6151" width="13.6640625" style="56" customWidth="1"/>
    <col min="6152" max="6152" width="15.109375" style="56" customWidth="1"/>
    <col min="6153" max="6153" width="17" style="56" customWidth="1"/>
    <col min="6154" max="6154" width="15.109375" style="56" bestFit="1" customWidth="1"/>
    <col min="6155" max="6155" width="15" style="56" bestFit="1" customWidth="1"/>
    <col min="6156" max="6158" width="15.109375" style="56" bestFit="1" customWidth="1"/>
    <col min="6159" max="6159" width="17" style="56" bestFit="1" customWidth="1"/>
    <col min="6160" max="6160" width="18.33203125" style="56" bestFit="1" customWidth="1"/>
    <col min="6161" max="6400" width="11.44140625" style="56"/>
    <col min="6401" max="6401" width="1.109375" style="56" customWidth="1"/>
    <col min="6402" max="6402" width="37.6640625" style="56" customWidth="1"/>
    <col min="6403" max="6403" width="13.6640625" style="56" customWidth="1"/>
    <col min="6404" max="6404" width="15.6640625" style="56" customWidth="1"/>
    <col min="6405" max="6405" width="13.6640625" style="56" customWidth="1"/>
    <col min="6406" max="6406" width="15.109375" style="56" customWidth="1"/>
    <col min="6407" max="6407" width="13.6640625" style="56" customWidth="1"/>
    <col min="6408" max="6408" width="15.109375" style="56" customWidth="1"/>
    <col min="6409" max="6409" width="17" style="56" customWidth="1"/>
    <col min="6410" max="6410" width="15.109375" style="56" bestFit="1" customWidth="1"/>
    <col min="6411" max="6411" width="15" style="56" bestFit="1" customWidth="1"/>
    <col min="6412" max="6414" width="15.109375" style="56" bestFit="1" customWidth="1"/>
    <col min="6415" max="6415" width="17" style="56" bestFit="1" customWidth="1"/>
    <col min="6416" max="6416" width="18.33203125" style="56" bestFit="1" customWidth="1"/>
    <col min="6417" max="6656" width="11.44140625" style="56"/>
    <col min="6657" max="6657" width="1.109375" style="56" customWidth="1"/>
    <col min="6658" max="6658" width="37.6640625" style="56" customWidth="1"/>
    <col min="6659" max="6659" width="13.6640625" style="56" customWidth="1"/>
    <col min="6660" max="6660" width="15.6640625" style="56" customWidth="1"/>
    <col min="6661" max="6661" width="13.6640625" style="56" customWidth="1"/>
    <col min="6662" max="6662" width="15.109375" style="56" customWidth="1"/>
    <col min="6663" max="6663" width="13.6640625" style="56" customWidth="1"/>
    <col min="6664" max="6664" width="15.109375" style="56" customWidth="1"/>
    <col min="6665" max="6665" width="17" style="56" customWidth="1"/>
    <col min="6666" max="6666" width="15.109375" style="56" bestFit="1" customWidth="1"/>
    <col min="6667" max="6667" width="15" style="56" bestFit="1" customWidth="1"/>
    <col min="6668" max="6670" width="15.109375" style="56" bestFit="1" customWidth="1"/>
    <col min="6671" max="6671" width="17" style="56" bestFit="1" customWidth="1"/>
    <col min="6672" max="6672" width="18.33203125" style="56" bestFit="1" customWidth="1"/>
    <col min="6673" max="6912" width="11.44140625" style="56"/>
    <col min="6913" max="6913" width="1.109375" style="56" customWidth="1"/>
    <col min="6914" max="6914" width="37.6640625" style="56" customWidth="1"/>
    <col min="6915" max="6915" width="13.6640625" style="56" customWidth="1"/>
    <col min="6916" max="6916" width="15.6640625" style="56" customWidth="1"/>
    <col min="6917" max="6917" width="13.6640625" style="56" customWidth="1"/>
    <col min="6918" max="6918" width="15.109375" style="56" customWidth="1"/>
    <col min="6919" max="6919" width="13.6640625" style="56" customWidth="1"/>
    <col min="6920" max="6920" width="15.109375" style="56" customWidth="1"/>
    <col min="6921" max="6921" width="17" style="56" customWidth="1"/>
    <col min="6922" max="6922" width="15.109375" style="56" bestFit="1" customWidth="1"/>
    <col min="6923" max="6923" width="15" style="56" bestFit="1" customWidth="1"/>
    <col min="6924" max="6926" width="15.109375" style="56" bestFit="1" customWidth="1"/>
    <col min="6927" max="6927" width="17" style="56" bestFit="1" customWidth="1"/>
    <col min="6928" max="6928" width="18.33203125" style="56" bestFit="1" customWidth="1"/>
    <col min="6929" max="7168" width="11.44140625" style="56"/>
    <col min="7169" max="7169" width="1.109375" style="56" customWidth="1"/>
    <col min="7170" max="7170" width="37.6640625" style="56" customWidth="1"/>
    <col min="7171" max="7171" width="13.6640625" style="56" customWidth="1"/>
    <col min="7172" max="7172" width="15.6640625" style="56" customWidth="1"/>
    <col min="7173" max="7173" width="13.6640625" style="56" customWidth="1"/>
    <col min="7174" max="7174" width="15.109375" style="56" customWidth="1"/>
    <col min="7175" max="7175" width="13.6640625" style="56" customWidth="1"/>
    <col min="7176" max="7176" width="15.109375" style="56" customWidth="1"/>
    <col min="7177" max="7177" width="17" style="56" customWidth="1"/>
    <col min="7178" max="7178" width="15.109375" style="56" bestFit="1" customWidth="1"/>
    <col min="7179" max="7179" width="15" style="56" bestFit="1" customWidth="1"/>
    <col min="7180" max="7182" width="15.109375" style="56" bestFit="1" customWidth="1"/>
    <col min="7183" max="7183" width="17" style="56" bestFit="1" customWidth="1"/>
    <col min="7184" max="7184" width="18.33203125" style="56" bestFit="1" customWidth="1"/>
    <col min="7185" max="7424" width="11.44140625" style="56"/>
    <col min="7425" max="7425" width="1.109375" style="56" customWidth="1"/>
    <col min="7426" max="7426" width="37.6640625" style="56" customWidth="1"/>
    <col min="7427" max="7427" width="13.6640625" style="56" customWidth="1"/>
    <col min="7428" max="7428" width="15.6640625" style="56" customWidth="1"/>
    <col min="7429" max="7429" width="13.6640625" style="56" customWidth="1"/>
    <col min="7430" max="7430" width="15.109375" style="56" customWidth="1"/>
    <col min="7431" max="7431" width="13.6640625" style="56" customWidth="1"/>
    <col min="7432" max="7432" width="15.109375" style="56" customWidth="1"/>
    <col min="7433" max="7433" width="17" style="56" customWidth="1"/>
    <col min="7434" max="7434" width="15.109375" style="56" bestFit="1" customWidth="1"/>
    <col min="7435" max="7435" width="15" style="56" bestFit="1" customWidth="1"/>
    <col min="7436" max="7438" width="15.109375" style="56" bestFit="1" customWidth="1"/>
    <col min="7439" max="7439" width="17" style="56" bestFit="1" customWidth="1"/>
    <col min="7440" max="7440" width="18.33203125" style="56" bestFit="1" customWidth="1"/>
    <col min="7441" max="7680" width="11.44140625" style="56"/>
    <col min="7681" max="7681" width="1.109375" style="56" customWidth="1"/>
    <col min="7682" max="7682" width="37.6640625" style="56" customWidth="1"/>
    <col min="7683" max="7683" width="13.6640625" style="56" customWidth="1"/>
    <col min="7684" max="7684" width="15.6640625" style="56" customWidth="1"/>
    <col min="7685" max="7685" width="13.6640625" style="56" customWidth="1"/>
    <col min="7686" max="7686" width="15.109375" style="56" customWidth="1"/>
    <col min="7687" max="7687" width="13.6640625" style="56" customWidth="1"/>
    <col min="7688" max="7688" width="15.109375" style="56" customWidth="1"/>
    <col min="7689" max="7689" width="17" style="56" customWidth="1"/>
    <col min="7690" max="7690" width="15.109375" style="56" bestFit="1" customWidth="1"/>
    <col min="7691" max="7691" width="15" style="56" bestFit="1" customWidth="1"/>
    <col min="7692" max="7694" width="15.109375" style="56" bestFit="1" customWidth="1"/>
    <col min="7695" max="7695" width="17" style="56" bestFit="1" customWidth="1"/>
    <col min="7696" max="7696" width="18.33203125" style="56" bestFit="1" customWidth="1"/>
    <col min="7697" max="7936" width="11.44140625" style="56"/>
    <col min="7937" max="7937" width="1.109375" style="56" customWidth="1"/>
    <col min="7938" max="7938" width="37.6640625" style="56" customWidth="1"/>
    <col min="7939" max="7939" width="13.6640625" style="56" customWidth="1"/>
    <col min="7940" max="7940" width="15.6640625" style="56" customWidth="1"/>
    <col min="7941" max="7941" width="13.6640625" style="56" customWidth="1"/>
    <col min="7942" max="7942" width="15.109375" style="56" customWidth="1"/>
    <col min="7943" max="7943" width="13.6640625" style="56" customWidth="1"/>
    <col min="7944" max="7944" width="15.109375" style="56" customWidth="1"/>
    <col min="7945" max="7945" width="17" style="56" customWidth="1"/>
    <col min="7946" max="7946" width="15.109375" style="56" bestFit="1" customWidth="1"/>
    <col min="7947" max="7947" width="15" style="56" bestFit="1" customWidth="1"/>
    <col min="7948" max="7950" width="15.109375" style="56" bestFit="1" customWidth="1"/>
    <col min="7951" max="7951" width="17" style="56" bestFit="1" customWidth="1"/>
    <col min="7952" max="7952" width="18.33203125" style="56" bestFit="1" customWidth="1"/>
    <col min="7953" max="8192" width="11.44140625" style="56"/>
    <col min="8193" max="8193" width="1.109375" style="56" customWidth="1"/>
    <col min="8194" max="8194" width="37.6640625" style="56" customWidth="1"/>
    <col min="8195" max="8195" width="13.6640625" style="56" customWidth="1"/>
    <col min="8196" max="8196" width="15.6640625" style="56" customWidth="1"/>
    <col min="8197" max="8197" width="13.6640625" style="56" customWidth="1"/>
    <col min="8198" max="8198" width="15.109375" style="56" customWidth="1"/>
    <col min="8199" max="8199" width="13.6640625" style="56" customWidth="1"/>
    <col min="8200" max="8200" width="15.109375" style="56" customWidth="1"/>
    <col min="8201" max="8201" width="17" style="56" customWidth="1"/>
    <col min="8202" max="8202" width="15.109375" style="56" bestFit="1" customWidth="1"/>
    <col min="8203" max="8203" width="15" style="56" bestFit="1" customWidth="1"/>
    <col min="8204" max="8206" width="15.109375" style="56" bestFit="1" customWidth="1"/>
    <col min="8207" max="8207" width="17" style="56" bestFit="1" customWidth="1"/>
    <col min="8208" max="8208" width="18.33203125" style="56" bestFit="1" customWidth="1"/>
    <col min="8209" max="8448" width="11.44140625" style="56"/>
    <col min="8449" max="8449" width="1.109375" style="56" customWidth="1"/>
    <col min="8450" max="8450" width="37.6640625" style="56" customWidth="1"/>
    <col min="8451" max="8451" width="13.6640625" style="56" customWidth="1"/>
    <col min="8452" max="8452" width="15.6640625" style="56" customWidth="1"/>
    <col min="8453" max="8453" width="13.6640625" style="56" customWidth="1"/>
    <col min="8454" max="8454" width="15.109375" style="56" customWidth="1"/>
    <col min="8455" max="8455" width="13.6640625" style="56" customWidth="1"/>
    <col min="8456" max="8456" width="15.109375" style="56" customWidth="1"/>
    <col min="8457" max="8457" width="17" style="56" customWidth="1"/>
    <col min="8458" max="8458" width="15.109375" style="56" bestFit="1" customWidth="1"/>
    <col min="8459" max="8459" width="15" style="56" bestFit="1" customWidth="1"/>
    <col min="8460" max="8462" width="15.109375" style="56" bestFit="1" customWidth="1"/>
    <col min="8463" max="8463" width="17" style="56" bestFit="1" customWidth="1"/>
    <col min="8464" max="8464" width="18.33203125" style="56" bestFit="1" customWidth="1"/>
    <col min="8465" max="8704" width="11.44140625" style="56"/>
    <col min="8705" max="8705" width="1.109375" style="56" customWidth="1"/>
    <col min="8706" max="8706" width="37.6640625" style="56" customWidth="1"/>
    <col min="8707" max="8707" width="13.6640625" style="56" customWidth="1"/>
    <col min="8708" max="8708" width="15.6640625" style="56" customWidth="1"/>
    <col min="8709" max="8709" width="13.6640625" style="56" customWidth="1"/>
    <col min="8710" max="8710" width="15.109375" style="56" customWidth="1"/>
    <col min="8711" max="8711" width="13.6640625" style="56" customWidth="1"/>
    <col min="8712" max="8712" width="15.109375" style="56" customWidth="1"/>
    <col min="8713" max="8713" width="17" style="56" customWidth="1"/>
    <col min="8714" max="8714" width="15.109375" style="56" bestFit="1" customWidth="1"/>
    <col min="8715" max="8715" width="15" style="56" bestFit="1" customWidth="1"/>
    <col min="8716" max="8718" width="15.109375" style="56" bestFit="1" customWidth="1"/>
    <col min="8719" max="8719" width="17" style="56" bestFit="1" customWidth="1"/>
    <col min="8720" max="8720" width="18.33203125" style="56" bestFit="1" customWidth="1"/>
    <col min="8721" max="8960" width="11.44140625" style="56"/>
    <col min="8961" max="8961" width="1.109375" style="56" customWidth="1"/>
    <col min="8962" max="8962" width="37.6640625" style="56" customWidth="1"/>
    <col min="8963" max="8963" width="13.6640625" style="56" customWidth="1"/>
    <col min="8964" max="8964" width="15.6640625" style="56" customWidth="1"/>
    <col min="8965" max="8965" width="13.6640625" style="56" customWidth="1"/>
    <col min="8966" max="8966" width="15.109375" style="56" customWidth="1"/>
    <col min="8967" max="8967" width="13.6640625" style="56" customWidth="1"/>
    <col min="8968" max="8968" width="15.109375" style="56" customWidth="1"/>
    <col min="8969" max="8969" width="17" style="56" customWidth="1"/>
    <col min="8970" max="8970" width="15.109375" style="56" bestFit="1" customWidth="1"/>
    <col min="8971" max="8971" width="15" style="56" bestFit="1" customWidth="1"/>
    <col min="8972" max="8974" width="15.109375" style="56" bestFit="1" customWidth="1"/>
    <col min="8975" max="8975" width="17" style="56" bestFit="1" customWidth="1"/>
    <col min="8976" max="8976" width="18.33203125" style="56" bestFit="1" customWidth="1"/>
    <col min="8977" max="9216" width="11.44140625" style="56"/>
    <col min="9217" max="9217" width="1.109375" style="56" customWidth="1"/>
    <col min="9218" max="9218" width="37.6640625" style="56" customWidth="1"/>
    <col min="9219" max="9219" width="13.6640625" style="56" customWidth="1"/>
    <col min="9220" max="9220" width="15.6640625" style="56" customWidth="1"/>
    <col min="9221" max="9221" width="13.6640625" style="56" customWidth="1"/>
    <col min="9222" max="9222" width="15.109375" style="56" customWidth="1"/>
    <col min="9223" max="9223" width="13.6640625" style="56" customWidth="1"/>
    <col min="9224" max="9224" width="15.109375" style="56" customWidth="1"/>
    <col min="9225" max="9225" width="17" style="56" customWidth="1"/>
    <col min="9226" max="9226" width="15.109375" style="56" bestFit="1" customWidth="1"/>
    <col min="9227" max="9227" width="15" style="56" bestFit="1" customWidth="1"/>
    <col min="9228" max="9230" width="15.109375" style="56" bestFit="1" customWidth="1"/>
    <col min="9231" max="9231" width="17" style="56" bestFit="1" customWidth="1"/>
    <col min="9232" max="9232" width="18.33203125" style="56" bestFit="1" customWidth="1"/>
    <col min="9233" max="9472" width="11.44140625" style="56"/>
    <col min="9473" max="9473" width="1.109375" style="56" customWidth="1"/>
    <col min="9474" max="9474" width="37.6640625" style="56" customWidth="1"/>
    <col min="9475" max="9475" width="13.6640625" style="56" customWidth="1"/>
    <col min="9476" max="9476" width="15.6640625" style="56" customWidth="1"/>
    <col min="9477" max="9477" width="13.6640625" style="56" customWidth="1"/>
    <col min="9478" max="9478" width="15.109375" style="56" customWidth="1"/>
    <col min="9479" max="9479" width="13.6640625" style="56" customWidth="1"/>
    <col min="9480" max="9480" width="15.109375" style="56" customWidth="1"/>
    <col min="9481" max="9481" width="17" style="56" customWidth="1"/>
    <col min="9482" max="9482" width="15.109375" style="56" bestFit="1" customWidth="1"/>
    <col min="9483" max="9483" width="15" style="56" bestFit="1" customWidth="1"/>
    <col min="9484" max="9486" width="15.109375" style="56" bestFit="1" customWidth="1"/>
    <col min="9487" max="9487" width="17" style="56" bestFit="1" customWidth="1"/>
    <col min="9488" max="9488" width="18.33203125" style="56" bestFit="1" customWidth="1"/>
    <col min="9489" max="9728" width="11.44140625" style="56"/>
    <col min="9729" max="9729" width="1.109375" style="56" customWidth="1"/>
    <col min="9730" max="9730" width="37.6640625" style="56" customWidth="1"/>
    <col min="9731" max="9731" width="13.6640625" style="56" customWidth="1"/>
    <col min="9732" max="9732" width="15.6640625" style="56" customWidth="1"/>
    <col min="9733" max="9733" width="13.6640625" style="56" customWidth="1"/>
    <col min="9734" max="9734" width="15.109375" style="56" customWidth="1"/>
    <col min="9735" max="9735" width="13.6640625" style="56" customWidth="1"/>
    <col min="9736" max="9736" width="15.109375" style="56" customWidth="1"/>
    <col min="9737" max="9737" width="17" style="56" customWidth="1"/>
    <col min="9738" max="9738" width="15.109375" style="56" bestFit="1" customWidth="1"/>
    <col min="9739" max="9739" width="15" style="56" bestFit="1" customWidth="1"/>
    <col min="9740" max="9742" width="15.109375" style="56" bestFit="1" customWidth="1"/>
    <col min="9743" max="9743" width="17" style="56" bestFit="1" customWidth="1"/>
    <col min="9744" max="9744" width="18.33203125" style="56" bestFit="1" customWidth="1"/>
    <col min="9745" max="9984" width="11.44140625" style="56"/>
    <col min="9985" max="9985" width="1.109375" style="56" customWidth="1"/>
    <col min="9986" max="9986" width="37.6640625" style="56" customWidth="1"/>
    <col min="9987" max="9987" width="13.6640625" style="56" customWidth="1"/>
    <col min="9988" max="9988" width="15.6640625" style="56" customWidth="1"/>
    <col min="9989" max="9989" width="13.6640625" style="56" customWidth="1"/>
    <col min="9990" max="9990" width="15.109375" style="56" customWidth="1"/>
    <col min="9991" max="9991" width="13.6640625" style="56" customWidth="1"/>
    <col min="9992" max="9992" width="15.109375" style="56" customWidth="1"/>
    <col min="9993" max="9993" width="17" style="56" customWidth="1"/>
    <col min="9994" max="9994" width="15.109375" style="56" bestFit="1" customWidth="1"/>
    <col min="9995" max="9995" width="15" style="56" bestFit="1" customWidth="1"/>
    <col min="9996" max="9998" width="15.109375" style="56" bestFit="1" customWidth="1"/>
    <col min="9999" max="9999" width="17" style="56" bestFit="1" customWidth="1"/>
    <col min="10000" max="10000" width="18.33203125" style="56" bestFit="1" customWidth="1"/>
    <col min="10001" max="10240" width="11.44140625" style="56"/>
    <col min="10241" max="10241" width="1.109375" style="56" customWidth="1"/>
    <col min="10242" max="10242" width="37.6640625" style="56" customWidth="1"/>
    <col min="10243" max="10243" width="13.6640625" style="56" customWidth="1"/>
    <col min="10244" max="10244" width="15.6640625" style="56" customWidth="1"/>
    <col min="10245" max="10245" width="13.6640625" style="56" customWidth="1"/>
    <col min="10246" max="10246" width="15.109375" style="56" customWidth="1"/>
    <col min="10247" max="10247" width="13.6640625" style="56" customWidth="1"/>
    <col min="10248" max="10248" width="15.109375" style="56" customWidth="1"/>
    <col min="10249" max="10249" width="17" style="56" customWidth="1"/>
    <col min="10250" max="10250" width="15.109375" style="56" bestFit="1" customWidth="1"/>
    <col min="10251" max="10251" width="15" style="56" bestFit="1" customWidth="1"/>
    <col min="10252" max="10254" width="15.109375" style="56" bestFit="1" customWidth="1"/>
    <col min="10255" max="10255" width="17" style="56" bestFit="1" customWidth="1"/>
    <col min="10256" max="10256" width="18.33203125" style="56" bestFit="1" customWidth="1"/>
    <col min="10257" max="10496" width="11.44140625" style="56"/>
    <col min="10497" max="10497" width="1.109375" style="56" customWidth="1"/>
    <col min="10498" max="10498" width="37.6640625" style="56" customWidth="1"/>
    <col min="10499" max="10499" width="13.6640625" style="56" customWidth="1"/>
    <col min="10500" max="10500" width="15.6640625" style="56" customWidth="1"/>
    <col min="10501" max="10501" width="13.6640625" style="56" customWidth="1"/>
    <col min="10502" max="10502" width="15.109375" style="56" customWidth="1"/>
    <col min="10503" max="10503" width="13.6640625" style="56" customWidth="1"/>
    <col min="10504" max="10504" width="15.109375" style="56" customWidth="1"/>
    <col min="10505" max="10505" width="17" style="56" customWidth="1"/>
    <col min="10506" max="10506" width="15.109375" style="56" bestFit="1" customWidth="1"/>
    <col min="10507" max="10507" width="15" style="56" bestFit="1" customWidth="1"/>
    <col min="10508" max="10510" width="15.109375" style="56" bestFit="1" customWidth="1"/>
    <col min="10511" max="10511" width="17" style="56" bestFit="1" customWidth="1"/>
    <col min="10512" max="10512" width="18.33203125" style="56" bestFit="1" customWidth="1"/>
    <col min="10513" max="10752" width="11.44140625" style="56"/>
    <col min="10753" max="10753" width="1.109375" style="56" customWidth="1"/>
    <col min="10754" max="10754" width="37.6640625" style="56" customWidth="1"/>
    <col min="10755" max="10755" width="13.6640625" style="56" customWidth="1"/>
    <col min="10756" max="10756" width="15.6640625" style="56" customWidth="1"/>
    <col min="10757" max="10757" width="13.6640625" style="56" customWidth="1"/>
    <col min="10758" max="10758" width="15.109375" style="56" customWidth="1"/>
    <col min="10759" max="10759" width="13.6640625" style="56" customWidth="1"/>
    <col min="10760" max="10760" width="15.109375" style="56" customWidth="1"/>
    <col min="10761" max="10761" width="17" style="56" customWidth="1"/>
    <col min="10762" max="10762" width="15.109375" style="56" bestFit="1" customWidth="1"/>
    <col min="10763" max="10763" width="15" style="56" bestFit="1" customWidth="1"/>
    <col min="10764" max="10766" width="15.109375" style="56" bestFit="1" customWidth="1"/>
    <col min="10767" max="10767" width="17" style="56" bestFit="1" customWidth="1"/>
    <col min="10768" max="10768" width="18.33203125" style="56" bestFit="1" customWidth="1"/>
    <col min="10769" max="11008" width="11.44140625" style="56"/>
    <col min="11009" max="11009" width="1.109375" style="56" customWidth="1"/>
    <col min="11010" max="11010" width="37.6640625" style="56" customWidth="1"/>
    <col min="11011" max="11011" width="13.6640625" style="56" customWidth="1"/>
    <col min="11012" max="11012" width="15.6640625" style="56" customWidth="1"/>
    <col min="11013" max="11013" width="13.6640625" style="56" customWidth="1"/>
    <col min="11014" max="11014" width="15.109375" style="56" customWidth="1"/>
    <col min="11015" max="11015" width="13.6640625" style="56" customWidth="1"/>
    <col min="11016" max="11016" width="15.109375" style="56" customWidth="1"/>
    <col min="11017" max="11017" width="17" style="56" customWidth="1"/>
    <col min="11018" max="11018" width="15.109375" style="56" bestFit="1" customWidth="1"/>
    <col min="11019" max="11019" width="15" style="56" bestFit="1" customWidth="1"/>
    <col min="11020" max="11022" width="15.109375" style="56" bestFit="1" customWidth="1"/>
    <col min="11023" max="11023" width="17" style="56" bestFit="1" customWidth="1"/>
    <col min="11024" max="11024" width="18.33203125" style="56" bestFit="1" customWidth="1"/>
    <col min="11025" max="11264" width="11.44140625" style="56"/>
    <col min="11265" max="11265" width="1.109375" style="56" customWidth="1"/>
    <col min="11266" max="11266" width="37.6640625" style="56" customWidth="1"/>
    <col min="11267" max="11267" width="13.6640625" style="56" customWidth="1"/>
    <col min="11268" max="11268" width="15.6640625" style="56" customWidth="1"/>
    <col min="11269" max="11269" width="13.6640625" style="56" customWidth="1"/>
    <col min="11270" max="11270" width="15.109375" style="56" customWidth="1"/>
    <col min="11271" max="11271" width="13.6640625" style="56" customWidth="1"/>
    <col min="11272" max="11272" width="15.109375" style="56" customWidth="1"/>
    <col min="11273" max="11273" width="17" style="56" customWidth="1"/>
    <col min="11274" max="11274" width="15.109375" style="56" bestFit="1" customWidth="1"/>
    <col min="11275" max="11275" width="15" style="56" bestFit="1" customWidth="1"/>
    <col min="11276" max="11278" width="15.109375" style="56" bestFit="1" customWidth="1"/>
    <col min="11279" max="11279" width="17" style="56" bestFit="1" customWidth="1"/>
    <col min="11280" max="11280" width="18.33203125" style="56" bestFit="1" customWidth="1"/>
    <col min="11281" max="11520" width="11.44140625" style="56"/>
    <col min="11521" max="11521" width="1.109375" style="56" customWidth="1"/>
    <col min="11522" max="11522" width="37.6640625" style="56" customWidth="1"/>
    <col min="11523" max="11523" width="13.6640625" style="56" customWidth="1"/>
    <col min="11524" max="11524" width="15.6640625" style="56" customWidth="1"/>
    <col min="11525" max="11525" width="13.6640625" style="56" customWidth="1"/>
    <col min="11526" max="11526" width="15.109375" style="56" customWidth="1"/>
    <col min="11527" max="11527" width="13.6640625" style="56" customWidth="1"/>
    <col min="11528" max="11528" width="15.109375" style="56" customWidth="1"/>
    <col min="11529" max="11529" width="17" style="56" customWidth="1"/>
    <col min="11530" max="11530" width="15.109375" style="56" bestFit="1" customWidth="1"/>
    <col min="11531" max="11531" width="15" style="56" bestFit="1" customWidth="1"/>
    <col min="11532" max="11534" width="15.109375" style="56" bestFit="1" customWidth="1"/>
    <col min="11535" max="11535" width="17" style="56" bestFit="1" customWidth="1"/>
    <col min="11536" max="11536" width="18.33203125" style="56" bestFit="1" customWidth="1"/>
    <col min="11537" max="11776" width="11.44140625" style="56"/>
    <col min="11777" max="11777" width="1.109375" style="56" customWidth="1"/>
    <col min="11778" max="11778" width="37.6640625" style="56" customWidth="1"/>
    <col min="11779" max="11779" width="13.6640625" style="56" customWidth="1"/>
    <col min="11780" max="11780" width="15.6640625" style="56" customWidth="1"/>
    <col min="11781" max="11781" width="13.6640625" style="56" customWidth="1"/>
    <col min="11782" max="11782" width="15.109375" style="56" customWidth="1"/>
    <col min="11783" max="11783" width="13.6640625" style="56" customWidth="1"/>
    <col min="11784" max="11784" width="15.109375" style="56" customWidth="1"/>
    <col min="11785" max="11785" width="17" style="56" customWidth="1"/>
    <col min="11786" max="11786" width="15.109375" style="56" bestFit="1" customWidth="1"/>
    <col min="11787" max="11787" width="15" style="56" bestFit="1" customWidth="1"/>
    <col min="11788" max="11790" width="15.109375" style="56" bestFit="1" customWidth="1"/>
    <col min="11791" max="11791" width="17" style="56" bestFit="1" customWidth="1"/>
    <col min="11792" max="11792" width="18.33203125" style="56" bestFit="1" customWidth="1"/>
    <col min="11793" max="12032" width="11.44140625" style="56"/>
    <col min="12033" max="12033" width="1.109375" style="56" customWidth="1"/>
    <col min="12034" max="12034" width="37.6640625" style="56" customWidth="1"/>
    <col min="12035" max="12035" width="13.6640625" style="56" customWidth="1"/>
    <col min="12036" max="12036" width="15.6640625" style="56" customWidth="1"/>
    <col min="12037" max="12037" width="13.6640625" style="56" customWidth="1"/>
    <col min="12038" max="12038" width="15.109375" style="56" customWidth="1"/>
    <col min="12039" max="12039" width="13.6640625" style="56" customWidth="1"/>
    <col min="12040" max="12040" width="15.109375" style="56" customWidth="1"/>
    <col min="12041" max="12041" width="17" style="56" customWidth="1"/>
    <col min="12042" max="12042" width="15.109375" style="56" bestFit="1" customWidth="1"/>
    <col min="12043" max="12043" width="15" style="56" bestFit="1" customWidth="1"/>
    <col min="12044" max="12046" width="15.109375" style="56" bestFit="1" customWidth="1"/>
    <col min="12047" max="12047" width="17" style="56" bestFit="1" customWidth="1"/>
    <col min="12048" max="12048" width="18.33203125" style="56" bestFit="1" customWidth="1"/>
    <col min="12049" max="12288" width="11.44140625" style="56"/>
    <col min="12289" max="12289" width="1.109375" style="56" customWidth="1"/>
    <col min="12290" max="12290" width="37.6640625" style="56" customWidth="1"/>
    <col min="12291" max="12291" width="13.6640625" style="56" customWidth="1"/>
    <col min="12292" max="12292" width="15.6640625" style="56" customWidth="1"/>
    <col min="12293" max="12293" width="13.6640625" style="56" customWidth="1"/>
    <col min="12294" max="12294" width="15.109375" style="56" customWidth="1"/>
    <col min="12295" max="12295" width="13.6640625" style="56" customWidth="1"/>
    <col min="12296" max="12296" width="15.109375" style="56" customWidth="1"/>
    <col min="12297" max="12297" width="17" style="56" customWidth="1"/>
    <col min="12298" max="12298" width="15.109375" style="56" bestFit="1" customWidth="1"/>
    <col min="12299" max="12299" width="15" style="56" bestFit="1" customWidth="1"/>
    <col min="12300" max="12302" width="15.109375" style="56" bestFit="1" customWidth="1"/>
    <col min="12303" max="12303" width="17" style="56" bestFit="1" customWidth="1"/>
    <col min="12304" max="12304" width="18.33203125" style="56" bestFit="1" customWidth="1"/>
    <col min="12305" max="12544" width="11.44140625" style="56"/>
    <col min="12545" max="12545" width="1.109375" style="56" customWidth="1"/>
    <col min="12546" max="12546" width="37.6640625" style="56" customWidth="1"/>
    <col min="12547" max="12547" width="13.6640625" style="56" customWidth="1"/>
    <col min="12548" max="12548" width="15.6640625" style="56" customWidth="1"/>
    <col min="12549" max="12549" width="13.6640625" style="56" customWidth="1"/>
    <col min="12550" max="12550" width="15.109375" style="56" customWidth="1"/>
    <col min="12551" max="12551" width="13.6640625" style="56" customWidth="1"/>
    <col min="12552" max="12552" width="15.109375" style="56" customWidth="1"/>
    <col min="12553" max="12553" width="17" style="56" customWidth="1"/>
    <col min="12554" max="12554" width="15.109375" style="56" bestFit="1" customWidth="1"/>
    <col min="12555" max="12555" width="15" style="56" bestFit="1" customWidth="1"/>
    <col min="12556" max="12558" width="15.109375" style="56" bestFit="1" customWidth="1"/>
    <col min="12559" max="12559" width="17" style="56" bestFit="1" customWidth="1"/>
    <col min="12560" max="12560" width="18.33203125" style="56" bestFit="1" customWidth="1"/>
    <col min="12561" max="12800" width="11.44140625" style="56"/>
    <col min="12801" max="12801" width="1.109375" style="56" customWidth="1"/>
    <col min="12802" max="12802" width="37.6640625" style="56" customWidth="1"/>
    <col min="12803" max="12803" width="13.6640625" style="56" customWidth="1"/>
    <col min="12804" max="12804" width="15.6640625" style="56" customWidth="1"/>
    <col min="12805" max="12805" width="13.6640625" style="56" customWidth="1"/>
    <col min="12806" max="12806" width="15.109375" style="56" customWidth="1"/>
    <col min="12807" max="12807" width="13.6640625" style="56" customWidth="1"/>
    <col min="12808" max="12808" width="15.109375" style="56" customWidth="1"/>
    <col min="12809" max="12809" width="17" style="56" customWidth="1"/>
    <col min="12810" max="12810" width="15.109375" style="56" bestFit="1" customWidth="1"/>
    <col min="12811" max="12811" width="15" style="56" bestFit="1" customWidth="1"/>
    <col min="12812" max="12814" width="15.109375" style="56" bestFit="1" customWidth="1"/>
    <col min="12815" max="12815" width="17" style="56" bestFit="1" customWidth="1"/>
    <col min="12816" max="12816" width="18.33203125" style="56" bestFit="1" customWidth="1"/>
    <col min="12817" max="13056" width="11.44140625" style="56"/>
    <col min="13057" max="13057" width="1.109375" style="56" customWidth="1"/>
    <col min="13058" max="13058" width="37.6640625" style="56" customWidth="1"/>
    <col min="13059" max="13059" width="13.6640625" style="56" customWidth="1"/>
    <col min="13060" max="13060" width="15.6640625" style="56" customWidth="1"/>
    <col min="13061" max="13061" width="13.6640625" style="56" customWidth="1"/>
    <col min="13062" max="13062" width="15.109375" style="56" customWidth="1"/>
    <col min="13063" max="13063" width="13.6640625" style="56" customWidth="1"/>
    <col min="13064" max="13064" width="15.109375" style="56" customWidth="1"/>
    <col min="13065" max="13065" width="17" style="56" customWidth="1"/>
    <col min="13066" max="13066" width="15.109375" style="56" bestFit="1" customWidth="1"/>
    <col min="13067" max="13067" width="15" style="56" bestFit="1" customWidth="1"/>
    <col min="13068" max="13070" width="15.109375" style="56" bestFit="1" customWidth="1"/>
    <col min="13071" max="13071" width="17" style="56" bestFit="1" customWidth="1"/>
    <col min="13072" max="13072" width="18.33203125" style="56" bestFit="1" customWidth="1"/>
    <col min="13073" max="13312" width="11.44140625" style="56"/>
    <col min="13313" max="13313" width="1.109375" style="56" customWidth="1"/>
    <col min="13314" max="13314" width="37.6640625" style="56" customWidth="1"/>
    <col min="13315" max="13315" width="13.6640625" style="56" customWidth="1"/>
    <col min="13316" max="13316" width="15.6640625" style="56" customWidth="1"/>
    <col min="13317" max="13317" width="13.6640625" style="56" customWidth="1"/>
    <col min="13318" max="13318" width="15.109375" style="56" customWidth="1"/>
    <col min="13319" max="13319" width="13.6640625" style="56" customWidth="1"/>
    <col min="13320" max="13320" width="15.109375" style="56" customWidth="1"/>
    <col min="13321" max="13321" width="17" style="56" customWidth="1"/>
    <col min="13322" max="13322" width="15.109375" style="56" bestFit="1" customWidth="1"/>
    <col min="13323" max="13323" width="15" style="56" bestFit="1" customWidth="1"/>
    <col min="13324" max="13326" width="15.109375" style="56" bestFit="1" customWidth="1"/>
    <col min="13327" max="13327" width="17" style="56" bestFit="1" customWidth="1"/>
    <col min="13328" max="13328" width="18.33203125" style="56" bestFit="1" customWidth="1"/>
    <col min="13329" max="13568" width="11.44140625" style="56"/>
    <col min="13569" max="13569" width="1.109375" style="56" customWidth="1"/>
    <col min="13570" max="13570" width="37.6640625" style="56" customWidth="1"/>
    <col min="13571" max="13571" width="13.6640625" style="56" customWidth="1"/>
    <col min="13572" max="13572" width="15.6640625" style="56" customWidth="1"/>
    <col min="13573" max="13573" width="13.6640625" style="56" customWidth="1"/>
    <col min="13574" max="13574" width="15.109375" style="56" customWidth="1"/>
    <col min="13575" max="13575" width="13.6640625" style="56" customWidth="1"/>
    <col min="13576" max="13576" width="15.109375" style="56" customWidth="1"/>
    <col min="13577" max="13577" width="17" style="56" customWidth="1"/>
    <col min="13578" max="13578" width="15.109375" style="56" bestFit="1" customWidth="1"/>
    <col min="13579" max="13579" width="15" style="56" bestFit="1" customWidth="1"/>
    <col min="13580" max="13582" width="15.109375" style="56" bestFit="1" customWidth="1"/>
    <col min="13583" max="13583" width="17" style="56" bestFit="1" customWidth="1"/>
    <col min="13584" max="13584" width="18.33203125" style="56" bestFit="1" customWidth="1"/>
    <col min="13585" max="13824" width="11.44140625" style="56"/>
    <col min="13825" max="13825" width="1.109375" style="56" customWidth="1"/>
    <col min="13826" max="13826" width="37.6640625" style="56" customWidth="1"/>
    <col min="13827" max="13827" width="13.6640625" style="56" customWidth="1"/>
    <col min="13828" max="13828" width="15.6640625" style="56" customWidth="1"/>
    <col min="13829" max="13829" width="13.6640625" style="56" customWidth="1"/>
    <col min="13830" max="13830" width="15.109375" style="56" customWidth="1"/>
    <col min="13831" max="13831" width="13.6640625" style="56" customWidth="1"/>
    <col min="13832" max="13832" width="15.109375" style="56" customWidth="1"/>
    <col min="13833" max="13833" width="17" style="56" customWidth="1"/>
    <col min="13834" max="13834" width="15.109375" style="56" bestFit="1" customWidth="1"/>
    <col min="13835" max="13835" width="15" style="56" bestFit="1" customWidth="1"/>
    <col min="13836" max="13838" width="15.109375" style="56" bestFit="1" customWidth="1"/>
    <col min="13839" max="13839" width="17" style="56" bestFit="1" customWidth="1"/>
    <col min="13840" max="13840" width="18.33203125" style="56" bestFit="1" customWidth="1"/>
    <col min="13841" max="14080" width="11.44140625" style="56"/>
    <col min="14081" max="14081" width="1.109375" style="56" customWidth="1"/>
    <col min="14082" max="14082" width="37.6640625" style="56" customWidth="1"/>
    <col min="14083" max="14083" width="13.6640625" style="56" customWidth="1"/>
    <col min="14084" max="14084" width="15.6640625" style="56" customWidth="1"/>
    <col min="14085" max="14085" width="13.6640625" style="56" customWidth="1"/>
    <col min="14086" max="14086" width="15.109375" style="56" customWidth="1"/>
    <col min="14087" max="14087" width="13.6640625" style="56" customWidth="1"/>
    <col min="14088" max="14088" width="15.109375" style="56" customWidth="1"/>
    <col min="14089" max="14089" width="17" style="56" customWidth="1"/>
    <col min="14090" max="14090" width="15.109375" style="56" bestFit="1" customWidth="1"/>
    <col min="14091" max="14091" width="15" style="56" bestFit="1" customWidth="1"/>
    <col min="14092" max="14094" width="15.109375" style="56" bestFit="1" customWidth="1"/>
    <col min="14095" max="14095" width="17" style="56" bestFit="1" customWidth="1"/>
    <col min="14096" max="14096" width="18.33203125" style="56" bestFit="1" customWidth="1"/>
    <col min="14097" max="14336" width="11.44140625" style="56"/>
    <col min="14337" max="14337" width="1.109375" style="56" customWidth="1"/>
    <col min="14338" max="14338" width="37.6640625" style="56" customWidth="1"/>
    <col min="14339" max="14339" width="13.6640625" style="56" customWidth="1"/>
    <col min="14340" max="14340" width="15.6640625" style="56" customWidth="1"/>
    <col min="14341" max="14341" width="13.6640625" style="56" customWidth="1"/>
    <col min="14342" max="14342" width="15.109375" style="56" customWidth="1"/>
    <col min="14343" max="14343" width="13.6640625" style="56" customWidth="1"/>
    <col min="14344" max="14344" width="15.109375" style="56" customWidth="1"/>
    <col min="14345" max="14345" width="17" style="56" customWidth="1"/>
    <col min="14346" max="14346" width="15.109375" style="56" bestFit="1" customWidth="1"/>
    <col min="14347" max="14347" width="15" style="56" bestFit="1" customWidth="1"/>
    <col min="14348" max="14350" width="15.109375" style="56" bestFit="1" customWidth="1"/>
    <col min="14351" max="14351" width="17" style="56" bestFit="1" customWidth="1"/>
    <col min="14352" max="14352" width="18.33203125" style="56" bestFit="1" customWidth="1"/>
    <col min="14353" max="14592" width="11.44140625" style="56"/>
    <col min="14593" max="14593" width="1.109375" style="56" customWidth="1"/>
    <col min="14594" max="14594" width="37.6640625" style="56" customWidth="1"/>
    <col min="14595" max="14595" width="13.6640625" style="56" customWidth="1"/>
    <col min="14596" max="14596" width="15.6640625" style="56" customWidth="1"/>
    <col min="14597" max="14597" width="13.6640625" style="56" customWidth="1"/>
    <col min="14598" max="14598" width="15.109375" style="56" customWidth="1"/>
    <col min="14599" max="14599" width="13.6640625" style="56" customWidth="1"/>
    <col min="14600" max="14600" width="15.109375" style="56" customWidth="1"/>
    <col min="14601" max="14601" width="17" style="56" customWidth="1"/>
    <col min="14602" max="14602" width="15.109375" style="56" bestFit="1" customWidth="1"/>
    <col min="14603" max="14603" width="15" style="56" bestFit="1" customWidth="1"/>
    <col min="14604" max="14606" width="15.109375" style="56" bestFit="1" customWidth="1"/>
    <col min="14607" max="14607" width="17" style="56" bestFit="1" customWidth="1"/>
    <col min="14608" max="14608" width="18.33203125" style="56" bestFit="1" customWidth="1"/>
    <col min="14609" max="14848" width="11.44140625" style="56"/>
    <col min="14849" max="14849" width="1.109375" style="56" customWidth="1"/>
    <col min="14850" max="14850" width="37.6640625" style="56" customWidth="1"/>
    <col min="14851" max="14851" width="13.6640625" style="56" customWidth="1"/>
    <col min="14852" max="14852" width="15.6640625" style="56" customWidth="1"/>
    <col min="14853" max="14853" width="13.6640625" style="56" customWidth="1"/>
    <col min="14854" max="14854" width="15.109375" style="56" customWidth="1"/>
    <col min="14855" max="14855" width="13.6640625" style="56" customWidth="1"/>
    <col min="14856" max="14856" width="15.109375" style="56" customWidth="1"/>
    <col min="14857" max="14857" width="17" style="56" customWidth="1"/>
    <col min="14858" max="14858" width="15.109375" style="56" bestFit="1" customWidth="1"/>
    <col min="14859" max="14859" width="15" style="56" bestFit="1" customWidth="1"/>
    <col min="14860" max="14862" width="15.109375" style="56" bestFit="1" customWidth="1"/>
    <col min="14863" max="14863" width="17" style="56" bestFit="1" customWidth="1"/>
    <col min="14864" max="14864" width="18.33203125" style="56" bestFit="1" customWidth="1"/>
    <col min="14865" max="15104" width="11.44140625" style="56"/>
    <col min="15105" max="15105" width="1.109375" style="56" customWidth="1"/>
    <col min="15106" max="15106" width="37.6640625" style="56" customWidth="1"/>
    <col min="15107" max="15107" width="13.6640625" style="56" customWidth="1"/>
    <col min="15108" max="15108" width="15.6640625" style="56" customWidth="1"/>
    <col min="15109" max="15109" width="13.6640625" style="56" customWidth="1"/>
    <col min="15110" max="15110" width="15.109375" style="56" customWidth="1"/>
    <col min="15111" max="15111" width="13.6640625" style="56" customWidth="1"/>
    <col min="15112" max="15112" width="15.109375" style="56" customWidth="1"/>
    <col min="15113" max="15113" width="17" style="56" customWidth="1"/>
    <col min="15114" max="15114" width="15.109375" style="56" bestFit="1" customWidth="1"/>
    <col min="15115" max="15115" width="15" style="56" bestFit="1" customWidth="1"/>
    <col min="15116" max="15118" width="15.109375" style="56" bestFit="1" customWidth="1"/>
    <col min="15119" max="15119" width="17" style="56" bestFit="1" customWidth="1"/>
    <col min="15120" max="15120" width="18.33203125" style="56" bestFit="1" customWidth="1"/>
    <col min="15121" max="15360" width="11.44140625" style="56"/>
    <col min="15361" max="15361" width="1.109375" style="56" customWidth="1"/>
    <col min="15362" max="15362" width="37.6640625" style="56" customWidth="1"/>
    <col min="15363" max="15363" width="13.6640625" style="56" customWidth="1"/>
    <col min="15364" max="15364" width="15.6640625" style="56" customWidth="1"/>
    <col min="15365" max="15365" width="13.6640625" style="56" customWidth="1"/>
    <col min="15366" max="15366" width="15.109375" style="56" customWidth="1"/>
    <col min="15367" max="15367" width="13.6640625" style="56" customWidth="1"/>
    <col min="15368" max="15368" width="15.109375" style="56" customWidth="1"/>
    <col min="15369" max="15369" width="17" style="56" customWidth="1"/>
    <col min="15370" max="15370" width="15.109375" style="56" bestFit="1" customWidth="1"/>
    <col min="15371" max="15371" width="15" style="56" bestFit="1" customWidth="1"/>
    <col min="15372" max="15374" width="15.109375" style="56" bestFit="1" customWidth="1"/>
    <col min="15375" max="15375" width="17" style="56" bestFit="1" customWidth="1"/>
    <col min="15376" max="15376" width="18.33203125" style="56" bestFit="1" customWidth="1"/>
    <col min="15377" max="15616" width="11.44140625" style="56"/>
    <col min="15617" max="15617" width="1.109375" style="56" customWidth="1"/>
    <col min="15618" max="15618" width="37.6640625" style="56" customWidth="1"/>
    <col min="15619" max="15619" width="13.6640625" style="56" customWidth="1"/>
    <col min="15620" max="15620" width="15.6640625" style="56" customWidth="1"/>
    <col min="15621" max="15621" width="13.6640625" style="56" customWidth="1"/>
    <col min="15622" max="15622" width="15.109375" style="56" customWidth="1"/>
    <col min="15623" max="15623" width="13.6640625" style="56" customWidth="1"/>
    <col min="15624" max="15624" width="15.109375" style="56" customWidth="1"/>
    <col min="15625" max="15625" width="17" style="56" customWidth="1"/>
    <col min="15626" max="15626" width="15.109375" style="56" bestFit="1" customWidth="1"/>
    <col min="15627" max="15627" width="15" style="56" bestFit="1" customWidth="1"/>
    <col min="15628" max="15630" width="15.109375" style="56" bestFit="1" customWidth="1"/>
    <col min="15631" max="15631" width="17" style="56" bestFit="1" customWidth="1"/>
    <col min="15632" max="15632" width="18.33203125" style="56" bestFit="1" customWidth="1"/>
    <col min="15633" max="15872" width="11.44140625" style="56"/>
    <col min="15873" max="15873" width="1.109375" style="56" customWidth="1"/>
    <col min="15874" max="15874" width="37.6640625" style="56" customWidth="1"/>
    <col min="15875" max="15875" width="13.6640625" style="56" customWidth="1"/>
    <col min="15876" max="15876" width="15.6640625" style="56" customWidth="1"/>
    <col min="15877" max="15877" width="13.6640625" style="56" customWidth="1"/>
    <col min="15878" max="15878" width="15.109375" style="56" customWidth="1"/>
    <col min="15879" max="15879" width="13.6640625" style="56" customWidth="1"/>
    <col min="15880" max="15880" width="15.109375" style="56" customWidth="1"/>
    <col min="15881" max="15881" width="17" style="56" customWidth="1"/>
    <col min="15882" max="15882" width="15.109375" style="56" bestFit="1" customWidth="1"/>
    <col min="15883" max="15883" width="15" style="56" bestFit="1" customWidth="1"/>
    <col min="15884" max="15886" width="15.109375" style="56" bestFit="1" customWidth="1"/>
    <col min="15887" max="15887" width="17" style="56" bestFit="1" customWidth="1"/>
    <col min="15888" max="15888" width="18.33203125" style="56" bestFit="1" customWidth="1"/>
    <col min="15889" max="16128" width="11.44140625" style="56"/>
    <col min="16129" max="16129" width="1.109375" style="56" customWidth="1"/>
    <col min="16130" max="16130" width="37.6640625" style="56" customWidth="1"/>
    <col min="16131" max="16131" width="13.6640625" style="56" customWidth="1"/>
    <col min="16132" max="16132" width="15.6640625" style="56" customWidth="1"/>
    <col min="16133" max="16133" width="13.6640625" style="56" customWidth="1"/>
    <col min="16134" max="16134" width="15.109375" style="56" customWidth="1"/>
    <col min="16135" max="16135" width="13.6640625" style="56" customWidth="1"/>
    <col min="16136" max="16136" width="15.109375" style="56" customWidth="1"/>
    <col min="16137" max="16137" width="17" style="56" customWidth="1"/>
    <col min="16138" max="16138" width="15.109375" style="56" bestFit="1" customWidth="1"/>
    <col min="16139" max="16139" width="15" style="56" bestFit="1" customWidth="1"/>
    <col min="16140" max="16142" width="15.109375" style="56" bestFit="1" customWidth="1"/>
    <col min="16143" max="16143" width="17" style="56" bestFit="1" customWidth="1"/>
    <col min="16144" max="16144" width="18.33203125" style="56" bestFit="1" customWidth="1"/>
    <col min="16145" max="16384" width="11.44140625" style="56"/>
  </cols>
  <sheetData>
    <row r="1" spans="1:256" ht="14.4" x14ac:dyDescent="0.3">
      <c r="A1" s="44"/>
      <c r="B1" s="45" t="s">
        <v>64</v>
      </c>
      <c r="C1" s="46"/>
      <c r="D1" s="46"/>
      <c r="E1" s="46"/>
      <c r="F1" s="47"/>
      <c r="G1" s="48"/>
      <c r="H1" s="48"/>
      <c r="I1" s="48"/>
      <c r="J1" s="49"/>
      <c r="K1" s="47"/>
      <c r="L1" s="50"/>
      <c r="M1" s="51"/>
      <c r="N1" s="51"/>
      <c r="O1" s="52"/>
      <c r="P1" s="53"/>
      <c r="Q1" s="54"/>
      <c r="R1" s="53"/>
      <c r="S1" s="53"/>
      <c r="T1" s="53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</row>
    <row r="2" spans="1:256" ht="11.4" x14ac:dyDescent="0.2">
      <c r="A2" s="44" t="s">
        <v>27</v>
      </c>
      <c r="B2" s="44" t="s">
        <v>28</v>
      </c>
      <c r="C2" s="46"/>
      <c r="D2" s="46"/>
      <c r="E2" s="46"/>
      <c r="F2" s="46"/>
      <c r="G2" s="48"/>
      <c r="H2" s="48"/>
      <c r="I2" s="48"/>
      <c r="J2" s="46"/>
      <c r="K2" s="47"/>
      <c r="L2" s="50"/>
      <c r="M2" s="51"/>
      <c r="N2" s="51"/>
      <c r="O2" s="52"/>
      <c r="P2" s="53"/>
      <c r="Q2" s="54"/>
      <c r="R2" s="53"/>
      <c r="S2" s="53"/>
      <c r="T2" s="53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12" thickBot="1" x14ac:dyDescent="0.25">
      <c r="A3" s="55"/>
      <c r="B3" s="57"/>
      <c r="C3" s="46"/>
      <c r="D3" s="46"/>
      <c r="E3" s="46"/>
      <c r="F3" s="46"/>
      <c r="G3" s="48"/>
      <c r="H3" s="48"/>
      <c r="I3" s="48"/>
      <c r="J3" s="46"/>
      <c r="K3" s="46"/>
      <c r="L3" s="51"/>
      <c r="M3" s="51"/>
      <c r="N3" s="51"/>
      <c r="O3" s="52"/>
      <c r="P3" s="53"/>
      <c r="Q3" s="54"/>
      <c r="R3" s="53"/>
      <c r="S3" s="53"/>
      <c r="T3" s="53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</row>
    <row r="4" spans="1:256" ht="12.6" thickBot="1" x14ac:dyDescent="0.25">
      <c r="A4" s="58"/>
      <c r="B4" s="59" t="s">
        <v>29</v>
      </c>
      <c r="C4" s="60" t="s">
        <v>30</v>
      </c>
      <c r="D4" s="60" t="s">
        <v>31</v>
      </c>
      <c r="E4" s="60" t="s">
        <v>32</v>
      </c>
      <c r="F4" s="60" t="s">
        <v>33</v>
      </c>
      <c r="G4" s="61" t="s">
        <v>34</v>
      </c>
      <c r="H4" s="61" t="s">
        <v>35</v>
      </c>
      <c r="I4" s="61" t="s">
        <v>36</v>
      </c>
      <c r="J4" s="60" t="s">
        <v>37</v>
      </c>
      <c r="K4" s="60" t="s">
        <v>38</v>
      </c>
      <c r="L4" s="59" t="s">
        <v>39</v>
      </c>
      <c r="M4" s="59" t="s">
        <v>40</v>
      </c>
      <c r="N4" s="59" t="s">
        <v>41</v>
      </c>
      <c r="O4" s="62" t="s">
        <v>42</v>
      </c>
      <c r="P4" s="63"/>
      <c r="Q4" s="64"/>
      <c r="R4" s="63"/>
      <c r="S4" s="63"/>
      <c r="T4" s="63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pans="1:256" ht="12.6" thickBot="1" x14ac:dyDescent="0.25">
      <c r="A5" s="58"/>
      <c r="B5" s="65"/>
      <c r="C5" s="66"/>
      <c r="D5" s="66"/>
      <c r="E5" s="66"/>
      <c r="F5" s="66"/>
      <c r="G5" s="67"/>
      <c r="H5" s="67"/>
      <c r="I5" s="67"/>
      <c r="J5" s="66"/>
      <c r="K5" s="66"/>
      <c r="L5" s="68"/>
      <c r="M5" s="68"/>
      <c r="N5" s="68"/>
      <c r="O5" s="68"/>
      <c r="P5" s="63"/>
      <c r="Q5" s="64"/>
      <c r="R5" s="63"/>
      <c r="S5" s="63"/>
      <c r="T5" s="63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pans="1:256" ht="12" thickBot="1" x14ac:dyDescent="0.25">
      <c r="B6" s="69" t="s">
        <v>43</v>
      </c>
      <c r="C6" s="46"/>
      <c r="D6" s="46"/>
      <c r="E6" s="46"/>
      <c r="F6" s="46"/>
      <c r="G6" s="41"/>
      <c r="H6" s="41"/>
      <c r="I6" s="41"/>
      <c r="J6" s="46"/>
      <c r="K6" s="46"/>
      <c r="L6" s="70"/>
      <c r="M6" s="70"/>
      <c r="N6" s="70"/>
      <c r="O6" s="70"/>
    </row>
    <row r="7" spans="1:256" ht="11.4" x14ac:dyDescent="0.2">
      <c r="B7" s="57"/>
      <c r="C7" s="46"/>
      <c r="D7" s="46"/>
      <c r="E7" s="46"/>
      <c r="F7" s="46"/>
      <c r="G7" s="41"/>
      <c r="H7" s="41"/>
      <c r="I7" s="41"/>
      <c r="J7" s="46"/>
      <c r="K7" s="46"/>
      <c r="L7" s="70"/>
      <c r="M7" s="70"/>
      <c r="N7" s="70"/>
      <c r="O7" s="70"/>
    </row>
    <row r="8" spans="1:256" ht="11.4" x14ac:dyDescent="0.2">
      <c r="B8" s="57" t="s">
        <v>44</v>
      </c>
      <c r="C8" s="46"/>
      <c r="D8" s="46"/>
      <c r="E8" s="46"/>
      <c r="F8" s="46"/>
      <c r="G8" s="41"/>
      <c r="H8" s="41"/>
      <c r="I8" s="41"/>
      <c r="J8" s="46">
        <f>+[3]Operaciones!P19</f>
        <v>66000</v>
      </c>
      <c r="K8" s="46">
        <f>+[3]Operaciones!P37</f>
        <v>220000</v>
      </c>
      <c r="L8" s="71">
        <f>+[3]Operaciones!P60</f>
        <v>10891493.239811912</v>
      </c>
      <c r="M8" s="71">
        <f>+[3]Operaciones!P86</f>
        <v>7050130.0363636352</v>
      </c>
      <c r="N8" s="71">
        <f>+N13/0.16</f>
        <v>14691133.3125</v>
      </c>
      <c r="O8" s="71"/>
    </row>
    <row r="9" spans="1:256" ht="11.4" x14ac:dyDescent="0.2">
      <c r="B9" s="57"/>
      <c r="G9" s="73"/>
      <c r="H9" s="74"/>
      <c r="I9" s="41"/>
      <c r="J9" s="46"/>
      <c r="K9" s="46"/>
      <c r="L9" s="75"/>
      <c r="M9" s="75"/>
      <c r="N9" s="71"/>
      <c r="O9" s="71"/>
    </row>
    <row r="10" spans="1:256" ht="11.4" x14ac:dyDescent="0.2">
      <c r="B10" s="57" t="s">
        <v>45</v>
      </c>
      <c r="C10" s="72">
        <v>0</v>
      </c>
      <c r="G10" s="76"/>
      <c r="H10" s="41"/>
      <c r="I10" s="41"/>
      <c r="J10" s="46"/>
      <c r="K10" s="46"/>
      <c r="L10" s="75"/>
      <c r="M10" s="75"/>
      <c r="N10" s="75"/>
      <c r="O10" s="70"/>
    </row>
    <row r="11" spans="1:256" ht="11.4" x14ac:dyDescent="0.2">
      <c r="B11" s="57" t="s">
        <v>46</v>
      </c>
      <c r="C11" s="77">
        <f>+C10+C9</f>
        <v>0</v>
      </c>
      <c r="D11" s="77">
        <f t="shared" ref="D11:O11" si="0">+D10+D9</f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>+J8+J10</f>
        <v>66000</v>
      </c>
      <c r="K11" s="77">
        <f>+K8+K10</f>
        <v>220000</v>
      </c>
      <c r="L11" s="77">
        <f t="shared" ref="L11:N11" si="1">+L8+L9+L10</f>
        <v>10891493.239811912</v>
      </c>
      <c r="M11" s="77">
        <f t="shared" si="1"/>
        <v>7050130.0363636352</v>
      </c>
      <c r="N11" s="77">
        <f t="shared" si="1"/>
        <v>14691133.3125</v>
      </c>
      <c r="O11" s="77">
        <f t="shared" si="0"/>
        <v>0</v>
      </c>
    </row>
    <row r="12" spans="1:256" ht="11.4" x14ac:dyDescent="0.2">
      <c r="B12" s="57"/>
      <c r="C12" s="46"/>
      <c r="D12" s="46" t="s">
        <v>47</v>
      </c>
      <c r="E12" s="46"/>
      <c r="F12" s="46"/>
      <c r="G12" s="75"/>
      <c r="H12" s="41"/>
      <c r="I12" s="41"/>
      <c r="J12" s="46"/>
      <c r="K12" s="46"/>
      <c r="L12" s="75"/>
      <c r="M12" s="75"/>
      <c r="N12" s="75"/>
      <c r="O12" s="70"/>
    </row>
    <row r="13" spans="1:256" ht="12" thickBot="1" x14ac:dyDescent="0.25">
      <c r="B13" s="57" t="s">
        <v>48</v>
      </c>
      <c r="C13" s="78">
        <f>+C11*0.16</f>
        <v>0</v>
      </c>
      <c r="D13" s="78">
        <f t="shared" ref="D13:M13" si="2">+D11*0.16</f>
        <v>0</v>
      </c>
      <c r="E13" s="78">
        <f t="shared" si="2"/>
        <v>0</v>
      </c>
      <c r="F13" s="78">
        <f t="shared" si="2"/>
        <v>0</v>
      </c>
      <c r="G13" s="78">
        <f t="shared" si="2"/>
        <v>0</v>
      </c>
      <c r="H13" s="78">
        <f t="shared" si="2"/>
        <v>0</v>
      </c>
      <c r="I13" s="78">
        <f t="shared" si="2"/>
        <v>0</v>
      </c>
      <c r="J13" s="78">
        <f t="shared" si="2"/>
        <v>10560</v>
      </c>
      <c r="K13" s="78">
        <f t="shared" si="2"/>
        <v>35200</v>
      </c>
      <c r="L13" s="78">
        <f t="shared" si="2"/>
        <v>1742638.918369906</v>
      </c>
      <c r="M13" s="78">
        <f t="shared" si="2"/>
        <v>1128020.8058181817</v>
      </c>
      <c r="N13" s="78">
        <f>+[3]Diciembre!G1119</f>
        <v>2350581.33</v>
      </c>
      <c r="O13" s="79">
        <f>+O11*0.16</f>
        <v>0</v>
      </c>
    </row>
    <row r="14" spans="1:256" ht="12" thickBot="1" x14ac:dyDescent="0.25">
      <c r="B14" s="57"/>
      <c r="C14" s="46"/>
      <c r="D14" s="46"/>
      <c r="E14" s="46"/>
      <c r="F14" s="46"/>
      <c r="G14" s="75"/>
      <c r="H14" s="41"/>
      <c r="I14" s="41"/>
      <c r="J14" s="46"/>
      <c r="K14" s="46"/>
      <c r="L14" s="75"/>
      <c r="M14" s="75"/>
      <c r="N14" s="75"/>
      <c r="O14" s="70"/>
    </row>
    <row r="15" spans="1:256" ht="12" thickBot="1" x14ac:dyDescent="0.25">
      <c r="B15" s="80" t="s">
        <v>49</v>
      </c>
      <c r="C15" s="46"/>
      <c r="D15" s="46"/>
      <c r="E15" s="46"/>
      <c r="F15" s="46"/>
      <c r="G15" s="75"/>
      <c r="J15" s="46"/>
      <c r="K15" s="46"/>
      <c r="L15" s="75"/>
      <c r="M15" s="75"/>
      <c r="N15" s="75"/>
      <c r="O15" s="70"/>
    </row>
    <row r="16" spans="1:256" ht="11.4" x14ac:dyDescent="0.2">
      <c r="B16" s="57"/>
      <c r="C16" s="46"/>
      <c r="D16" s="46"/>
      <c r="E16" s="46"/>
      <c r="F16" s="46"/>
      <c r="G16" s="75"/>
      <c r="H16" s="41"/>
      <c r="I16" s="41"/>
      <c r="J16" s="46"/>
      <c r="K16" s="46"/>
      <c r="L16" s="75"/>
      <c r="M16" s="75"/>
      <c r="N16" s="75"/>
      <c r="O16" s="70"/>
    </row>
    <row r="17" spans="2:15" ht="11.4" x14ac:dyDescent="0.2">
      <c r="B17" s="82" t="s">
        <v>50</v>
      </c>
      <c r="C17" s="46"/>
      <c r="D17" s="46"/>
      <c r="E17" s="46"/>
      <c r="F17" s="46"/>
      <c r="G17" s="46"/>
      <c r="H17" s="46"/>
      <c r="I17" s="46"/>
      <c r="J17" s="46">
        <f>+[3]Operaciones!W19</f>
        <v>569.1</v>
      </c>
      <c r="K17" s="46">
        <f>+K19/0.16</f>
        <v>178512.25</v>
      </c>
      <c r="L17" s="46">
        <f t="shared" ref="L17:N17" si="3">+L19/0.16</f>
        <v>10011838.25</v>
      </c>
      <c r="M17" s="46">
        <f t="shared" si="3"/>
        <v>5911360.75</v>
      </c>
      <c r="N17" s="46">
        <f t="shared" si="3"/>
        <v>14482740.0625</v>
      </c>
      <c r="O17" s="70"/>
    </row>
    <row r="18" spans="2:15" ht="11.4" x14ac:dyDescent="0.2">
      <c r="B18" s="57"/>
      <c r="C18" s="46"/>
      <c r="D18" s="46"/>
      <c r="E18" s="46"/>
      <c r="F18" s="46"/>
      <c r="G18" s="75"/>
      <c r="H18" s="41"/>
      <c r="I18" s="41"/>
      <c r="J18" s="41"/>
      <c r="K18" s="41"/>
      <c r="L18" s="75"/>
      <c r="M18" s="75"/>
      <c r="N18" s="75"/>
      <c r="O18" s="70"/>
    </row>
    <row r="19" spans="2:15" ht="12" thickBot="1" x14ac:dyDescent="0.25">
      <c r="B19" s="57" t="s">
        <v>51</v>
      </c>
      <c r="C19" s="78">
        <f>+C17*0.16</f>
        <v>0</v>
      </c>
      <c r="D19" s="78">
        <f t="shared" ref="D19:J19" si="4">+D17*0.16</f>
        <v>0</v>
      </c>
      <c r="E19" s="78">
        <f t="shared" si="4"/>
        <v>0</v>
      </c>
      <c r="F19" s="78">
        <f t="shared" si="4"/>
        <v>0</v>
      </c>
      <c r="G19" s="78">
        <f t="shared" si="4"/>
        <v>0</v>
      </c>
      <c r="H19" s="78">
        <f t="shared" si="4"/>
        <v>0</v>
      </c>
      <c r="I19" s="78">
        <f t="shared" si="4"/>
        <v>0</v>
      </c>
      <c r="J19" s="78">
        <f t="shared" si="4"/>
        <v>91.056000000000012</v>
      </c>
      <c r="K19" s="78">
        <f>+[3]Septiembre!F226+[3]Julio!F37</f>
        <v>28561.96</v>
      </c>
      <c r="L19" s="78">
        <f>+[3]Octubre!F376</f>
        <v>1601894.12</v>
      </c>
      <c r="M19" s="78">
        <f>+[3]Noviembre!F329</f>
        <v>945817.72</v>
      </c>
      <c r="N19" s="78">
        <f>+[3]Diciembre!F385</f>
        <v>2317238.41</v>
      </c>
      <c r="O19" s="79"/>
    </row>
    <row r="20" spans="2:15" ht="11.4" x14ac:dyDescent="0.2">
      <c r="B20" s="57"/>
      <c r="C20" s="46"/>
      <c r="D20" s="46"/>
      <c r="E20" s="46"/>
      <c r="F20" s="46"/>
      <c r="G20" s="75"/>
      <c r="H20" s="41"/>
      <c r="I20" s="41"/>
      <c r="J20" s="41"/>
      <c r="K20" s="41"/>
      <c r="L20" s="75"/>
      <c r="M20" s="75"/>
      <c r="N20" s="75"/>
      <c r="O20" s="70"/>
    </row>
    <row r="21" spans="2:15" ht="11.4" x14ac:dyDescent="0.2">
      <c r="B21" s="57" t="s">
        <v>52</v>
      </c>
      <c r="C21" s="46"/>
      <c r="D21" s="46"/>
      <c r="E21" s="46"/>
      <c r="F21" s="46"/>
      <c r="G21" s="75"/>
      <c r="H21" s="41"/>
      <c r="I21" s="41"/>
      <c r="J21" s="41"/>
      <c r="K21" s="41"/>
      <c r="L21" s="75"/>
      <c r="M21" s="75"/>
      <c r="N21" s="75"/>
      <c r="O21" s="70"/>
    </row>
    <row r="22" spans="2:15" ht="11.4" x14ac:dyDescent="0.2">
      <c r="B22" s="57" t="s">
        <v>53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70"/>
    </row>
    <row r="23" spans="2:15" ht="11.4" x14ac:dyDescent="0.2">
      <c r="B23" s="57"/>
      <c r="C23" s="46"/>
      <c r="D23" s="46"/>
      <c r="E23" s="46"/>
      <c r="F23" s="46"/>
      <c r="G23" s="75"/>
      <c r="H23" s="41"/>
      <c r="I23" s="41"/>
      <c r="J23" s="41"/>
      <c r="K23" s="41"/>
      <c r="L23" s="75"/>
      <c r="M23" s="75"/>
      <c r="N23" s="75"/>
      <c r="O23" s="70"/>
    </row>
    <row r="24" spans="2:15" ht="12" x14ac:dyDescent="0.25">
      <c r="B24" s="57" t="s">
        <v>54</v>
      </c>
      <c r="C24" s="83">
        <f>+C19-C21+C22</f>
        <v>0</v>
      </c>
      <c r="D24" s="83">
        <f>+D19-D21+D22</f>
        <v>0</v>
      </c>
      <c r="E24" s="83">
        <f>+E19-E21+E22</f>
        <v>0</v>
      </c>
      <c r="F24" s="83">
        <f>+F19-F21+F22</f>
        <v>0</v>
      </c>
      <c r="G24" s="83">
        <f>+G19-G21+G22</f>
        <v>0</v>
      </c>
      <c r="H24" s="46">
        <f t="shared" ref="H24:O24" si="5">+H19+H22-H21</f>
        <v>0</v>
      </c>
      <c r="I24" s="46">
        <f t="shared" si="5"/>
        <v>0</v>
      </c>
      <c r="J24" s="46">
        <f t="shared" si="5"/>
        <v>91.056000000000012</v>
      </c>
      <c r="K24" s="46">
        <f t="shared" si="5"/>
        <v>28561.96</v>
      </c>
      <c r="L24" s="46">
        <f t="shared" si="5"/>
        <v>1601894.12</v>
      </c>
      <c r="M24" s="46">
        <f t="shared" si="5"/>
        <v>945817.72</v>
      </c>
      <c r="N24" s="46">
        <f t="shared" si="5"/>
        <v>2317238.41</v>
      </c>
      <c r="O24" s="75">
        <f t="shared" si="5"/>
        <v>0</v>
      </c>
    </row>
    <row r="25" spans="2:15" ht="12" x14ac:dyDescent="0.25">
      <c r="B25" s="57"/>
      <c r="C25" s="84"/>
      <c r="D25" s="84"/>
      <c r="E25" s="84"/>
      <c r="F25" s="84"/>
      <c r="G25" s="84"/>
      <c r="H25" s="77"/>
      <c r="I25" s="77"/>
      <c r="J25" s="77"/>
      <c r="K25" s="77"/>
      <c r="L25" s="77"/>
      <c r="M25" s="77"/>
      <c r="N25" s="77"/>
      <c r="O25" s="85"/>
    </row>
    <row r="26" spans="2:15" ht="11.4" x14ac:dyDescent="0.2">
      <c r="B26" s="57"/>
      <c r="C26" s="46"/>
      <c r="D26" s="46"/>
      <c r="E26" s="46"/>
      <c r="F26" s="46"/>
      <c r="G26" s="75"/>
      <c r="H26" s="41"/>
      <c r="I26" s="41"/>
      <c r="J26" s="46"/>
      <c r="K26" s="46"/>
      <c r="L26" s="75"/>
      <c r="M26" s="75"/>
      <c r="N26" s="75"/>
      <c r="O26" s="70"/>
    </row>
    <row r="27" spans="2:15" ht="11.4" x14ac:dyDescent="0.2">
      <c r="B27" s="55" t="s">
        <v>55</v>
      </c>
      <c r="C27" s="46">
        <f>+C13-C24</f>
        <v>0</v>
      </c>
      <c r="D27" s="46">
        <f>+D13-D24</f>
        <v>0</v>
      </c>
      <c r="E27" s="46">
        <f>+E13-E24</f>
        <v>0</v>
      </c>
      <c r="F27" s="46">
        <f>+F13-F24</f>
        <v>0</v>
      </c>
      <c r="G27" s="46">
        <f>+G13-G24</f>
        <v>0</v>
      </c>
      <c r="H27" s="46">
        <f t="shared" ref="H27:N27" si="6">+H13-H24</f>
        <v>0</v>
      </c>
      <c r="I27" s="46">
        <f t="shared" si="6"/>
        <v>0</v>
      </c>
      <c r="J27" s="46">
        <f t="shared" si="6"/>
        <v>10468.944</v>
      </c>
      <c r="K27" s="46">
        <f t="shared" si="6"/>
        <v>6638.0400000000009</v>
      </c>
      <c r="L27" s="46">
        <f t="shared" si="6"/>
        <v>140744.79836990591</v>
      </c>
      <c r="M27" s="46">
        <f t="shared" si="6"/>
        <v>182203.08581818175</v>
      </c>
      <c r="N27" s="46">
        <f t="shared" si="6"/>
        <v>33342.919999999925</v>
      </c>
      <c r="O27" s="70"/>
    </row>
    <row r="28" spans="2:15" ht="11.4" x14ac:dyDescent="0.2">
      <c r="B28" s="55" t="s">
        <v>56</v>
      </c>
      <c r="C28" s="77"/>
      <c r="D28" s="77"/>
      <c r="E28" s="77"/>
      <c r="F28" s="77"/>
      <c r="G28" s="85"/>
      <c r="H28" s="86"/>
      <c r="I28" s="86"/>
      <c r="J28" s="77"/>
      <c r="K28" s="77"/>
      <c r="L28" s="85"/>
      <c r="M28" s="85"/>
      <c r="N28" s="85"/>
      <c r="O28" s="87"/>
    </row>
    <row r="29" spans="2:15" ht="11.4" x14ac:dyDescent="0.2">
      <c r="B29" s="55"/>
      <c r="C29" s="46"/>
      <c r="D29" s="46"/>
      <c r="E29" s="46"/>
      <c r="F29" s="46"/>
      <c r="G29" s="75"/>
      <c r="H29" s="41"/>
      <c r="I29" s="41"/>
      <c r="J29" s="46"/>
      <c r="K29" s="46"/>
      <c r="L29" s="75"/>
      <c r="M29" s="75"/>
      <c r="N29" s="75"/>
      <c r="O29" s="70"/>
    </row>
    <row r="30" spans="2:15" ht="11.4" x14ac:dyDescent="0.2">
      <c r="B30" s="55" t="s">
        <v>57</v>
      </c>
      <c r="C30" s="88">
        <v>0</v>
      </c>
      <c r="D30" s="88">
        <v>0</v>
      </c>
      <c r="E30" s="88"/>
      <c r="F30" s="88"/>
      <c r="G30" s="89"/>
      <c r="H30" s="90"/>
      <c r="I30" s="90"/>
      <c r="J30" s="88">
        <f>+[3]Operaciones!R19</f>
        <v>1320</v>
      </c>
      <c r="K30" s="88">
        <f>+[3]Operaciones!R37</f>
        <v>7920</v>
      </c>
      <c r="L30" s="89">
        <f>+[3]Operaciones!R60</f>
        <v>644986.86818181805</v>
      </c>
      <c r="M30" s="89">
        <f>+[3]Operaciones!R89</f>
        <v>420367.83</v>
      </c>
      <c r="N30" s="89">
        <f>+[3]Operaciones!R113</f>
        <v>878810.73</v>
      </c>
      <c r="O30" s="91"/>
    </row>
    <row r="31" spans="2:15" ht="11.4" x14ac:dyDescent="0.2">
      <c r="B31" s="55"/>
      <c r="C31" s="46"/>
      <c r="D31" s="46"/>
      <c r="E31" s="46"/>
      <c r="F31" s="46"/>
      <c r="G31" s="75"/>
      <c r="H31" s="41"/>
      <c r="I31" s="41"/>
      <c r="J31" s="46"/>
      <c r="K31" s="46"/>
      <c r="L31" s="75"/>
      <c r="M31" s="75"/>
      <c r="N31" s="75"/>
      <c r="O31" s="70"/>
    </row>
    <row r="32" spans="2:15" ht="11.4" x14ac:dyDescent="0.2">
      <c r="B32" s="55" t="s">
        <v>58</v>
      </c>
      <c r="C32" s="46"/>
      <c r="D32" s="46"/>
      <c r="E32" s="46"/>
      <c r="F32" s="46"/>
      <c r="G32" s="75"/>
      <c r="H32" s="41"/>
      <c r="I32" s="41"/>
      <c r="J32" s="46"/>
      <c r="K32" s="46"/>
      <c r="L32" s="75"/>
      <c r="M32" s="75"/>
      <c r="N32" s="75"/>
      <c r="O32" s="70"/>
    </row>
    <row r="33" spans="2:16" ht="12" thickBot="1" x14ac:dyDescent="0.25">
      <c r="B33" s="55" t="s">
        <v>59</v>
      </c>
      <c r="C33" s="92">
        <f>+C27-C32</f>
        <v>0</v>
      </c>
      <c r="D33" s="92">
        <f t="shared" ref="D33" si="7">+D27-D32</f>
        <v>0</v>
      </c>
      <c r="E33" s="92">
        <f t="shared" ref="E33:J33" si="8">+E27-E32-E30</f>
        <v>0</v>
      </c>
      <c r="F33" s="92">
        <f t="shared" si="8"/>
        <v>0</v>
      </c>
      <c r="G33" s="92">
        <f t="shared" si="8"/>
        <v>0</v>
      </c>
      <c r="H33" s="92">
        <f t="shared" si="8"/>
        <v>0</v>
      </c>
      <c r="I33" s="93">
        <f t="shared" si="8"/>
        <v>0</v>
      </c>
      <c r="J33" s="92">
        <f t="shared" si="8"/>
        <v>9148.9439999999995</v>
      </c>
      <c r="K33" s="92">
        <f>+K27-K32-K30</f>
        <v>-1281.9599999999991</v>
      </c>
      <c r="L33" s="92">
        <f t="shared" ref="L33:N33" si="9">+L27-L32-L30</f>
        <v>-504242.06981191214</v>
      </c>
      <c r="M33" s="92">
        <f t="shared" si="9"/>
        <v>-238164.74418181827</v>
      </c>
      <c r="N33" s="92">
        <f t="shared" si="9"/>
        <v>-845467.81</v>
      </c>
      <c r="O33" s="94"/>
    </row>
    <row r="34" spans="2:16" ht="11.4" x14ac:dyDescent="0.2">
      <c r="B34" s="44" t="s">
        <v>60</v>
      </c>
      <c r="C34" s="46">
        <v>0</v>
      </c>
      <c r="D34" s="46">
        <v>0</v>
      </c>
      <c r="E34" s="46">
        <v>0</v>
      </c>
      <c r="F34" s="46">
        <v>0</v>
      </c>
      <c r="G34" s="75">
        <v>0</v>
      </c>
      <c r="H34" s="41">
        <v>0</v>
      </c>
      <c r="I34" s="41">
        <v>0</v>
      </c>
      <c r="J34" s="46">
        <v>0</v>
      </c>
      <c r="K34" s="46">
        <v>0</v>
      </c>
      <c r="L34" s="75">
        <v>0</v>
      </c>
      <c r="M34" s="75">
        <v>0</v>
      </c>
      <c r="N34" s="75">
        <v>0</v>
      </c>
      <c r="O34" s="70"/>
    </row>
    <row r="35" spans="2:16" ht="11.4" x14ac:dyDescent="0.2">
      <c r="B35" s="44" t="s">
        <v>61</v>
      </c>
      <c r="C35" s="46">
        <v>0</v>
      </c>
      <c r="D35" s="46">
        <v>0</v>
      </c>
      <c r="E35" s="46">
        <v>0</v>
      </c>
      <c r="F35" s="46">
        <v>0</v>
      </c>
      <c r="G35" s="75">
        <v>0</v>
      </c>
      <c r="H35" s="41">
        <v>0</v>
      </c>
      <c r="I35" s="41">
        <v>0</v>
      </c>
      <c r="J35" s="46">
        <v>0</v>
      </c>
      <c r="K35" s="46">
        <v>0</v>
      </c>
      <c r="L35" s="75">
        <v>0</v>
      </c>
      <c r="M35" s="75">
        <v>0</v>
      </c>
      <c r="N35" s="75">
        <v>0</v>
      </c>
      <c r="O35" s="70"/>
    </row>
    <row r="36" spans="2:16" ht="12" thickBot="1" x14ac:dyDescent="0.25">
      <c r="B36" s="95" t="s">
        <v>62</v>
      </c>
      <c r="C36" s="96">
        <f>+C33+C34+C35</f>
        <v>0</v>
      </c>
      <c r="D36" s="96">
        <f t="shared" ref="D36:N36" si="10">+D33+D34+D35</f>
        <v>0</v>
      </c>
      <c r="E36" s="96">
        <f t="shared" si="10"/>
        <v>0</v>
      </c>
      <c r="F36" s="96">
        <f t="shared" si="10"/>
        <v>0</v>
      </c>
      <c r="G36" s="97">
        <f t="shared" si="10"/>
        <v>0</v>
      </c>
      <c r="H36" s="98">
        <f t="shared" si="10"/>
        <v>0</v>
      </c>
      <c r="I36" s="98">
        <f t="shared" si="10"/>
        <v>0</v>
      </c>
      <c r="J36" s="96">
        <f t="shared" si="10"/>
        <v>9148.9439999999995</v>
      </c>
      <c r="K36" s="96">
        <f t="shared" si="10"/>
        <v>-1281.9599999999991</v>
      </c>
      <c r="L36" s="96">
        <f t="shared" si="10"/>
        <v>-504242.06981191214</v>
      </c>
      <c r="M36" s="96">
        <f t="shared" si="10"/>
        <v>-238164.74418181827</v>
      </c>
      <c r="N36" s="96">
        <f t="shared" si="10"/>
        <v>-845467.81</v>
      </c>
      <c r="O36" s="99"/>
      <c r="P36" s="100"/>
    </row>
    <row r="37" spans="2:16" ht="12" thickTop="1" x14ac:dyDescent="0.2">
      <c r="B37" s="55"/>
      <c r="C37" s="46"/>
      <c r="D37" s="46"/>
      <c r="E37" s="46"/>
      <c r="F37" s="46"/>
      <c r="G37" s="41"/>
      <c r="H37" s="41"/>
      <c r="I37" s="41"/>
      <c r="J37" s="46"/>
      <c r="K37" s="46"/>
      <c r="L37" s="70"/>
      <c r="M37" s="70"/>
      <c r="N37" s="70"/>
      <c r="O37" s="70"/>
    </row>
    <row r="38" spans="2:16" ht="11.4" x14ac:dyDescent="0.2">
      <c r="B38" s="55"/>
      <c r="C38" s="46"/>
      <c r="D38" s="46"/>
      <c r="E38" s="46"/>
      <c r="F38" s="46"/>
      <c r="G38" s="41"/>
      <c r="H38" s="41"/>
      <c r="I38" s="41"/>
      <c r="J38" s="46"/>
      <c r="K38" s="46"/>
      <c r="L38" s="70"/>
      <c r="M38" s="70"/>
      <c r="N38" s="70"/>
      <c r="O38" s="70"/>
    </row>
    <row r="39" spans="2:16" ht="13.2" x14ac:dyDescent="0.25">
      <c r="B39" s="55"/>
      <c r="C39" s="46"/>
      <c r="D39" s="46"/>
      <c r="E39" s="46"/>
      <c r="F39" s="46"/>
      <c r="G39" s="101"/>
      <c r="H39" s="41"/>
      <c r="I39" s="41"/>
      <c r="J39" s="46"/>
      <c r="K39" s="46"/>
      <c r="L39" s="70"/>
      <c r="M39" s="70"/>
      <c r="N39" s="67"/>
      <c r="O39" s="70"/>
    </row>
    <row r="40" spans="2:16" ht="13.2" x14ac:dyDescent="0.25">
      <c r="B40" s="55"/>
      <c r="C40" s="46"/>
      <c r="D40" s="46"/>
      <c r="E40" s="46"/>
      <c r="F40" s="46"/>
      <c r="G40" s="102"/>
      <c r="H40" s="41"/>
      <c r="I40" s="41"/>
      <c r="J40" s="46"/>
      <c r="K40" s="46"/>
      <c r="L40" s="70"/>
      <c r="M40" s="70"/>
      <c r="N40" s="67"/>
      <c r="O40" s="70"/>
    </row>
    <row r="41" spans="2:16" ht="12" x14ac:dyDescent="0.2">
      <c r="C41" s="46"/>
      <c r="D41" s="46"/>
      <c r="E41" s="46"/>
      <c r="F41" s="46"/>
      <c r="G41" s="103"/>
      <c r="H41" s="103"/>
      <c r="I41" s="48"/>
      <c r="J41" s="46"/>
      <c r="K41" s="46"/>
      <c r="L41" s="52"/>
      <c r="M41" s="104"/>
      <c r="N41" s="66"/>
      <c r="O41" s="55"/>
    </row>
    <row r="42" spans="2:16" s="72" customFormat="1" ht="12" x14ac:dyDescent="0.2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66"/>
      <c r="O42" s="46"/>
    </row>
    <row r="43" spans="2:16" s="72" customFormat="1" ht="12" x14ac:dyDescent="0.2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68"/>
      <c r="O43" s="46"/>
    </row>
    <row r="44" spans="2:16" s="72" customFormat="1" ht="11.4" x14ac:dyDescent="0.2">
      <c r="C44" s="46"/>
      <c r="D44" s="46"/>
      <c r="E44" s="46"/>
      <c r="F44" s="46"/>
      <c r="G44" s="46"/>
      <c r="H44" s="46"/>
      <c r="I44" s="46"/>
      <c r="J44" s="46"/>
      <c r="K44" s="46"/>
      <c r="L44" s="105"/>
      <c r="M44" s="46"/>
      <c r="N44" s="46"/>
      <c r="O44" s="46"/>
    </row>
    <row r="45" spans="2:16" s="72" customFormat="1" ht="11.4" x14ac:dyDescent="0.2">
      <c r="C45" s="46"/>
      <c r="D45" s="46"/>
      <c r="E45" s="46"/>
      <c r="F45" s="46"/>
      <c r="G45" s="46"/>
      <c r="H45" s="46"/>
      <c r="I45" s="46"/>
      <c r="J45" s="46"/>
      <c r="K45" s="46"/>
      <c r="L45" s="106"/>
      <c r="M45" s="105"/>
      <c r="N45" s="46"/>
      <c r="O45" s="46"/>
    </row>
    <row r="46" spans="2:16" s="72" customFormat="1" ht="11.4" x14ac:dyDescent="0.2">
      <c r="C46" s="46"/>
      <c r="D46" s="46"/>
      <c r="E46" s="46"/>
      <c r="F46" s="46"/>
      <c r="G46" s="46"/>
      <c r="H46" s="46"/>
      <c r="I46" s="46"/>
      <c r="J46" s="46"/>
      <c r="K46" s="46"/>
      <c r="L46" s="46"/>
      <c r="N46" s="46"/>
      <c r="O46" s="46"/>
    </row>
    <row r="47" spans="2:16" s="72" customFormat="1" ht="11.4" x14ac:dyDescent="0.2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 spans="2:16" s="72" customFormat="1" ht="11.4" x14ac:dyDescent="0.2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 spans="3:15" s="72" customFormat="1" ht="11.4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3:15" s="72" customFormat="1" ht="11.4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3:15" ht="11.4" x14ac:dyDescent="0.2">
      <c r="C51" s="46"/>
      <c r="D51" s="46"/>
      <c r="E51" s="46"/>
      <c r="F51" s="46"/>
      <c r="H51" s="103"/>
      <c r="I51" s="104"/>
      <c r="J51" s="46"/>
      <c r="K51" s="46"/>
      <c r="L51" s="55"/>
      <c r="M51" s="55"/>
      <c r="N51" s="55"/>
      <c r="O51" s="55"/>
    </row>
    <row r="52" spans="3:15" ht="11.4" x14ac:dyDescent="0.2">
      <c r="C52" s="46"/>
      <c r="D52" s="46"/>
      <c r="E52" s="46"/>
      <c r="F52" s="46"/>
      <c r="G52" s="103"/>
      <c r="H52" s="103"/>
      <c r="I52" s="104"/>
      <c r="J52" s="46"/>
      <c r="K52" s="46"/>
      <c r="L52" s="55"/>
      <c r="M52" s="55"/>
      <c r="N52" s="55"/>
      <c r="O52" s="55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IV52"/>
  <sheetViews>
    <sheetView zoomScale="80" zoomScaleNormal="80" workbookViewId="0">
      <pane xSplit="2" ySplit="3" topLeftCell="C13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baseColWidth="10" defaultRowHeight="15" customHeight="1" x14ac:dyDescent="0.2"/>
  <cols>
    <col min="1" max="1" width="1.109375" style="56" customWidth="1"/>
    <col min="2" max="2" width="37.6640625" style="56" customWidth="1"/>
    <col min="3" max="3" width="12.44140625" style="72" bestFit="1" customWidth="1"/>
    <col min="4" max="4" width="13.88671875" style="72" bestFit="1" customWidth="1"/>
    <col min="5" max="6" width="13.5546875" style="72" bestFit="1" customWidth="1"/>
    <col min="7" max="7" width="13.88671875" style="81" bestFit="1" customWidth="1"/>
    <col min="8" max="8" width="14.88671875" style="81" bestFit="1" customWidth="1"/>
    <col min="9" max="9" width="15.109375" style="81" bestFit="1" customWidth="1"/>
    <col min="10" max="10" width="15.109375" style="72" bestFit="1" customWidth="1"/>
    <col min="11" max="11" width="15" style="72" bestFit="1" customWidth="1"/>
    <col min="12" max="14" width="15.109375" style="56" bestFit="1" customWidth="1"/>
    <col min="15" max="15" width="17" style="56" bestFit="1" customWidth="1"/>
    <col min="16" max="16" width="18.33203125" style="56" bestFit="1" customWidth="1"/>
    <col min="17" max="256" width="11.44140625" style="56"/>
    <col min="257" max="257" width="1.109375" style="56" customWidth="1"/>
    <col min="258" max="258" width="37.6640625" style="56" customWidth="1"/>
    <col min="259" max="259" width="13.6640625" style="56" customWidth="1"/>
    <col min="260" max="260" width="15.6640625" style="56" customWidth="1"/>
    <col min="261" max="261" width="13.6640625" style="56" customWidth="1"/>
    <col min="262" max="262" width="15.109375" style="56" customWidth="1"/>
    <col min="263" max="263" width="13.6640625" style="56" customWidth="1"/>
    <col min="264" max="264" width="15.109375" style="56" customWidth="1"/>
    <col min="265" max="265" width="17" style="56" customWidth="1"/>
    <col min="266" max="266" width="15.109375" style="56" bestFit="1" customWidth="1"/>
    <col min="267" max="267" width="15" style="56" bestFit="1" customWidth="1"/>
    <col min="268" max="270" width="15.109375" style="56" bestFit="1" customWidth="1"/>
    <col min="271" max="271" width="17" style="56" bestFit="1" customWidth="1"/>
    <col min="272" max="272" width="18.33203125" style="56" bestFit="1" customWidth="1"/>
    <col min="273" max="512" width="11.44140625" style="56"/>
    <col min="513" max="513" width="1.109375" style="56" customWidth="1"/>
    <col min="514" max="514" width="37.6640625" style="56" customWidth="1"/>
    <col min="515" max="515" width="13.6640625" style="56" customWidth="1"/>
    <col min="516" max="516" width="15.6640625" style="56" customWidth="1"/>
    <col min="517" max="517" width="13.6640625" style="56" customWidth="1"/>
    <col min="518" max="518" width="15.109375" style="56" customWidth="1"/>
    <col min="519" max="519" width="13.6640625" style="56" customWidth="1"/>
    <col min="520" max="520" width="15.109375" style="56" customWidth="1"/>
    <col min="521" max="521" width="17" style="56" customWidth="1"/>
    <col min="522" max="522" width="15.109375" style="56" bestFit="1" customWidth="1"/>
    <col min="523" max="523" width="15" style="56" bestFit="1" customWidth="1"/>
    <col min="524" max="526" width="15.109375" style="56" bestFit="1" customWidth="1"/>
    <col min="527" max="527" width="17" style="56" bestFit="1" customWidth="1"/>
    <col min="528" max="528" width="18.33203125" style="56" bestFit="1" customWidth="1"/>
    <col min="529" max="768" width="11.44140625" style="56"/>
    <col min="769" max="769" width="1.109375" style="56" customWidth="1"/>
    <col min="770" max="770" width="37.6640625" style="56" customWidth="1"/>
    <col min="771" max="771" width="13.6640625" style="56" customWidth="1"/>
    <col min="772" max="772" width="15.6640625" style="56" customWidth="1"/>
    <col min="773" max="773" width="13.6640625" style="56" customWidth="1"/>
    <col min="774" max="774" width="15.109375" style="56" customWidth="1"/>
    <col min="775" max="775" width="13.6640625" style="56" customWidth="1"/>
    <col min="776" max="776" width="15.109375" style="56" customWidth="1"/>
    <col min="777" max="777" width="17" style="56" customWidth="1"/>
    <col min="778" max="778" width="15.109375" style="56" bestFit="1" customWidth="1"/>
    <col min="779" max="779" width="15" style="56" bestFit="1" customWidth="1"/>
    <col min="780" max="782" width="15.109375" style="56" bestFit="1" customWidth="1"/>
    <col min="783" max="783" width="17" style="56" bestFit="1" customWidth="1"/>
    <col min="784" max="784" width="18.33203125" style="56" bestFit="1" customWidth="1"/>
    <col min="785" max="1024" width="11.44140625" style="56"/>
    <col min="1025" max="1025" width="1.109375" style="56" customWidth="1"/>
    <col min="1026" max="1026" width="37.6640625" style="56" customWidth="1"/>
    <col min="1027" max="1027" width="13.6640625" style="56" customWidth="1"/>
    <col min="1028" max="1028" width="15.6640625" style="56" customWidth="1"/>
    <col min="1029" max="1029" width="13.6640625" style="56" customWidth="1"/>
    <col min="1030" max="1030" width="15.109375" style="56" customWidth="1"/>
    <col min="1031" max="1031" width="13.6640625" style="56" customWidth="1"/>
    <col min="1032" max="1032" width="15.109375" style="56" customWidth="1"/>
    <col min="1033" max="1033" width="17" style="56" customWidth="1"/>
    <col min="1034" max="1034" width="15.109375" style="56" bestFit="1" customWidth="1"/>
    <col min="1035" max="1035" width="15" style="56" bestFit="1" customWidth="1"/>
    <col min="1036" max="1038" width="15.109375" style="56" bestFit="1" customWidth="1"/>
    <col min="1039" max="1039" width="17" style="56" bestFit="1" customWidth="1"/>
    <col min="1040" max="1040" width="18.33203125" style="56" bestFit="1" customWidth="1"/>
    <col min="1041" max="1280" width="11.44140625" style="56"/>
    <col min="1281" max="1281" width="1.109375" style="56" customWidth="1"/>
    <col min="1282" max="1282" width="37.6640625" style="56" customWidth="1"/>
    <col min="1283" max="1283" width="13.6640625" style="56" customWidth="1"/>
    <col min="1284" max="1284" width="15.6640625" style="56" customWidth="1"/>
    <col min="1285" max="1285" width="13.6640625" style="56" customWidth="1"/>
    <col min="1286" max="1286" width="15.109375" style="56" customWidth="1"/>
    <col min="1287" max="1287" width="13.6640625" style="56" customWidth="1"/>
    <col min="1288" max="1288" width="15.109375" style="56" customWidth="1"/>
    <col min="1289" max="1289" width="17" style="56" customWidth="1"/>
    <col min="1290" max="1290" width="15.109375" style="56" bestFit="1" customWidth="1"/>
    <col min="1291" max="1291" width="15" style="56" bestFit="1" customWidth="1"/>
    <col min="1292" max="1294" width="15.109375" style="56" bestFit="1" customWidth="1"/>
    <col min="1295" max="1295" width="17" style="56" bestFit="1" customWidth="1"/>
    <col min="1296" max="1296" width="18.33203125" style="56" bestFit="1" customWidth="1"/>
    <col min="1297" max="1536" width="11.44140625" style="56"/>
    <col min="1537" max="1537" width="1.109375" style="56" customWidth="1"/>
    <col min="1538" max="1538" width="37.6640625" style="56" customWidth="1"/>
    <col min="1539" max="1539" width="13.6640625" style="56" customWidth="1"/>
    <col min="1540" max="1540" width="15.6640625" style="56" customWidth="1"/>
    <col min="1541" max="1541" width="13.6640625" style="56" customWidth="1"/>
    <col min="1542" max="1542" width="15.109375" style="56" customWidth="1"/>
    <col min="1543" max="1543" width="13.6640625" style="56" customWidth="1"/>
    <col min="1544" max="1544" width="15.109375" style="56" customWidth="1"/>
    <col min="1545" max="1545" width="17" style="56" customWidth="1"/>
    <col min="1546" max="1546" width="15.109375" style="56" bestFit="1" customWidth="1"/>
    <col min="1547" max="1547" width="15" style="56" bestFit="1" customWidth="1"/>
    <col min="1548" max="1550" width="15.109375" style="56" bestFit="1" customWidth="1"/>
    <col min="1551" max="1551" width="17" style="56" bestFit="1" customWidth="1"/>
    <col min="1552" max="1552" width="18.33203125" style="56" bestFit="1" customWidth="1"/>
    <col min="1553" max="1792" width="11.44140625" style="56"/>
    <col min="1793" max="1793" width="1.109375" style="56" customWidth="1"/>
    <col min="1794" max="1794" width="37.6640625" style="56" customWidth="1"/>
    <col min="1795" max="1795" width="13.6640625" style="56" customWidth="1"/>
    <col min="1796" max="1796" width="15.6640625" style="56" customWidth="1"/>
    <col min="1797" max="1797" width="13.6640625" style="56" customWidth="1"/>
    <col min="1798" max="1798" width="15.109375" style="56" customWidth="1"/>
    <col min="1799" max="1799" width="13.6640625" style="56" customWidth="1"/>
    <col min="1800" max="1800" width="15.109375" style="56" customWidth="1"/>
    <col min="1801" max="1801" width="17" style="56" customWidth="1"/>
    <col min="1802" max="1802" width="15.109375" style="56" bestFit="1" customWidth="1"/>
    <col min="1803" max="1803" width="15" style="56" bestFit="1" customWidth="1"/>
    <col min="1804" max="1806" width="15.109375" style="56" bestFit="1" customWidth="1"/>
    <col min="1807" max="1807" width="17" style="56" bestFit="1" customWidth="1"/>
    <col min="1808" max="1808" width="18.33203125" style="56" bestFit="1" customWidth="1"/>
    <col min="1809" max="2048" width="11.44140625" style="56"/>
    <col min="2049" max="2049" width="1.109375" style="56" customWidth="1"/>
    <col min="2050" max="2050" width="37.6640625" style="56" customWidth="1"/>
    <col min="2051" max="2051" width="13.6640625" style="56" customWidth="1"/>
    <col min="2052" max="2052" width="15.6640625" style="56" customWidth="1"/>
    <col min="2053" max="2053" width="13.6640625" style="56" customWidth="1"/>
    <col min="2054" max="2054" width="15.109375" style="56" customWidth="1"/>
    <col min="2055" max="2055" width="13.6640625" style="56" customWidth="1"/>
    <col min="2056" max="2056" width="15.109375" style="56" customWidth="1"/>
    <col min="2057" max="2057" width="17" style="56" customWidth="1"/>
    <col min="2058" max="2058" width="15.109375" style="56" bestFit="1" customWidth="1"/>
    <col min="2059" max="2059" width="15" style="56" bestFit="1" customWidth="1"/>
    <col min="2060" max="2062" width="15.109375" style="56" bestFit="1" customWidth="1"/>
    <col min="2063" max="2063" width="17" style="56" bestFit="1" customWidth="1"/>
    <col min="2064" max="2064" width="18.33203125" style="56" bestFit="1" customWidth="1"/>
    <col min="2065" max="2304" width="11.44140625" style="56"/>
    <col min="2305" max="2305" width="1.109375" style="56" customWidth="1"/>
    <col min="2306" max="2306" width="37.6640625" style="56" customWidth="1"/>
    <col min="2307" max="2307" width="13.6640625" style="56" customWidth="1"/>
    <col min="2308" max="2308" width="15.6640625" style="56" customWidth="1"/>
    <col min="2309" max="2309" width="13.6640625" style="56" customWidth="1"/>
    <col min="2310" max="2310" width="15.109375" style="56" customWidth="1"/>
    <col min="2311" max="2311" width="13.6640625" style="56" customWidth="1"/>
    <col min="2312" max="2312" width="15.109375" style="56" customWidth="1"/>
    <col min="2313" max="2313" width="17" style="56" customWidth="1"/>
    <col min="2314" max="2314" width="15.109375" style="56" bestFit="1" customWidth="1"/>
    <col min="2315" max="2315" width="15" style="56" bestFit="1" customWidth="1"/>
    <col min="2316" max="2318" width="15.109375" style="56" bestFit="1" customWidth="1"/>
    <col min="2319" max="2319" width="17" style="56" bestFit="1" customWidth="1"/>
    <col min="2320" max="2320" width="18.33203125" style="56" bestFit="1" customWidth="1"/>
    <col min="2321" max="2560" width="11.44140625" style="56"/>
    <col min="2561" max="2561" width="1.109375" style="56" customWidth="1"/>
    <col min="2562" max="2562" width="37.6640625" style="56" customWidth="1"/>
    <col min="2563" max="2563" width="13.6640625" style="56" customWidth="1"/>
    <col min="2564" max="2564" width="15.6640625" style="56" customWidth="1"/>
    <col min="2565" max="2565" width="13.6640625" style="56" customWidth="1"/>
    <col min="2566" max="2566" width="15.109375" style="56" customWidth="1"/>
    <col min="2567" max="2567" width="13.6640625" style="56" customWidth="1"/>
    <col min="2568" max="2568" width="15.109375" style="56" customWidth="1"/>
    <col min="2569" max="2569" width="17" style="56" customWidth="1"/>
    <col min="2570" max="2570" width="15.109375" style="56" bestFit="1" customWidth="1"/>
    <col min="2571" max="2571" width="15" style="56" bestFit="1" customWidth="1"/>
    <col min="2572" max="2574" width="15.109375" style="56" bestFit="1" customWidth="1"/>
    <col min="2575" max="2575" width="17" style="56" bestFit="1" customWidth="1"/>
    <col min="2576" max="2576" width="18.33203125" style="56" bestFit="1" customWidth="1"/>
    <col min="2577" max="2816" width="11.44140625" style="56"/>
    <col min="2817" max="2817" width="1.109375" style="56" customWidth="1"/>
    <col min="2818" max="2818" width="37.6640625" style="56" customWidth="1"/>
    <col min="2819" max="2819" width="13.6640625" style="56" customWidth="1"/>
    <col min="2820" max="2820" width="15.6640625" style="56" customWidth="1"/>
    <col min="2821" max="2821" width="13.6640625" style="56" customWidth="1"/>
    <col min="2822" max="2822" width="15.109375" style="56" customWidth="1"/>
    <col min="2823" max="2823" width="13.6640625" style="56" customWidth="1"/>
    <col min="2824" max="2824" width="15.109375" style="56" customWidth="1"/>
    <col min="2825" max="2825" width="17" style="56" customWidth="1"/>
    <col min="2826" max="2826" width="15.109375" style="56" bestFit="1" customWidth="1"/>
    <col min="2827" max="2827" width="15" style="56" bestFit="1" customWidth="1"/>
    <col min="2828" max="2830" width="15.109375" style="56" bestFit="1" customWidth="1"/>
    <col min="2831" max="2831" width="17" style="56" bestFit="1" customWidth="1"/>
    <col min="2832" max="2832" width="18.33203125" style="56" bestFit="1" customWidth="1"/>
    <col min="2833" max="3072" width="11.44140625" style="56"/>
    <col min="3073" max="3073" width="1.109375" style="56" customWidth="1"/>
    <col min="3074" max="3074" width="37.6640625" style="56" customWidth="1"/>
    <col min="3075" max="3075" width="13.6640625" style="56" customWidth="1"/>
    <col min="3076" max="3076" width="15.6640625" style="56" customWidth="1"/>
    <col min="3077" max="3077" width="13.6640625" style="56" customWidth="1"/>
    <col min="3078" max="3078" width="15.109375" style="56" customWidth="1"/>
    <col min="3079" max="3079" width="13.6640625" style="56" customWidth="1"/>
    <col min="3080" max="3080" width="15.109375" style="56" customWidth="1"/>
    <col min="3081" max="3081" width="17" style="56" customWidth="1"/>
    <col min="3082" max="3082" width="15.109375" style="56" bestFit="1" customWidth="1"/>
    <col min="3083" max="3083" width="15" style="56" bestFit="1" customWidth="1"/>
    <col min="3084" max="3086" width="15.109375" style="56" bestFit="1" customWidth="1"/>
    <col min="3087" max="3087" width="17" style="56" bestFit="1" customWidth="1"/>
    <col min="3088" max="3088" width="18.33203125" style="56" bestFit="1" customWidth="1"/>
    <col min="3089" max="3328" width="11.44140625" style="56"/>
    <col min="3329" max="3329" width="1.109375" style="56" customWidth="1"/>
    <col min="3330" max="3330" width="37.6640625" style="56" customWidth="1"/>
    <col min="3331" max="3331" width="13.6640625" style="56" customWidth="1"/>
    <col min="3332" max="3332" width="15.6640625" style="56" customWidth="1"/>
    <col min="3333" max="3333" width="13.6640625" style="56" customWidth="1"/>
    <col min="3334" max="3334" width="15.109375" style="56" customWidth="1"/>
    <col min="3335" max="3335" width="13.6640625" style="56" customWidth="1"/>
    <col min="3336" max="3336" width="15.109375" style="56" customWidth="1"/>
    <col min="3337" max="3337" width="17" style="56" customWidth="1"/>
    <col min="3338" max="3338" width="15.109375" style="56" bestFit="1" customWidth="1"/>
    <col min="3339" max="3339" width="15" style="56" bestFit="1" customWidth="1"/>
    <col min="3340" max="3342" width="15.109375" style="56" bestFit="1" customWidth="1"/>
    <col min="3343" max="3343" width="17" style="56" bestFit="1" customWidth="1"/>
    <col min="3344" max="3344" width="18.33203125" style="56" bestFit="1" customWidth="1"/>
    <col min="3345" max="3584" width="11.44140625" style="56"/>
    <col min="3585" max="3585" width="1.109375" style="56" customWidth="1"/>
    <col min="3586" max="3586" width="37.6640625" style="56" customWidth="1"/>
    <col min="3587" max="3587" width="13.6640625" style="56" customWidth="1"/>
    <col min="3588" max="3588" width="15.6640625" style="56" customWidth="1"/>
    <col min="3589" max="3589" width="13.6640625" style="56" customWidth="1"/>
    <col min="3590" max="3590" width="15.109375" style="56" customWidth="1"/>
    <col min="3591" max="3591" width="13.6640625" style="56" customWidth="1"/>
    <col min="3592" max="3592" width="15.109375" style="56" customWidth="1"/>
    <col min="3593" max="3593" width="17" style="56" customWidth="1"/>
    <col min="3594" max="3594" width="15.109375" style="56" bestFit="1" customWidth="1"/>
    <col min="3595" max="3595" width="15" style="56" bestFit="1" customWidth="1"/>
    <col min="3596" max="3598" width="15.109375" style="56" bestFit="1" customWidth="1"/>
    <col min="3599" max="3599" width="17" style="56" bestFit="1" customWidth="1"/>
    <col min="3600" max="3600" width="18.33203125" style="56" bestFit="1" customWidth="1"/>
    <col min="3601" max="3840" width="11.44140625" style="56"/>
    <col min="3841" max="3841" width="1.109375" style="56" customWidth="1"/>
    <col min="3842" max="3842" width="37.6640625" style="56" customWidth="1"/>
    <col min="3843" max="3843" width="13.6640625" style="56" customWidth="1"/>
    <col min="3844" max="3844" width="15.6640625" style="56" customWidth="1"/>
    <col min="3845" max="3845" width="13.6640625" style="56" customWidth="1"/>
    <col min="3846" max="3846" width="15.109375" style="56" customWidth="1"/>
    <col min="3847" max="3847" width="13.6640625" style="56" customWidth="1"/>
    <col min="3848" max="3848" width="15.109375" style="56" customWidth="1"/>
    <col min="3849" max="3849" width="17" style="56" customWidth="1"/>
    <col min="3850" max="3850" width="15.109375" style="56" bestFit="1" customWidth="1"/>
    <col min="3851" max="3851" width="15" style="56" bestFit="1" customWidth="1"/>
    <col min="3852" max="3854" width="15.109375" style="56" bestFit="1" customWidth="1"/>
    <col min="3855" max="3855" width="17" style="56" bestFit="1" customWidth="1"/>
    <col min="3856" max="3856" width="18.33203125" style="56" bestFit="1" customWidth="1"/>
    <col min="3857" max="4096" width="11.44140625" style="56"/>
    <col min="4097" max="4097" width="1.109375" style="56" customWidth="1"/>
    <col min="4098" max="4098" width="37.6640625" style="56" customWidth="1"/>
    <col min="4099" max="4099" width="13.6640625" style="56" customWidth="1"/>
    <col min="4100" max="4100" width="15.6640625" style="56" customWidth="1"/>
    <col min="4101" max="4101" width="13.6640625" style="56" customWidth="1"/>
    <col min="4102" max="4102" width="15.109375" style="56" customWidth="1"/>
    <col min="4103" max="4103" width="13.6640625" style="56" customWidth="1"/>
    <col min="4104" max="4104" width="15.109375" style="56" customWidth="1"/>
    <col min="4105" max="4105" width="17" style="56" customWidth="1"/>
    <col min="4106" max="4106" width="15.109375" style="56" bestFit="1" customWidth="1"/>
    <col min="4107" max="4107" width="15" style="56" bestFit="1" customWidth="1"/>
    <col min="4108" max="4110" width="15.109375" style="56" bestFit="1" customWidth="1"/>
    <col min="4111" max="4111" width="17" style="56" bestFit="1" customWidth="1"/>
    <col min="4112" max="4112" width="18.33203125" style="56" bestFit="1" customWidth="1"/>
    <col min="4113" max="4352" width="11.44140625" style="56"/>
    <col min="4353" max="4353" width="1.109375" style="56" customWidth="1"/>
    <col min="4354" max="4354" width="37.6640625" style="56" customWidth="1"/>
    <col min="4355" max="4355" width="13.6640625" style="56" customWidth="1"/>
    <col min="4356" max="4356" width="15.6640625" style="56" customWidth="1"/>
    <col min="4357" max="4357" width="13.6640625" style="56" customWidth="1"/>
    <col min="4358" max="4358" width="15.109375" style="56" customWidth="1"/>
    <col min="4359" max="4359" width="13.6640625" style="56" customWidth="1"/>
    <col min="4360" max="4360" width="15.109375" style="56" customWidth="1"/>
    <col min="4361" max="4361" width="17" style="56" customWidth="1"/>
    <col min="4362" max="4362" width="15.109375" style="56" bestFit="1" customWidth="1"/>
    <col min="4363" max="4363" width="15" style="56" bestFit="1" customWidth="1"/>
    <col min="4364" max="4366" width="15.109375" style="56" bestFit="1" customWidth="1"/>
    <col min="4367" max="4367" width="17" style="56" bestFit="1" customWidth="1"/>
    <col min="4368" max="4368" width="18.33203125" style="56" bestFit="1" customWidth="1"/>
    <col min="4369" max="4608" width="11.44140625" style="56"/>
    <col min="4609" max="4609" width="1.109375" style="56" customWidth="1"/>
    <col min="4610" max="4610" width="37.6640625" style="56" customWidth="1"/>
    <col min="4611" max="4611" width="13.6640625" style="56" customWidth="1"/>
    <col min="4612" max="4612" width="15.6640625" style="56" customWidth="1"/>
    <col min="4613" max="4613" width="13.6640625" style="56" customWidth="1"/>
    <col min="4614" max="4614" width="15.109375" style="56" customWidth="1"/>
    <col min="4615" max="4615" width="13.6640625" style="56" customWidth="1"/>
    <col min="4616" max="4616" width="15.109375" style="56" customWidth="1"/>
    <col min="4617" max="4617" width="17" style="56" customWidth="1"/>
    <col min="4618" max="4618" width="15.109375" style="56" bestFit="1" customWidth="1"/>
    <col min="4619" max="4619" width="15" style="56" bestFit="1" customWidth="1"/>
    <col min="4620" max="4622" width="15.109375" style="56" bestFit="1" customWidth="1"/>
    <col min="4623" max="4623" width="17" style="56" bestFit="1" customWidth="1"/>
    <col min="4624" max="4624" width="18.33203125" style="56" bestFit="1" customWidth="1"/>
    <col min="4625" max="4864" width="11.44140625" style="56"/>
    <col min="4865" max="4865" width="1.109375" style="56" customWidth="1"/>
    <col min="4866" max="4866" width="37.6640625" style="56" customWidth="1"/>
    <col min="4867" max="4867" width="13.6640625" style="56" customWidth="1"/>
    <col min="4868" max="4868" width="15.6640625" style="56" customWidth="1"/>
    <col min="4869" max="4869" width="13.6640625" style="56" customWidth="1"/>
    <col min="4870" max="4870" width="15.109375" style="56" customWidth="1"/>
    <col min="4871" max="4871" width="13.6640625" style="56" customWidth="1"/>
    <col min="4872" max="4872" width="15.109375" style="56" customWidth="1"/>
    <col min="4873" max="4873" width="17" style="56" customWidth="1"/>
    <col min="4874" max="4874" width="15.109375" style="56" bestFit="1" customWidth="1"/>
    <col min="4875" max="4875" width="15" style="56" bestFit="1" customWidth="1"/>
    <col min="4876" max="4878" width="15.109375" style="56" bestFit="1" customWidth="1"/>
    <col min="4879" max="4879" width="17" style="56" bestFit="1" customWidth="1"/>
    <col min="4880" max="4880" width="18.33203125" style="56" bestFit="1" customWidth="1"/>
    <col min="4881" max="5120" width="11.44140625" style="56"/>
    <col min="5121" max="5121" width="1.109375" style="56" customWidth="1"/>
    <col min="5122" max="5122" width="37.6640625" style="56" customWidth="1"/>
    <col min="5123" max="5123" width="13.6640625" style="56" customWidth="1"/>
    <col min="5124" max="5124" width="15.6640625" style="56" customWidth="1"/>
    <col min="5125" max="5125" width="13.6640625" style="56" customWidth="1"/>
    <col min="5126" max="5126" width="15.109375" style="56" customWidth="1"/>
    <col min="5127" max="5127" width="13.6640625" style="56" customWidth="1"/>
    <col min="5128" max="5128" width="15.109375" style="56" customWidth="1"/>
    <col min="5129" max="5129" width="17" style="56" customWidth="1"/>
    <col min="5130" max="5130" width="15.109375" style="56" bestFit="1" customWidth="1"/>
    <col min="5131" max="5131" width="15" style="56" bestFit="1" customWidth="1"/>
    <col min="5132" max="5134" width="15.109375" style="56" bestFit="1" customWidth="1"/>
    <col min="5135" max="5135" width="17" style="56" bestFit="1" customWidth="1"/>
    <col min="5136" max="5136" width="18.33203125" style="56" bestFit="1" customWidth="1"/>
    <col min="5137" max="5376" width="11.44140625" style="56"/>
    <col min="5377" max="5377" width="1.109375" style="56" customWidth="1"/>
    <col min="5378" max="5378" width="37.6640625" style="56" customWidth="1"/>
    <col min="5379" max="5379" width="13.6640625" style="56" customWidth="1"/>
    <col min="5380" max="5380" width="15.6640625" style="56" customWidth="1"/>
    <col min="5381" max="5381" width="13.6640625" style="56" customWidth="1"/>
    <col min="5382" max="5382" width="15.109375" style="56" customWidth="1"/>
    <col min="5383" max="5383" width="13.6640625" style="56" customWidth="1"/>
    <col min="5384" max="5384" width="15.109375" style="56" customWidth="1"/>
    <col min="5385" max="5385" width="17" style="56" customWidth="1"/>
    <col min="5386" max="5386" width="15.109375" style="56" bestFit="1" customWidth="1"/>
    <col min="5387" max="5387" width="15" style="56" bestFit="1" customWidth="1"/>
    <col min="5388" max="5390" width="15.109375" style="56" bestFit="1" customWidth="1"/>
    <col min="5391" max="5391" width="17" style="56" bestFit="1" customWidth="1"/>
    <col min="5392" max="5392" width="18.33203125" style="56" bestFit="1" customWidth="1"/>
    <col min="5393" max="5632" width="11.44140625" style="56"/>
    <col min="5633" max="5633" width="1.109375" style="56" customWidth="1"/>
    <col min="5634" max="5634" width="37.6640625" style="56" customWidth="1"/>
    <col min="5635" max="5635" width="13.6640625" style="56" customWidth="1"/>
    <col min="5636" max="5636" width="15.6640625" style="56" customWidth="1"/>
    <col min="5637" max="5637" width="13.6640625" style="56" customWidth="1"/>
    <col min="5638" max="5638" width="15.109375" style="56" customWidth="1"/>
    <col min="5639" max="5639" width="13.6640625" style="56" customWidth="1"/>
    <col min="5640" max="5640" width="15.109375" style="56" customWidth="1"/>
    <col min="5641" max="5641" width="17" style="56" customWidth="1"/>
    <col min="5642" max="5642" width="15.109375" style="56" bestFit="1" customWidth="1"/>
    <col min="5643" max="5643" width="15" style="56" bestFit="1" customWidth="1"/>
    <col min="5644" max="5646" width="15.109375" style="56" bestFit="1" customWidth="1"/>
    <col min="5647" max="5647" width="17" style="56" bestFit="1" customWidth="1"/>
    <col min="5648" max="5648" width="18.33203125" style="56" bestFit="1" customWidth="1"/>
    <col min="5649" max="5888" width="11.44140625" style="56"/>
    <col min="5889" max="5889" width="1.109375" style="56" customWidth="1"/>
    <col min="5890" max="5890" width="37.6640625" style="56" customWidth="1"/>
    <col min="5891" max="5891" width="13.6640625" style="56" customWidth="1"/>
    <col min="5892" max="5892" width="15.6640625" style="56" customWidth="1"/>
    <col min="5893" max="5893" width="13.6640625" style="56" customWidth="1"/>
    <col min="5894" max="5894" width="15.109375" style="56" customWidth="1"/>
    <col min="5895" max="5895" width="13.6640625" style="56" customWidth="1"/>
    <col min="5896" max="5896" width="15.109375" style="56" customWidth="1"/>
    <col min="5897" max="5897" width="17" style="56" customWidth="1"/>
    <col min="5898" max="5898" width="15.109375" style="56" bestFit="1" customWidth="1"/>
    <col min="5899" max="5899" width="15" style="56" bestFit="1" customWidth="1"/>
    <col min="5900" max="5902" width="15.109375" style="56" bestFit="1" customWidth="1"/>
    <col min="5903" max="5903" width="17" style="56" bestFit="1" customWidth="1"/>
    <col min="5904" max="5904" width="18.33203125" style="56" bestFit="1" customWidth="1"/>
    <col min="5905" max="6144" width="11.44140625" style="56"/>
    <col min="6145" max="6145" width="1.109375" style="56" customWidth="1"/>
    <col min="6146" max="6146" width="37.6640625" style="56" customWidth="1"/>
    <col min="6147" max="6147" width="13.6640625" style="56" customWidth="1"/>
    <col min="6148" max="6148" width="15.6640625" style="56" customWidth="1"/>
    <col min="6149" max="6149" width="13.6640625" style="56" customWidth="1"/>
    <col min="6150" max="6150" width="15.109375" style="56" customWidth="1"/>
    <col min="6151" max="6151" width="13.6640625" style="56" customWidth="1"/>
    <col min="6152" max="6152" width="15.109375" style="56" customWidth="1"/>
    <col min="6153" max="6153" width="17" style="56" customWidth="1"/>
    <col min="6154" max="6154" width="15.109375" style="56" bestFit="1" customWidth="1"/>
    <col min="6155" max="6155" width="15" style="56" bestFit="1" customWidth="1"/>
    <col min="6156" max="6158" width="15.109375" style="56" bestFit="1" customWidth="1"/>
    <col min="6159" max="6159" width="17" style="56" bestFit="1" customWidth="1"/>
    <col min="6160" max="6160" width="18.33203125" style="56" bestFit="1" customWidth="1"/>
    <col min="6161" max="6400" width="11.44140625" style="56"/>
    <col min="6401" max="6401" width="1.109375" style="56" customWidth="1"/>
    <col min="6402" max="6402" width="37.6640625" style="56" customWidth="1"/>
    <col min="6403" max="6403" width="13.6640625" style="56" customWidth="1"/>
    <col min="6404" max="6404" width="15.6640625" style="56" customWidth="1"/>
    <col min="6405" max="6405" width="13.6640625" style="56" customWidth="1"/>
    <col min="6406" max="6406" width="15.109375" style="56" customWidth="1"/>
    <col min="6407" max="6407" width="13.6640625" style="56" customWidth="1"/>
    <col min="6408" max="6408" width="15.109375" style="56" customWidth="1"/>
    <col min="6409" max="6409" width="17" style="56" customWidth="1"/>
    <col min="6410" max="6410" width="15.109375" style="56" bestFit="1" customWidth="1"/>
    <col min="6411" max="6411" width="15" style="56" bestFit="1" customWidth="1"/>
    <col min="6412" max="6414" width="15.109375" style="56" bestFit="1" customWidth="1"/>
    <col min="6415" max="6415" width="17" style="56" bestFit="1" customWidth="1"/>
    <col min="6416" max="6416" width="18.33203125" style="56" bestFit="1" customWidth="1"/>
    <col min="6417" max="6656" width="11.44140625" style="56"/>
    <col min="6657" max="6657" width="1.109375" style="56" customWidth="1"/>
    <col min="6658" max="6658" width="37.6640625" style="56" customWidth="1"/>
    <col min="6659" max="6659" width="13.6640625" style="56" customWidth="1"/>
    <col min="6660" max="6660" width="15.6640625" style="56" customWidth="1"/>
    <col min="6661" max="6661" width="13.6640625" style="56" customWidth="1"/>
    <col min="6662" max="6662" width="15.109375" style="56" customWidth="1"/>
    <col min="6663" max="6663" width="13.6640625" style="56" customWidth="1"/>
    <col min="6664" max="6664" width="15.109375" style="56" customWidth="1"/>
    <col min="6665" max="6665" width="17" style="56" customWidth="1"/>
    <col min="6666" max="6666" width="15.109375" style="56" bestFit="1" customWidth="1"/>
    <col min="6667" max="6667" width="15" style="56" bestFit="1" customWidth="1"/>
    <col min="6668" max="6670" width="15.109375" style="56" bestFit="1" customWidth="1"/>
    <col min="6671" max="6671" width="17" style="56" bestFit="1" customWidth="1"/>
    <col min="6672" max="6672" width="18.33203125" style="56" bestFit="1" customWidth="1"/>
    <col min="6673" max="6912" width="11.44140625" style="56"/>
    <col min="6913" max="6913" width="1.109375" style="56" customWidth="1"/>
    <col min="6914" max="6914" width="37.6640625" style="56" customWidth="1"/>
    <col min="6915" max="6915" width="13.6640625" style="56" customWidth="1"/>
    <col min="6916" max="6916" width="15.6640625" style="56" customWidth="1"/>
    <col min="6917" max="6917" width="13.6640625" style="56" customWidth="1"/>
    <col min="6918" max="6918" width="15.109375" style="56" customWidth="1"/>
    <col min="6919" max="6919" width="13.6640625" style="56" customWidth="1"/>
    <col min="6920" max="6920" width="15.109375" style="56" customWidth="1"/>
    <col min="6921" max="6921" width="17" style="56" customWidth="1"/>
    <col min="6922" max="6922" width="15.109375" style="56" bestFit="1" customWidth="1"/>
    <col min="6923" max="6923" width="15" style="56" bestFit="1" customWidth="1"/>
    <col min="6924" max="6926" width="15.109375" style="56" bestFit="1" customWidth="1"/>
    <col min="6927" max="6927" width="17" style="56" bestFit="1" customWidth="1"/>
    <col min="6928" max="6928" width="18.33203125" style="56" bestFit="1" customWidth="1"/>
    <col min="6929" max="7168" width="11.44140625" style="56"/>
    <col min="7169" max="7169" width="1.109375" style="56" customWidth="1"/>
    <col min="7170" max="7170" width="37.6640625" style="56" customWidth="1"/>
    <col min="7171" max="7171" width="13.6640625" style="56" customWidth="1"/>
    <col min="7172" max="7172" width="15.6640625" style="56" customWidth="1"/>
    <col min="7173" max="7173" width="13.6640625" style="56" customWidth="1"/>
    <col min="7174" max="7174" width="15.109375" style="56" customWidth="1"/>
    <col min="7175" max="7175" width="13.6640625" style="56" customWidth="1"/>
    <col min="7176" max="7176" width="15.109375" style="56" customWidth="1"/>
    <col min="7177" max="7177" width="17" style="56" customWidth="1"/>
    <col min="7178" max="7178" width="15.109375" style="56" bestFit="1" customWidth="1"/>
    <col min="7179" max="7179" width="15" style="56" bestFit="1" customWidth="1"/>
    <col min="7180" max="7182" width="15.109375" style="56" bestFit="1" customWidth="1"/>
    <col min="7183" max="7183" width="17" style="56" bestFit="1" customWidth="1"/>
    <col min="7184" max="7184" width="18.33203125" style="56" bestFit="1" customWidth="1"/>
    <col min="7185" max="7424" width="11.44140625" style="56"/>
    <col min="7425" max="7425" width="1.109375" style="56" customWidth="1"/>
    <col min="7426" max="7426" width="37.6640625" style="56" customWidth="1"/>
    <col min="7427" max="7427" width="13.6640625" style="56" customWidth="1"/>
    <col min="7428" max="7428" width="15.6640625" style="56" customWidth="1"/>
    <col min="7429" max="7429" width="13.6640625" style="56" customWidth="1"/>
    <col min="7430" max="7430" width="15.109375" style="56" customWidth="1"/>
    <col min="7431" max="7431" width="13.6640625" style="56" customWidth="1"/>
    <col min="7432" max="7432" width="15.109375" style="56" customWidth="1"/>
    <col min="7433" max="7433" width="17" style="56" customWidth="1"/>
    <col min="7434" max="7434" width="15.109375" style="56" bestFit="1" customWidth="1"/>
    <col min="7435" max="7435" width="15" style="56" bestFit="1" customWidth="1"/>
    <col min="7436" max="7438" width="15.109375" style="56" bestFit="1" customWidth="1"/>
    <col min="7439" max="7439" width="17" style="56" bestFit="1" customWidth="1"/>
    <col min="7440" max="7440" width="18.33203125" style="56" bestFit="1" customWidth="1"/>
    <col min="7441" max="7680" width="11.44140625" style="56"/>
    <col min="7681" max="7681" width="1.109375" style="56" customWidth="1"/>
    <col min="7682" max="7682" width="37.6640625" style="56" customWidth="1"/>
    <col min="7683" max="7683" width="13.6640625" style="56" customWidth="1"/>
    <col min="7684" max="7684" width="15.6640625" style="56" customWidth="1"/>
    <col min="7685" max="7685" width="13.6640625" style="56" customWidth="1"/>
    <col min="7686" max="7686" width="15.109375" style="56" customWidth="1"/>
    <col min="7687" max="7687" width="13.6640625" style="56" customWidth="1"/>
    <col min="7688" max="7688" width="15.109375" style="56" customWidth="1"/>
    <col min="7689" max="7689" width="17" style="56" customWidth="1"/>
    <col min="7690" max="7690" width="15.109375" style="56" bestFit="1" customWidth="1"/>
    <col min="7691" max="7691" width="15" style="56" bestFit="1" customWidth="1"/>
    <col min="7692" max="7694" width="15.109375" style="56" bestFit="1" customWidth="1"/>
    <col min="7695" max="7695" width="17" style="56" bestFit="1" customWidth="1"/>
    <col min="7696" max="7696" width="18.33203125" style="56" bestFit="1" customWidth="1"/>
    <col min="7697" max="7936" width="11.44140625" style="56"/>
    <col min="7937" max="7937" width="1.109375" style="56" customWidth="1"/>
    <col min="7938" max="7938" width="37.6640625" style="56" customWidth="1"/>
    <col min="7939" max="7939" width="13.6640625" style="56" customWidth="1"/>
    <col min="7940" max="7940" width="15.6640625" style="56" customWidth="1"/>
    <col min="7941" max="7941" width="13.6640625" style="56" customWidth="1"/>
    <col min="7942" max="7942" width="15.109375" style="56" customWidth="1"/>
    <col min="7943" max="7943" width="13.6640625" style="56" customWidth="1"/>
    <col min="7944" max="7944" width="15.109375" style="56" customWidth="1"/>
    <col min="7945" max="7945" width="17" style="56" customWidth="1"/>
    <col min="7946" max="7946" width="15.109375" style="56" bestFit="1" customWidth="1"/>
    <col min="7947" max="7947" width="15" style="56" bestFit="1" customWidth="1"/>
    <col min="7948" max="7950" width="15.109375" style="56" bestFit="1" customWidth="1"/>
    <col min="7951" max="7951" width="17" style="56" bestFit="1" customWidth="1"/>
    <col min="7952" max="7952" width="18.33203125" style="56" bestFit="1" customWidth="1"/>
    <col min="7953" max="8192" width="11.44140625" style="56"/>
    <col min="8193" max="8193" width="1.109375" style="56" customWidth="1"/>
    <col min="8194" max="8194" width="37.6640625" style="56" customWidth="1"/>
    <col min="8195" max="8195" width="13.6640625" style="56" customWidth="1"/>
    <col min="8196" max="8196" width="15.6640625" style="56" customWidth="1"/>
    <col min="8197" max="8197" width="13.6640625" style="56" customWidth="1"/>
    <col min="8198" max="8198" width="15.109375" style="56" customWidth="1"/>
    <col min="8199" max="8199" width="13.6640625" style="56" customWidth="1"/>
    <col min="8200" max="8200" width="15.109375" style="56" customWidth="1"/>
    <col min="8201" max="8201" width="17" style="56" customWidth="1"/>
    <col min="8202" max="8202" width="15.109375" style="56" bestFit="1" customWidth="1"/>
    <col min="8203" max="8203" width="15" style="56" bestFit="1" customWidth="1"/>
    <col min="8204" max="8206" width="15.109375" style="56" bestFit="1" customWidth="1"/>
    <col min="8207" max="8207" width="17" style="56" bestFit="1" customWidth="1"/>
    <col min="8208" max="8208" width="18.33203125" style="56" bestFit="1" customWidth="1"/>
    <col min="8209" max="8448" width="11.44140625" style="56"/>
    <col min="8449" max="8449" width="1.109375" style="56" customWidth="1"/>
    <col min="8450" max="8450" width="37.6640625" style="56" customWidth="1"/>
    <col min="8451" max="8451" width="13.6640625" style="56" customWidth="1"/>
    <col min="8452" max="8452" width="15.6640625" style="56" customWidth="1"/>
    <col min="8453" max="8453" width="13.6640625" style="56" customWidth="1"/>
    <col min="8454" max="8454" width="15.109375" style="56" customWidth="1"/>
    <col min="8455" max="8455" width="13.6640625" style="56" customWidth="1"/>
    <col min="8456" max="8456" width="15.109375" style="56" customWidth="1"/>
    <col min="8457" max="8457" width="17" style="56" customWidth="1"/>
    <col min="8458" max="8458" width="15.109375" style="56" bestFit="1" customWidth="1"/>
    <col min="8459" max="8459" width="15" style="56" bestFit="1" customWidth="1"/>
    <col min="8460" max="8462" width="15.109375" style="56" bestFit="1" customWidth="1"/>
    <col min="8463" max="8463" width="17" style="56" bestFit="1" customWidth="1"/>
    <col min="8464" max="8464" width="18.33203125" style="56" bestFit="1" customWidth="1"/>
    <col min="8465" max="8704" width="11.44140625" style="56"/>
    <col min="8705" max="8705" width="1.109375" style="56" customWidth="1"/>
    <col min="8706" max="8706" width="37.6640625" style="56" customWidth="1"/>
    <col min="8707" max="8707" width="13.6640625" style="56" customWidth="1"/>
    <col min="8708" max="8708" width="15.6640625" style="56" customWidth="1"/>
    <col min="8709" max="8709" width="13.6640625" style="56" customWidth="1"/>
    <col min="8710" max="8710" width="15.109375" style="56" customWidth="1"/>
    <col min="8711" max="8711" width="13.6640625" style="56" customWidth="1"/>
    <col min="8712" max="8712" width="15.109375" style="56" customWidth="1"/>
    <col min="8713" max="8713" width="17" style="56" customWidth="1"/>
    <col min="8714" max="8714" width="15.109375" style="56" bestFit="1" customWidth="1"/>
    <col min="8715" max="8715" width="15" style="56" bestFit="1" customWidth="1"/>
    <col min="8716" max="8718" width="15.109375" style="56" bestFit="1" customWidth="1"/>
    <col min="8719" max="8719" width="17" style="56" bestFit="1" customWidth="1"/>
    <col min="8720" max="8720" width="18.33203125" style="56" bestFit="1" customWidth="1"/>
    <col min="8721" max="8960" width="11.44140625" style="56"/>
    <col min="8961" max="8961" width="1.109375" style="56" customWidth="1"/>
    <col min="8962" max="8962" width="37.6640625" style="56" customWidth="1"/>
    <col min="8963" max="8963" width="13.6640625" style="56" customWidth="1"/>
    <col min="8964" max="8964" width="15.6640625" style="56" customWidth="1"/>
    <col min="8965" max="8965" width="13.6640625" style="56" customWidth="1"/>
    <col min="8966" max="8966" width="15.109375" style="56" customWidth="1"/>
    <col min="8967" max="8967" width="13.6640625" style="56" customWidth="1"/>
    <col min="8968" max="8968" width="15.109375" style="56" customWidth="1"/>
    <col min="8969" max="8969" width="17" style="56" customWidth="1"/>
    <col min="8970" max="8970" width="15.109375" style="56" bestFit="1" customWidth="1"/>
    <col min="8971" max="8971" width="15" style="56" bestFit="1" customWidth="1"/>
    <col min="8972" max="8974" width="15.109375" style="56" bestFit="1" customWidth="1"/>
    <col min="8975" max="8975" width="17" style="56" bestFit="1" customWidth="1"/>
    <col min="8976" max="8976" width="18.33203125" style="56" bestFit="1" customWidth="1"/>
    <col min="8977" max="9216" width="11.44140625" style="56"/>
    <col min="9217" max="9217" width="1.109375" style="56" customWidth="1"/>
    <col min="9218" max="9218" width="37.6640625" style="56" customWidth="1"/>
    <col min="9219" max="9219" width="13.6640625" style="56" customWidth="1"/>
    <col min="9220" max="9220" width="15.6640625" style="56" customWidth="1"/>
    <col min="9221" max="9221" width="13.6640625" style="56" customWidth="1"/>
    <col min="9222" max="9222" width="15.109375" style="56" customWidth="1"/>
    <col min="9223" max="9223" width="13.6640625" style="56" customWidth="1"/>
    <col min="9224" max="9224" width="15.109375" style="56" customWidth="1"/>
    <col min="9225" max="9225" width="17" style="56" customWidth="1"/>
    <col min="9226" max="9226" width="15.109375" style="56" bestFit="1" customWidth="1"/>
    <col min="9227" max="9227" width="15" style="56" bestFit="1" customWidth="1"/>
    <col min="9228" max="9230" width="15.109375" style="56" bestFit="1" customWidth="1"/>
    <col min="9231" max="9231" width="17" style="56" bestFit="1" customWidth="1"/>
    <col min="9232" max="9232" width="18.33203125" style="56" bestFit="1" customWidth="1"/>
    <col min="9233" max="9472" width="11.44140625" style="56"/>
    <col min="9473" max="9473" width="1.109375" style="56" customWidth="1"/>
    <col min="9474" max="9474" width="37.6640625" style="56" customWidth="1"/>
    <col min="9475" max="9475" width="13.6640625" style="56" customWidth="1"/>
    <col min="9476" max="9476" width="15.6640625" style="56" customWidth="1"/>
    <col min="9477" max="9477" width="13.6640625" style="56" customWidth="1"/>
    <col min="9478" max="9478" width="15.109375" style="56" customWidth="1"/>
    <col min="9479" max="9479" width="13.6640625" style="56" customWidth="1"/>
    <col min="9480" max="9480" width="15.109375" style="56" customWidth="1"/>
    <col min="9481" max="9481" width="17" style="56" customWidth="1"/>
    <col min="9482" max="9482" width="15.109375" style="56" bestFit="1" customWidth="1"/>
    <col min="9483" max="9483" width="15" style="56" bestFit="1" customWidth="1"/>
    <col min="9484" max="9486" width="15.109375" style="56" bestFit="1" customWidth="1"/>
    <col min="9487" max="9487" width="17" style="56" bestFit="1" customWidth="1"/>
    <col min="9488" max="9488" width="18.33203125" style="56" bestFit="1" customWidth="1"/>
    <col min="9489" max="9728" width="11.44140625" style="56"/>
    <col min="9729" max="9729" width="1.109375" style="56" customWidth="1"/>
    <col min="9730" max="9730" width="37.6640625" style="56" customWidth="1"/>
    <col min="9731" max="9731" width="13.6640625" style="56" customWidth="1"/>
    <col min="9732" max="9732" width="15.6640625" style="56" customWidth="1"/>
    <col min="9733" max="9733" width="13.6640625" style="56" customWidth="1"/>
    <col min="9734" max="9734" width="15.109375" style="56" customWidth="1"/>
    <col min="9735" max="9735" width="13.6640625" style="56" customWidth="1"/>
    <col min="9736" max="9736" width="15.109375" style="56" customWidth="1"/>
    <col min="9737" max="9737" width="17" style="56" customWidth="1"/>
    <col min="9738" max="9738" width="15.109375" style="56" bestFit="1" customWidth="1"/>
    <col min="9739" max="9739" width="15" style="56" bestFit="1" customWidth="1"/>
    <col min="9740" max="9742" width="15.109375" style="56" bestFit="1" customWidth="1"/>
    <col min="9743" max="9743" width="17" style="56" bestFit="1" customWidth="1"/>
    <col min="9744" max="9744" width="18.33203125" style="56" bestFit="1" customWidth="1"/>
    <col min="9745" max="9984" width="11.44140625" style="56"/>
    <col min="9985" max="9985" width="1.109375" style="56" customWidth="1"/>
    <col min="9986" max="9986" width="37.6640625" style="56" customWidth="1"/>
    <col min="9987" max="9987" width="13.6640625" style="56" customWidth="1"/>
    <col min="9988" max="9988" width="15.6640625" style="56" customWidth="1"/>
    <col min="9989" max="9989" width="13.6640625" style="56" customWidth="1"/>
    <col min="9990" max="9990" width="15.109375" style="56" customWidth="1"/>
    <col min="9991" max="9991" width="13.6640625" style="56" customWidth="1"/>
    <col min="9992" max="9992" width="15.109375" style="56" customWidth="1"/>
    <col min="9993" max="9993" width="17" style="56" customWidth="1"/>
    <col min="9994" max="9994" width="15.109375" style="56" bestFit="1" customWidth="1"/>
    <col min="9995" max="9995" width="15" style="56" bestFit="1" customWidth="1"/>
    <col min="9996" max="9998" width="15.109375" style="56" bestFit="1" customWidth="1"/>
    <col min="9999" max="9999" width="17" style="56" bestFit="1" customWidth="1"/>
    <col min="10000" max="10000" width="18.33203125" style="56" bestFit="1" customWidth="1"/>
    <col min="10001" max="10240" width="11.44140625" style="56"/>
    <col min="10241" max="10241" width="1.109375" style="56" customWidth="1"/>
    <col min="10242" max="10242" width="37.6640625" style="56" customWidth="1"/>
    <col min="10243" max="10243" width="13.6640625" style="56" customWidth="1"/>
    <col min="10244" max="10244" width="15.6640625" style="56" customWidth="1"/>
    <col min="10245" max="10245" width="13.6640625" style="56" customWidth="1"/>
    <col min="10246" max="10246" width="15.109375" style="56" customWidth="1"/>
    <col min="10247" max="10247" width="13.6640625" style="56" customWidth="1"/>
    <col min="10248" max="10248" width="15.109375" style="56" customWidth="1"/>
    <col min="10249" max="10249" width="17" style="56" customWidth="1"/>
    <col min="10250" max="10250" width="15.109375" style="56" bestFit="1" customWidth="1"/>
    <col min="10251" max="10251" width="15" style="56" bestFit="1" customWidth="1"/>
    <col min="10252" max="10254" width="15.109375" style="56" bestFit="1" customWidth="1"/>
    <col min="10255" max="10255" width="17" style="56" bestFit="1" customWidth="1"/>
    <col min="10256" max="10256" width="18.33203125" style="56" bestFit="1" customWidth="1"/>
    <col min="10257" max="10496" width="11.44140625" style="56"/>
    <col min="10497" max="10497" width="1.109375" style="56" customWidth="1"/>
    <col min="10498" max="10498" width="37.6640625" style="56" customWidth="1"/>
    <col min="10499" max="10499" width="13.6640625" style="56" customWidth="1"/>
    <col min="10500" max="10500" width="15.6640625" style="56" customWidth="1"/>
    <col min="10501" max="10501" width="13.6640625" style="56" customWidth="1"/>
    <col min="10502" max="10502" width="15.109375" style="56" customWidth="1"/>
    <col min="10503" max="10503" width="13.6640625" style="56" customWidth="1"/>
    <col min="10504" max="10504" width="15.109375" style="56" customWidth="1"/>
    <col min="10505" max="10505" width="17" style="56" customWidth="1"/>
    <col min="10506" max="10506" width="15.109375" style="56" bestFit="1" customWidth="1"/>
    <col min="10507" max="10507" width="15" style="56" bestFit="1" customWidth="1"/>
    <col min="10508" max="10510" width="15.109375" style="56" bestFit="1" customWidth="1"/>
    <col min="10511" max="10511" width="17" style="56" bestFit="1" customWidth="1"/>
    <col min="10512" max="10512" width="18.33203125" style="56" bestFit="1" customWidth="1"/>
    <col min="10513" max="10752" width="11.44140625" style="56"/>
    <col min="10753" max="10753" width="1.109375" style="56" customWidth="1"/>
    <col min="10754" max="10754" width="37.6640625" style="56" customWidth="1"/>
    <col min="10755" max="10755" width="13.6640625" style="56" customWidth="1"/>
    <col min="10756" max="10756" width="15.6640625" style="56" customWidth="1"/>
    <col min="10757" max="10757" width="13.6640625" style="56" customWidth="1"/>
    <col min="10758" max="10758" width="15.109375" style="56" customWidth="1"/>
    <col min="10759" max="10759" width="13.6640625" style="56" customWidth="1"/>
    <col min="10760" max="10760" width="15.109375" style="56" customWidth="1"/>
    <col min="10761" max="10761" width="17" style="56" customWidth="1"/>
    <col min="10762" max="10762" width="15.109375" style="56" bestFit="1" customWidth="1"/>
    <col min="10763" max="10763" width="15" style="56" bestFit="1" customWidth="1"/>
    <col min="10764" max="10766" width="15.109375" style="56" bestFit="1" customWidth="1"/>
    <col min="10767" max="10767" width="17" style="56" bestFit="1" customWidth="1"/>
    <col min="10768" max="10768" width="18.33203125" style="56" bestFit="1" customWidth="1"/>
    <col min="10769" max="11008" width="11.44140625" style="56"/>
    <col min="11009" max="11009" width="1.109375" style="56" customWidth="1"/>
    <col min="11010" max="11010" width="37.6640625" style="56" customWidth="1"/>
    <col min="11011" max="11011" width="13.6640625" style="56" customWidth="1"/>
    <col min="11012" max="11012" width="15.6640625" style="56" customWidth="1"/>
    <col min="11013" max="11013" width="13.6640625" style="56" customWidth="1"/>
    <col min="11014" max="11014" width="15.109375" style="56" customWidth="1"/>
    <col min="11015" max="11015" width="13.6640625" style="56" customWidth="1"/>
    <col min="11016" max="11016" width="15.109375" style="56" customWidth="1"/>
    <col min="11017" max="11017" width="17" style="56" customWidth="1"/>
    <col min="11018" max="11018" width="15.109375" style="56" bestFit="1" customWidth="1"/>
    <col min="11019" max="11019" width="15" style="56" bestFit="1" customWidth="1"/>
    <col min="11020" max="11022" width="15.109375" style="56" bestFit="1" customWidth="1"/>
    <col min="11023" max="11023" width="17" style="56" bestFit="1" customWidth="1"/>
    <col min="11024" max="11024" width="18.33203125" style="56" bestFit="1" customWidth="1"/>
    <col min="11025" max="11264" width="11.44140625" style="56"/>
    <col min="11265" max="11265" width="1.109375" style="56" customWidth="1"/>
    <col min="11266" max="11266" width="37.6640625" style="56" customWidth="1"/>
    <col min="11267" max="11267" width="13.6640625" style="56" customWidth="1"/>
    <col min="11268" max="11268" width="15.6640625" style="56" customWidth="1"/>
    <col min="11269" max="11269" width="13.6640625" style="56" customWidth="1"/>
    <col min="11270" max="11270" width="15.109375" style="56" customWidth="1"/>
    <col min="11271" max="11271" width="13.6640625" style="56" customWidth="1"/>
    <col min="11272" max="11272" width="15.109375" style="56" customWidth="1"/>
    <col min="11273" max="11273" width="17" style="56" customWidth="1"/>
    <col min="11274" max="11274" width="15.109375" style="56" bestFit="1" customWidth="1"/>
    <col min="11275" max="11275" width="15" style="56" bestFit="1" customWidth="1"/>
    <col min="11276" max="11278" width="15.109375" style="56" bestFit="1" customWidth="1"/>
    <col min="11279" max="11279" width="17" style="56" bestFit="1" customWidth="1"/>
    <col min="11280" max="11280" width="18.33203125" style="56" bestFit="1" customWidth="1"/>
    <col min="11281" max="11520" width="11.44140625" style="56"/>
    <col min="11521" max="11521" width="1.109375" style="56" customWidth="1"/>
    <col min="11522" max="11522" width="37.6640625" style="56" customWidth="1"/>
    <col min="11523" max="11523" width="13.6640625" style="56" customWidth="1"/>
    <col min="11524" max="11524" width="15.6640625" style="56" customWidth="1"/>
    <col min="11525" max="11525" width="13.6640625" style="56" customWidth="1"/>
    <col min="11526" max="11526" width="15.109375" style="56" customWidth="1"/>
    <col min="11527" max="11527" width="13.6640625" style="56" customWidth="1"/>
    <col min="11528" max="11528" width="15.109375" style="56" customWidth="1"/>
    <col min="11529" max="11529" width="17" style="56" customWidth="1"/>
    <col min="11530" max="11530" width="15.109375" style="56" bestFit="1" customWidth="1"/>
    <col min="11531" max="11531" width="15" style="56" bestFit="1" customWidth="1"/>
    <col min="11532" max="11534" width="15.109375" style="56" bestFit="1" customWidth="1"/>
    <col min="11535" max="11535" width="17" style="56" bestFit="1" customWidth="1"/>
    <col min="11536" max="11536" width="18.33203125" style="56" bestFit="1" customWidth="1"/>
    <col min="11537" max="11776" width="11.44140625" style="56"/>
    <col min="11777" max="11777" width="1.109375" style="56" customWidth="1"/>
    <col min="11778" max="11778" width="37.6640625" style="56" customWidth="1"/>
    <col min="11779" max="11779" width="13.6640625" style="56" customWidth="1"/>
    <col min="11780" max="11780" width="15.6640625" style="56" customWidth="1"/>
    <col min="11781" max="11781" width="13.6640625" style="56" customWidth="1"/>
    <col min="11782" max="11782" width="15.109375" style="56" customWidth="1"/>
    <col min="11783" max="11783" width="13.6640625" style="56" customWidth="1"/>
    <col min="11784" max="11784" width="15.109375" style="56" customWidth="1"/>
    <col min="11785" max="11785" width="17" style="56" customWidth="1"/>
    <col min="11786" max="11786" width="15.109375" style="56" bestFit="1" customWidth="1"/>
    <col min="11787" max="11787" width="15" style="56" bestFit="1" customWidth="1"/>
    <col min="11788" max="11790" width="15.109375" style="56" bestFit="1" customWidth="1"/>
    <col min="11791" max="11791" width="17" style="56" bestFit="1" customWidth="1"/>
    <col min="11792" max="11792" width="18.33203125" style="56" bestFit="1" customWidth="1"/>
    <col min="11793" max="12032" width="11.44140625" style="56"/>
    <col min="12033" max="12033" width="1.109375" style="56" customWidth="1"/>
    <col min="12034" max="12034" width="37.6640625" style="56" customWidth="1"/>
    <col min="12035" max="12035" width="13.6640625" style="56" customWidth="1"/>
    <col min="12036" max="12036" width="15.6640625" style="56" customWidth="1"/>
    <col min="12037" max="12037" width="13.6640625" style="56" customWidth="1"/>
    <col min="12038" max="12038" width="15.109375" style="56" customWidth="1"/>
    <col min="12039" max="12039" width="13.6640625" style="56" customWidth="1"/>
    <col min="12040" max="12040" width="15.109375" style="56" customWidth="1"/>
    <col min="12041" max="12041" width="17" style="56" customWidth="1"/>
    <col min="12042" max="12042" width="15.109375" style="56" bestFit="1" customWidth="1"/>
    <col min="12043" max="12043" width="15" style="56" bestFit="1" customWidth="1"/>
    <col min="12044" max="12046" width="15.109375" style="56" bestFit="1" customWidth="1"/>
    <col min="12047" max="12047" width="17" style="56" bestFit="1" customWidth="1"/>
    <col min="12048" max="12048" width="18.33203125" style="56" bestFit="1" customWidth="1"/>
    <col min="12049" max="12288" width="11.44140625" style="56"/>
    <col min="12289" max="12289" width="1.109375" style="56" customWidth="1"/>
    <col min="12290" max="12290" width="37.6640625" style="56" customWidth="1"/>
    <col min="12291" max="12291" width="13.6640625" style="56" customWidth="1"/>
    <col min="12292" max="12292" width="15.6640625" style="56" customWidth="1"/>
    <col min="12293" max="12293" width="13.6640625" style="56" customWidth="1"/>
    <col min="12294" max="12294" width="15.109375" style="56" customWidth="1"/>
    <col min="12295" max="12295" width="13.6640625" style="56" customWidth="1"/>
    <col min="12296" max="12296" width="15.109375" style="56" customWidth="1"/>
    <col min="12297" max="12297" width="17" style="56" customWidth="1"/>
    <col min="12298" max="12298" width="15.109375" style="56" bestFit="1" customWidth="1"/>
    <col min="12299" max="12299" width="15" style="56" bestFit="1" customWidth="1"/>
    <col min="12300" max="12302" width="15.109375" style="56" bestFit="1" customWidth="1"/>
    <col min="12303" max="12303" width="17" style="56" bestFit="1" customWidth="1"/>
    <col min="12304" max="12304" width="18.33203125" style="56" bestFit="1" customWidth="1"/>
    <col min="12305" max="12544" width="11.44140625" style="56"/>
    <col min="12545" max="12545" width="1.109375" style="56" customWidth="1"/>
    <col min="12546" max="12546" width="37.6640625" style="56" customWidth="1"/>
    <col min="12547" max="12547" width="13.6640625" style="56" customWidth="1"/>
    <col min="12548" max="12548" width="15.6640625" style="56" customWidth="1"/>
    <col min="12549" max="12549" width="13.6640625" style="56" customWidth="1"/>
    <col min="12550" max="12550" width="15.109375" style="56" customWidth="1"/>
    <col min="12551" max="12551" width="13.6640625" style="56" customWidth="1"/>
    <col min="12552" max="12552" width="15.109375" style="56" customWidth="1"/>
    <col min="12553" max="12553" width="17" style="56" customWidth="1"/>
    <col min="12554" max="12554" width="15.109375" style="56" bestFit="1" customWidth="1"/>
    <col min="12555" max="12555" width="15" style="56" bestFit="1" customWidth="1"/>
    <col min="12556" max="12558" width="15.109375" style="56" bestFit="1" customWidth="1"/>
    <col min="12559" max="12559" width="17" style="56" bestFit="1" customWidth="1"/>
    <col min="12560" max="12560" width="18.33203125" style="56" bestFit="1" customWidth="1"/>
    <col min="12561" max="12800" width="11.44140625" style="56"/>
    <col min="12801" max="12801" width="1.109375" style="56" customWidth="1"/>
    <col min="12802" max="12802" width="37.6640625" style="56" customWidth="1"/>
    <col min="12803" max="12803" width="13.6640625" style="56" customWidth="1"/>
    <col min="12804" max="12804" width="15.6640625" style="56" customWidth="1"/>
    <col min="12805" max="12805" width="13.6640625" style="56" customWidth="1"/>
    <col min="12806" max="12806" width="15.109375" style="56" customWidth="1"/>
    <col min="12807" max="12807" width="13.6640625" style="56" customWidth="1"/>
    <col min="12808" max="12808" width="15.109375" style="56" customWidth="1"/>
    <col min="12809" max="12809" width="17" style="56" customWidth="1"/>
    <col min="12810" max="12810" width="15.109375" style="56" bestFit="1" customWidth="1"/>
    <col min="12811" max="12811" width="15" style="56" bestFit="1" customWidth="1"/>
    <col min="12812" max="12814" width="15.109375" style="56" bestFit="1" customWidth="1"/>
    <col min="12815" max="12815" width="17" style="56" bestFit="1" customWidth="1"/>
    <col min="12816" max="12816" width="18.33203125" style="56" bestFit="1" customWidth="1"/>
    <col min="12817" max="13056" width="11.44140625" style="56"/>
    <col min="13057" max="13057" width="1.109375" style="56" customWidth="1"/>
    <col min="13058" max="13058" width="37.6640625" style="56" customWidth="1"/>
    <col min="13059" max="13059" width="13.6640625" style="56" customWidth="1"/>
    <col min="13060" max="13060" width="15.6640625" style="56" customWidth="1"/>
    <col min="13061" max="13061" width="13.6640625" style="56" customWidth="1"/>
    <col min="13062" max="13062" width="15.109375" style="56" customWidth="1"/>
    <col min="13063" max="13063" width="13.6640625" style="56" customWidth="1"/>
    <col min="13064" max="13064" width="15.109375" style="56" customWidth="1"/>
    <col min="13065" max="13065" width="17" style="56" customWidth="1"/>
    <col min="13066" max="13066" width="15.109375" style="56" bestFit="1" customWidth="1"/>
    <col min="13067" max="13067" width="15" style="56" bestFit="1" customWidth="1"/>
    <col min="13068" max="13070" width="15.109375" style="56" bestFit="1" customWidth="1"/>
    <col min="13071" max="13071" width="17" style="56" bestFit="1" customWidth="1"/>
    <col min="13072" max="13072" width="18.33203125" style="56" bestFit="1" customWidth="1"/>
    <col min="13073" max="13312" width="11.44140625" style="56"/>
    <col min="13313" max="13313" width="1.109375" style="56" customWidth="1"/>
    <col min="13314" max="13314" width="37.6640625" style="56" customWidth="1"/>
    <col min="13315" max="13315" width="13.6640625" style="56" customWidth="1"/>
    <col min="13316" max="13316" width="15.6640625" style="56" customWidth="1"/>
    <col min="13317" max="13317" width="13.6640625" style="56" customWidth="1"/>
    <col min="13318" max="13318" width="15.109375" style="56" customWidth="1"/>
    <col min="13319" max="13319" width="13.6640625" style="56" customWidth="1"/>
    <col min="13320" max="13320" width="15.109375" style="56" customWidth="1"/>
    <col min="13321" max="13321" width="17" style="56" customWidth="1"/>
    <col min="13322" max="13322" width="15.109375" style="56" bestFit="1" customWidth="1"/>
    <col min="13323" max="13323" width="15" style="56" bestFit="1" customWidth="1"/>
    <col min="13324" max="13326" width="15.109375" style="56" bestFit="1" customWidth="1"/>
    <col min="13327" max="13327" width="17" style="56" bestFit="1" customWidth="1"/>
    <col min="13328" max="13328" width="18.33203125" style="56" bestFit="1" customWidth="1"/>
    <col min="13329" max="13568" width="11.44140625" style="56"/>
    <col min="13569" max="13569" width="1.109375" style="56" customWidth="1"/>
    <col min="13570" max="13570" width="37.6640625" style="56" customWidth="1"/>
    <col min="13571" max="13571" width="13.6640625" style="56" customWidth="1"/>
    <col min="13572" max="13572" width="15.6640625" style="56" customWidth="1"/>
    <col min="13573" max="13573" width="13.6640625" style="56" customWidth="1"/>
    <col min="13574" max="13574" width="15.109375" style="56" customWidth="1"/>
    <col min="13575" max="13575" width="13.6640625" style="56" customWidth="1"/>
    <col min="13576" max="13576" width="15.109375" style="56" customWidth="1"/>
    <col min="13577" max="13577" width="17" style="56" customWidth="1"/>
    <col min="13578" max="13578" width="15.109375" style="56" bestFit="1" customWidth="1"/>
    <col min="13579" max="13579" width="15" style="56" bestFit="1" customWidth="1"/>
    <col min="13580" max="13582" width="15.109375" style="56" bestFit="1" customWidth="1"/>
    <col min="13583" max="13583" width="17" style="56" bestFit="1" customWidth="1"/>
    <col min="13584" max="13584" width="18.33203125" style="56" bestFit="1" customWidth="1"/>
    <col min="13585" max="13824" width="11.44140625" style="56"/>
    <col min="13825" max="13825" width="1.109375" style="56" customWidth="1"/>
    <col min="13826" max="13826" width="37.6640625" style="56" customWidth="1"/>
    <col min="13827" max="13827" width="13.6640625" style="56" customWidth="1"/>
    <col min="13828" max="13828" width="15.6640625" style="56" customWidth="1"/>
    <col min="13829" max="13829" width="13.6640625" style="56" customWidth="1"/>
    <col min="13830" max="13830" width="15.109375" style="56" customWidth="1"/>
    <col min="13831" max="13831" width="13.6640625" style="56" customWidth="1"/>
    <col min="13832" max="13832" width="15.109375" style="56" customWidth="1"/>
    <col min="13833" max="13833" width="17" style="56" customWidth="1"/>
    <col min="13834" max="13834" width="15.109375" style="56" bestFit="1" customWidth="1"/>
    <col min="13835" max="13835" width="15" style="56" bestFit="1" customWidth="1"/>
    <col min="13836" max="13838" width="15.109375" style="56" bestFit="1" customWidth="1"/>
    <col min="13839" max="13839" width="17" style="56" bestFit="1" customWidth="1"/>
    <col min="13840" max="13840" width="18.33203125" style="56" bestFit="1" customWidth="1"/>
    <col min="13841" max="14080" width="11.44140625" style="56"/>
    <col min="14081" max="14081" width="1.109375" style="56" customWidth="1"/>
    <col min="14082" max="14082" width="37.6640625" style="56" customWidth="1"/>
    <col min="14083" max="14083" width="13.6640625" style="56" customWidth="1"/>
    <col min="14084" max="14084" width="15.6640625" style="56" customWidth="1"/>
    <col min="14085" max="14085" width="13.6640625" style="56" customWidth="1"/>
    <col min="14086" max="14086" width="15.109375" style="56" customWidth="1"/>
    <col min="14087" max="14087" width="13.6640625" style="56" customWidth="1"/>
    <col min="14088" max="14088" width="15.109375" style="56" customWidth="1"/>
    <col min="14089" max="14089" width="17" style="56" customWidth="1"/>
    <col min="14090" max="14090" width="15.109375" style="56" bestFit="1" customWidth="1"/>
    <col min="14091" max="14091" width="15" style="56" bestFit="1" customWidth="1"/>
    <col min="14092" max="14094" width="15.109375" style="56" bestFit="1" customWidth="1"/>
    <col min="14095" max="14095" width="17" style="56" bestFit="1" customWidth="1"/>
    <col min="14096" max="14096" width="18.33203125" style="56" bestFit="1" customWidth="1"/>
    <col min="14097" max="14336" width="11.44140625" style="56"/>
    <col min="14337" max="14337" width="1.109375" style="56" customWidth="1"/>
    <col min="14338" max="14338" width="37.6640625" style="56" customWidth="1"/>
    <col min="14339" max="14339" width="13.6640625" style="56" customWidth="1"/>
    <col min="14340" max="14340" width="15.6640625" style="56" customWidth="1"/>
    <col min="14341" max="14341" width="13.6640625" style="56" customWidth="1"/>
    <col min="14342" max="14342" width="15.109375" style="56" customWidth="1"/>
    <col min="14343" max="14343" width="13.6640625" style="56" customWidth="1"/>
    <col min="14344" max="14344" width="15.109375" style="56" customWidth="1"/>
    <col min="14345" max="14345" width="17" style="56" customWidth="1"/>
    <col min="14346" max="14346" width="15.109375" style="56" bestFit="1" customWidth="1"/>
    <col min="14347" max="14347" width="15" style="56" bestFit="1" customWidth="1"/>
    <col min="14348" max="14350" width="15.109375" style="56" bestFit="1" customWidth="1"/>
    <col min="14351" max="14351" width="17" style="56" bestFit="1" customWidth="1"/>
    <col min="14352" max="14352" width="18.33203125" style="56" bestFit="1" customWidth="1"/>
    <col min="14353" max="14592" width="11.44140625" style="56"/>
    <col min="14593" max="14593" width="1.109375" style="56" customWidth="1"/>
    <col min="14594" max="14594" width="37.6640625" style="56" customWidth="1"/>
    <col min="14595" max="14595" width="13.6640625" style="56" customWidth="1"/>
    <col min="14596" max="14596" width="15.6640625" style="56" customWidth="1"/>
    <col min="14597" max="14597" width="13.6640625" style="56" customWidth="1"/>
    <col min="14598" max="14598" width="15.109375" style="56" customWidth="1"/>
    <col min="14599" max="14599" width="13.6640625" style="56" customWidth="1"/>
    <col min="14600" max="14600" width="15.109375" style="56" customWidth="1"/>
    <col min="14601" max="14601" width="17" style="56" customWidth="1"/>
    <col min="14602" max="14602" width="15.109375" style="56" bestFit="1" customWidth="1"/>
    <col min="14603" max="14603" width="15" style="56" bestFit="1" customWidth="1"/>
    <col min="14604" max="14606" width="15.109375" style="56" bestFit="1" customWidth="1"/>
    <col min="14607" max="14607" width="17" style="56" bestFit="1" customWidth="1"/>
    <col min="14608" max="14608" width="18.33203125" style="56" bestFit="1" customWidth="1"/>
    <col min="14609" max="14848" width="11.44140625" style="56"/>
    <col min="14849" max="14849" width="1.109375" style="56" customWidth="1"/>
    <col min="14850" max="14850" width="37.6640625" style="56" customWidth="1"/>
    <col min="14851" max="14851" width="13.6640625" style="56" customWidth="1"/>
    <col min="14852" max="14852" width="15.6640625" style="56" customWidth="1"/>
    <col min="14853" max="14853" width="13.6640625" style="56" customWidth="1"/>
    <col min="14854" max="14854" width="15.109375" style="56" customWidth="1"/>
    <col min="14855" max="14855" width="13.6640625" style="56" customWidth="1"/>
    <col min="14856" max="14856" width="15.109375" style="56" customWidth="1"/>
    <col min="14857" max="14857" width="17" style="56" customWidth="1"/>
    <col min="14858" max="14858" width="15.109375" style="56" bestFit="1" customWidth="1"/>
    <col min="14859" max="14859" width="15" style="56" bestFit="1" customWidth="1"/>
    <col min="14860" max="14862" width="15.109375" style="56" bestFit="1" customWidth="1"/>
    <col min="14863" max="14863" width="17" style="56" bestFit="1" customWidth="1"/>
    <col min="14864" max="14864" width="18.33203125" style="56" bestFit="1" customWidth="1"/>
    <col min="14865" max="15104" width="11.44140625" style="56"/>
    <col min="15105" max="15105" width="1.109375" style="56" customWidth="1"/>
    <col min="15106" max="15106" width="37.6640625" style="56" customWidth="1"/>
    <col min="15107" max="15107" width="13.6640625" style="56" customWidth="1"/>
    <col min="15108" max="15108" width="15.6640625" style="56" customWidth="1"/>
    <col min="15109" max="15109" width="13.6640625" style="56" customWidth="1"/>
    <col min="15110" max="15110" width="15.109375" style="56" customWidth="1"/>
    <col min="15111" max="15111" width="13.6640625" style="56" customWidth="1"/>
    <col min="15112" max="15112" width="15.109375" style="56" customWidth="1"/>
    <col min="15113" max="15113" width="17" style="56" customWidth="1"/>
    <col min="15114" max="15114" width="15.109375" style="56" bestFit="1" customWidth="1"/>
    <col min="15115" max="15115" width="15" style="56" bestFit="1" customWidth="1"/>
    <col min="15116" max="15118" width="15.109375" style="56" bestFit="1" customWidth="1"/>
    <col min="15119" max="15119" width="17" style="56" bestFit="1" customWidth="1"/>
    <col min="15120" max="15120" width="18.33203125" style="56" bestFit="1" customWidth="1"/>
    <col min="15121" max="15360" width="11.44140625" style="56"/>
    <col min="15361" max="15361" width="1.109375" style="56" customWidth="1"/>
    <col min="15362" max="15362" width="37.6640625" style="56" customWidth="1"/>
    <col min="15363" max="15363" width="13.6640625" style="56" customWidth="1"/>
    <col min="15364" max="15364" width="15.6640625" style="56" customWidth="1"/>
    <col min="15365" max="15365" width="13.6640625" style="56" customWidth="1"/>
    <col min="15366" max="15366" width="15.109375" style="56" customWidth="1"/>
    <col min="15367" max="15367" width="13.6640625" style="56" customWidth="1"/>
    <col min="15368" max="15368" width="15.109375" style="56" customWidth="1"/>
    <col min="15369" max="15369" width="17" style="56" customWidth="1"/>
    <col min="15370" max="15370" width="15.109375" style="56" bestFit="1" customWidth="1"/>
    <col min="15371" max="15371" width="15" style="56" bestFit="1" customWidth="1"/>
    <col min="15372" max="15374" width="15.109375" style="56" bestFit="1" customWidth="1"/>
    <col min="15375" max="15375" width="17" style="56" bestFit="1" customWidth="1"/>
    <col min="15376" max="15376" width="18.33203125" style="56" bestFit="1" customWidth="1"/>
    <col min="15377" max="15616" width="11.44140625" style="56"/>
    <col min="15617" max="15617" width="1.109375" style="56" customWidth="1"/>
    <col min="15618" max="15618" width="37.6640625" style="56" customWidth="1"/>
    <col min="15619" max="15619" width="13.6640625" style="56" customWidth="1"/>
    <col min="15620" max="15620" width="15.6640625" style="56" customWidth="1"/>
    <col min="15621" max="15621" width="13.6640625" style="56" customWidth="1"/>
    <col min="15622" max="15622" width="15.109375" style="56" customWidth="1"/>
    <col min="15623" max="15623" width="13.6640625" style="56" customWidth="1"/>
    <col min="15624" max="15624" width="15.109375" style="56" customWidth="1"/>
    <col min="15625" max="15625" width="17" style="56" customWidth="1"/>
    <col min="15626" max="15626" width="15.109375" style="56" bestFit="1" customWidth="1"/>
    <col min="15627" max="15627" width="15" style="56" bestFit="1" customWidth="1"/>
    <col min="15628" max="15630" width="15.109375" style="56" bestFit="1" customWidth="1"/>
    <col min="15631" max="15631" width="17" style="56" bestFit="1" customWidth="1"/>
    <col min="15632" max="15632" width="18.33203125" style="56" bestFit="1" customWidth="1"/>
    <col min="15633" max="15872" width="11.44140625" style="56"/>
    <col min="15873" max="15873" width="1.109375" style="56" customWidth="1"/>
    <col min="15874" max="15874" width="37.6640625" style="56" customWidth="1"/>
    <col min="15875" max="15875" width="13.6640625" style="56" customWidth="1"/>
    <col min="15876" max="15876" width="15.6640625" style="56" customWidth="1"/>
    <col min="15877" max="15877" width="13.6640625" style="56" customWidth="1"/>
    <col min="15878" max="15878" width="15.109375" style="56" customWidth="1"/>
    <col min="15879" max="15879" width="13.6640625" style="56" customWidth="1"/>
    <col min="15880" max="15880" width="15.109375" style="56" customWidth="1"/>
    <col min="15881" max="15881" width="17" style="56" customWidth="1"/>
    <col min="15882" max="15882" width="15.109375" style="56" bestFit="1" customWidth="1"/>
    <col min="15883" max="15883" width="15" style="56" bestFit="1" customWidth="1"/>
    <col min="15884" max="15886" width="15.109375" style="56" bestFit="1" customWidth="1"/>
    <col min="15887" max="15887" width="17" style="56" bestFit="1" customWidth="1"/>
    <col min="15888" max="15888" width="18.33203125" style="56" bestFit="1" customWidth="1"/>
    <col min="15889" max="16128" width="11.44140625" style="56"/>
    <col min="16129" max="16129" width="1.109375" style="56" customWidth="1"/>
    <col min="16130" max="16130" width="37.6640625" style="56" customWidth="1"/>
    <col min="16131" max="16131" width="13.6640625" style="56" customWidth="1"/>
    <col min="16132" max="16132" width="15.6640625" style="56" customWidth="1"/>
    <col min="16133" max="16133" width="13.6640625" style="56" customWidth="1"/>
    <col min="16134" max="16134" width="15.109375" style="56" customWidth="1"/>
    <col min="16135" max="16135" width="13.6640625" style="56" customWidth="1"/>
    <col min="16136" max="16136" width="15.109375" style="56" customWidth="1"/>
    <col min="16137" max="16137" width="17" style="56" customWidth="1"/>
    <col min="16138" max="16138" width="15.109375" style="56" bestFit="1" customWidth="1"/>
    <col min="16139" max="16139" width="15" style="56" bestFit="1" customWidth="1"/>
    <col min="16140" max="16142" width="15.109375" style="56" bestFit="1" customWidth="1"/>
    <col min="16143" max="16143" width="17" style="56" bestFit="1" customWidth="1"/>
    <col min="16144" max="16144" width="18.33203125" style="56" bestFit="1" customWidth="1"/>
    <col min="16145" max="16384" width="11.44140625" style="56"/>
  </cols>
  <sheetData>
    <row r="1" spans="1:256" ht="14.4" x14ac:dyDescent="0.3">
      <c r="A1" s="44"/>
      <c r="B1" s="45" t="s">
        <v>64</v>
      </c>
      <c r="C1" s="46"/>
      <c r="D1" s="46"/>
      <c r="E1" s="46"/>
      <c r="F1" s="47"/>
      <c r="G1" s="48"/>
      <c r="H1" s="48"/>
      <c r="I1" s="48"/>
      <c r="J1" s="49"/>
      <c r="K1" s="47"/>
      <c r="L1" s="50"/>
      <c r="M1" s="51"/>
      <c r="N1" s="51"/>
      <c r="O1" s="52"/>
      <c r="P1" s="53"/>
      <c r="Q1" s="54"/>
      <c r="R1" s="53"/>
      <c r="S1" s="53"/>
      <c r="T1" s="53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</row>
    <row r="2" spans="1:256" ht="11.4" x14ac:dyDescent="0.2">
      <c r="A2" s="44" t="s">
        <v>27</v>
      </c>
      <c r="B2" s="44" t="s">
        <v>28</v>
      </c>
      <c r="C2" s="46"/>
      <c r="D2" s="46"/>
      <c r="E2" s="46"/>
      <c r="F2" s="46"/>
      <c r="G2" s="48"/>
      <c r="H2" s="48"/>
      <c r="I2" s="48"/>
      <c r="J2" s="46"/>
      <c r="K2" s="47"/>
      <c r="L2" s="50"/>
      <c r="M2" s="51"/>
      <c r="N2" s="51"/>
      <c r="O2" s="52"/>
      <c r="P2" s="53"/>
      <c r="Q2" s="54"/>
      <c r="R2" s="53"/>
      <c r="S2" s="53"/>
      <c r="T2" s="53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12" thickBot="1" x14ac:dyDescent="0.25">
      <c r="A3" s="55"/>
      <c r="B3" s="57"/>
      <c r="C3" s="46"/>
      <c r="D3" s="46"/>
      <c r="E3" s="46"/>
      <c r="F3" s="46"/>
      <c r="G3" s="48"/>
      <c r="H3" s="48"/>
      <c r="I3" s="48"/>
      <c r="J3" s="46"/>
      <c r="K3" s="46"/>
      <c r="L3" s="51"/>
      <c r="M3" s="51"/>
      <c r="N3" s="51"/>
      <c r="O3" s="52"/>
      <c r="P3" s="53"/>
      <c r="Q3" s="54"/>
      <c r="R3" s="53"/>
      <c r="S3" s="53"/>
      <c r="T3" s="53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</row>
    <row r="4" spans="1:256" ht="12.6" thickBot="1" x14ac:dyDescent="0.25">
      <c r="A4" s="58"/>
      <c r="B4" s="59" t="s">
        <v>29</v>
      </c>
      <c r="C4" s="60" t="s">
        <v>30</v>
      </c>
      <c r="D4" s="60" t="s">
        <v>31</v>
      </c>
      <c r="E4" s="60" t="s">
        <v>32</v>
      </c>
      <c r="F4" s="60" t="s">
        <v>33</v>
      </c>
      <c r="G4" s="61" t="s">
        <v>34</v>
      </c>
      <c r="H4" s="61" t="s">
        <v>35</v>
      </c>
      <c r="I4" s="61" t="s">
        <v>36</v>
      </c>
      <c r="J4" s="60" t="s">
        <v>37</v>
      </c>
      <c r="K4" s="60" t="s">
        <v>38</v>
      </c>
      <c r="L4" s="59" t="s">
        <v>39</v>
      </c>
      <c r="M4" s="59" t="s">
        <v>40</v>
      </c>
      <c r="N4" s="59" t="s">
        <v>41</v>
      </c>
      <c r="O4" s="62" t="s">
        <v>42</v>
      </c>
      <c r="P4" s="63"/>
      <c r="Q4" s="64"/>
      <c r="R4" s="63"/>
      <c r="S4" s="63"/>
      <c r="T4" s="63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pans="1:256" ht="12.6" thickBot="1" x14ac:dyDescent="0.25">
      <c r="A5" s="58"/>
      <c r="B5" s="65"/>
      <c r="C5" s="66"/>
      <c r="D5" s="66"/>
      <c r="E5" s="66"/>
      <c r="F5" s="66"/>
      <c r="G5" s="67"/>
      <c r="H5" s="67"/>
      <c r="I5" s="67"/>
      <c r="J5" s="66"/>
      <c r="K5" s="66"/>
      <c r="L5" s="68"/>
      <c r="M5" s="68"/>
      <c r="N5" s="68"/>
      <c r="O5" s="68"/>
      <c r="P5" s="63"/>
      <c r="Q5" s="64"/>
      <c r="R5" s="63"/>
      <c r="S5" s="63"/>
      <c r="T5" s="63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pans="1:256" ht="12" thickBot="1" x14ac:dyDescent="0.25">
      <c r="B6" s="69" t="s">
        <v>43</v>
      </c>
      <c r="C6" s="46"/>
      <c r="D6" s="46"/>
      <c r="E6" s="46"/>
      <c r="F6" s="46"/>
      <c r="G6" s="41"/>
      <c r="H6" s="41"/>
      <c r="I6" s="41"/>
      <c r="J6" s="46"/>
      <c r="K6" s="46"/>
      <c r="L6" s="70"/>
      <c r="M6" s="70"/>
      <c r="N6" s="70"/>
      <c r="O6" s="70"/>
    </row>
    <row r="7" spans="1:256" ht="11.4" x14ac:dyDescent="0.2">
      <c r="B7" s="57"/>
      <c r="C7" s="46"/>
      <c r="D7" s="46"/>
      <c r="E7" s="46"/>
      <c r="F7" s="46"/>
      <c r="G7" s="41"/>
      <c r="H7" s="41"/>
      <c r="I7" s="41"/>
      <c r="J7" s="46"/>
      <c r="K7" s="46"/>
      <c r="L7" s="70"/>
      <c r="M7" s="70"/>
      <c r="N7" s="70"/>
      <c r="O7" s="70"/>
    </row>
    <row r="8" spans="1:256" ht="11.4" x14ac:dyDescent="0.2">
      <c r="B8" s="57" t="s">
        <v>44</v>
      </c>
      <c r="C8" s="46"/>
      <c r="D8" s="46"/>
      <c r="E8" s="46"/>
      <c r="F8" s="46"/>
      <c r="G8" s="41"/>
      <c r="H8" s="41"/>
      <c r="I8" s="41"/>
      <c r="J8" s="46"/>
      <c r="K8" s="46"/>
      <c r="L8" s="71"/>
      <c r="M8" s="71"/>
      <c r="N8" s="71"/>
      <c r="O8" s="71"/>
    </row>
    <row r="9" spans="1:256" ht="11.4" x14ac:dyDescent="0.2">
      <c r="B9" s="57"/>
      <c r="G9" s="73"/>
      <c r="H9" s="74"/>
      <c r="I9" s="41"/>
      <c r="J9" s="46"/>
      <c r="K9" s="46"/>
      <c r="L9" s="75"/>
      <c r="M9" s="75"/>
      <c r="N9" s="71"/>
      <c r="O9" s="71"/>
    </row>
    <row r="10" spans="1:256" ht="11.4" x14ac:dyDescent="0.2">
      <c r="B10" s="57" t="s">
        <v>45</v>
      </c>
      <c r="G10" s="76"/>
      <c r="H10" s="41"/>
      <c r="I10" s="41"/>
      <c r="J10" s="46"/>
      <c r="K10" s="46"/>
      <c r="L10" s="75"/>
      <c r="M10" s="75"/>
      <c r="N10" s="75"/>
      <c r="O10" s="70"/>
    </row>
    <row r="11" spans="1:256" ht="11.4" x14ac:dyDescent="0.2">
      <c r="B11" s="57" t="s">
        <v>46</v>
      </c>
      <c r="C11" s="107">
        <f>+[4]Operaciones!K16</f>
        <v>308000</v>
      </c>
      <c r="D11" s="108">
        <f>+[4]Operaciones!K37</f>
        <v>5233353.3090909086</v>
      </c>
      <c r="E11" s="108">
        <f>+[4]Operaciones!K64</f>
        <v>10620923.181818182</v>
      </c>
      <c r="F11" s="108">
        <f>+[4]Operaciones!K87</f>
        <v>7743205.5727272723</v>
      </c>
      <c r="G11" s="108">
        <f>+[4]Operaciones!K106</f>
        <v>5992387.8909090906</v>
      </c>
      <c r="H11" s="108">
        <f>+[4]Operaciones!K134</f>
        <v>7663725.4909090903</v>
      </c>
      <c r="I11" s="108">
        <f>+[4]Operaciones!K161</f>
        <v>9151285.2363636363</v>
      </c>
      <c r="J11" s="108">
        <f>+[4]Operaciones!K186</f>
        <v>3875038.5015673982</v>
      </c>
      <c r="K11" s="108">
        <f>+K13/0.16</f>
        <v>0</v>
      </c>
      <c r="L11" s="108">
        <f t="shared" ref="L11:N11" si="0">+L13/0.16</f>
        <v>0</v>
      </c>
      <c r="M11" s="108">
        <f t="shared" si="0"/>
        <v>8427248.0625</v>
      </c>
      <c r="N11" s="108">
        <f t="shared" si="0"/>
        <v>14103806.344827592</v>
      </c>
      <c r="O11" s="109">
        <f t="shared" ref="O11" si="1">+O10+O9</f>
        <v>0</v>
      </c>
    </row>
    <row r="12" spans="1:256" ht="11.4" x14ac:dyDescent="0.2">
      <c r="B12" s="57"/>
      <c r="C12" s="46"/>
      <c r="D12" s="46" t="s">
        <v>47</v>
      </c>
      <c r="E12" s="46"/>
      <c r="F12" s="46"/>
      <c r="G12" s="75"/>
      <c r="H12" s="41"/>
      <c r="I12" s="41"/>
      <c r="J12" s="46"/>
      <c r="K12" s="46"/>
      <c r="L12" s="75"/>
      <c r="M12" s="75"/>
      <c r="N12" s="75"/>
      <c r="O12" s="70"/>
    </row>
    <row r="13" spans="1:256" ht="12" thickBot="1" x14ac:dyDescent="0.25">
      <c r="B13" s="57" t="s">
        <v>48</v>
      </c>
      <c r="C13" s="78">
        <f>+C11*0.16</f>
        <v>49280</v>
      </c>
      <c r="D13" s="78">
        <f t="shared" ref="D13:J13" si="2">+D11*0.16</f>
        <v>837336.52945454535</v>
      </c>
      <c r="E13" s="78">
        <f t="shared" si="2"/>
        <v>1699347.709090909</v>
      </c>
      <c r="F13" s="78">
        <f t="shared" si="2"/>
        <v>1238912.8916363637</v>
      </c>
      <c r="G13" s="78">
        <f t="shared" si="2"/>
        <v>958782.06254545448</v>
      </c>
      <c r="H13" s="78">
        <f t="shared" si="2"/>
        <v>1226196.0785454544</v>
      </c>
      <c r="I13" s="78">
        <f t="shared" si="2"/>
        <v>1464205.6378181819</v>
      </c>
      <c r="J13" s="78">
        <f t="shared" si="2"/>
        <v>620006.16025078378</v>
      </c>
      <c r="K13" s="78"/>
      <c r="L13" s="78"/>
      <c r="M13" s="78">
        <f>+[4]Operaciones!L249</f>
        <v>1348359.69</v>
      </c>
      <c r="N13" s="78">
        <f>+[4]Operaciones!L298</f>
        <v>2256609.0151724149</v>
      </c>
      <c r="O13" s="79">
        <f>+O11*0.16</f>
        <v>0</v>
      </c>
    </row>
    <row r="14" spans="1:256" ht="12" thickBot="1" x14ac:dyDescent="0.25">
      <c r="B14" s="57"/>
      <c r="C14" s="46"/>
      <c r="D14" s="46"/>
      <c r="E14" s="46"/>
      <c r="F14" s="46"/>
      <c r="G14" s="75"/>
      <c r="H14" s="41"/>
      <c r="I14" s="41"/>
      <c r="J14" s="46"/>
      <c r="K14" s="46"/>
      <c r="L14" s="75"/>
      <c r="M14" s="75"/>
      <c r="N14" s="75"/>
      <c r="O14" s="70"/>
    </row>
    <row r="15" spans="1:256" ht="12" thickBot="1" x14ac:dyDescent="0.25">
      <c r="B15" s="80" t="s">
        <v>49</v>
      </c>
      <c r="C15" s="46"/>
      <c r="D15" s="46"/>
      <c r="E15" s="46"/>
      <c r="F15" s="46"/>
      <c r="G15" s="75"/>
      <c r="J15" s="46"/>
      <c r="K15" s="46"/>
      <c r="L15" s="75"/>
      <c r="M15" s="75"/>
      <c r="N15" s="75"/>
      <c r="O15" s="70"/>
    </row>
    <row r="16" spans="1:256" ht="11.4" x14ac:dyDescent="0.2">
      <c r="B16" s="57"/>
      <c r="C16" s="46"/>
      <c r="D16" s="46"/>
      <c r="E16" s="46"/>
      <c r="F16" s="46"/>
      <c r="G16" s="75"/>
      <c r="H16" s="41"/>
      <c r="I16" s="41"/>
      <c r="J16" s="46"/>
      <c r="K16" s="46"/>
      <c r="L16" s="75"/>
      <c r="M16" s="75"/>
      <c r="N16" s="75"/>
      <c r="O16" s="70"/>
    </row>
    <row r="17" spans="2:15" ht="11.4" x14ac:dyDescent="0.2">
      <c r="B17" s="82" t="s">
        <v>50</v>
      </c>
      <c r="C17" s="46">
        <f t="shared" ref="C17:N17" si="3">+C19/0.16</f>
        <v>294809</v>
      </c>
      <c r="D17" s="46">
        <f t="shared" si="3"/>
        <v>2402355.5625</v>
      </c>
      <c r="E17" s="46">
        <f t="shared" si="3"/>
        <v>6903555.5624999991</v>
      </c>
      <c r="F17" s="46">
        <f t="shared" si="3"/>
        <v>3147969.6875</v>
      </c>
      <c r="G17" s="46">
        <f t="shared" si="3"/>
        <v>4189550.4374999995</v>
      </c>
      <c r="H17" s="46">
        <f t="shared" si="3"/>
        <v>643688.0625</v>
      </c>
      <c r="I17" s="46">
        <f t="shared" si="3"/>
        <v>12690447.125</v>
      </c>
      <c r="J17" s="46">
        <f t="shared" si="3"/>
        <v>3885589.4375000005</v>
      </c>
      <c r="K17" s="46">
        <f t="shared" si="3"/>
        <v>0</v>
      </c>
      <c r="L17" s="46">
        <f t="shared" si="3"/>
        <v>0</v>
      </c>
      <c r="M17" s="46">
        <f t="shared" si="3"/>
        <v>4061944.1250000005</v>
      </c>
      <c r="N17" s="46">
        <f t="shared" si="3"/>
        <v>15016158.4375</v>
      </c>
      <c r="O17" s="70"/>
    </row>
    <row r="18" spans="2:15" ht="11.4" x14ac:dyDescent="0.2">
      <c r="B18" s="57"/>
      <c r="C18" s="46"/>
      <c r="D18" s="46"/>
      <c r="E18" s="46"/>
      <c r="F18" s="46"/>
      <c r="G18" s="75"/>
      <c r="H18" s="41"/>
      <c r="I18" s="41"/>
      <c r="J18" s="41"/>
      <c r="K18" s="41"/>
      <c r="L18" s="75"/>
      <c r="M18" s="75"/>
      <c r="N18" s="75"/>
      <c r="O18" s="70"/>
    </row>
    <row r="19" spans="2:15" ht="12" thickBot="1" x14ac:dyDescent="0.25">
      <c r="B19" s="57" t="s">
        <v>51</v>
      </c>
      <c r="C19" s="78">
        <f>+[4]Aux01!F129</f>
        <v>47169.440000000002</v>
      </c>
      <c r="D19" s="78">
        <f>+[4]Aux02!F350</f>
        <v>384376.89</v>
      </c>
      <c r="E19" s="78">
        <f>+[4]Aux03!F386</f>
        <v>1104568.8899999999</v>
      </c>
      <c r="F19" s="78">
        <f>+[4]Aux04!F352</f>
        <v>503675.15</v>
      </c>
      <c r="G19" s="78">
        <f>+[4]Aux05!F312</f>
        <v>670328.06999999995</v>
      </c>
      <c r="H19" s="78">
        <f>+[4]Aux06!F341</f>
        <v>102990.09</v>
      </c>
      <c r="I19" s="78">
        <f>+[4]Aux07!F384</f>
        <v>2030471.54</v>
      </c>
      <c r="J19" s="78">
        <f>+[4]Aux08!F301</f>
        <v>621694.31000000006</v>
      </c>
      <c r="K19" s="78"/>
      <c r="L19" s="78"/>
      <c r="M19" s="78">
        <f>+[4]Aux11!F544</f>
        <v>649911.06000000006</v>
      </c>
      <c r="N19" s="78">
        <f>+[4]Aux12!F423</f>
        <v>2402585.35</v>
      </c>
      <c r="O19" s="79"/>
    </row>
    <row r="20" spans="2:15" ht="11.4" x14ac:dyDescent="0.2">
      <c r="B20" s="57"/>
      <c r="C20" s="46"/>
      <c r="D20" s="46"/>
      <c r="E20" s="46"/>
      <c r="F20" s="46"/>
      <c r="G20" s="75"/>
      <c r="H20" s="41"/>
      <c r="I20" s="41"/>
      <c r="J20" s="41"/>
      <c r="K20" s="41"/>
      <c r="L20" s="75"/>
      <c r="M20" s="75"/>
      <c r="N20" s="75"/>
      <c r="O20" s="70"/>
    </row>
    <row r="21" spans="2:15" ht="11.4" x14ac:dyDescent="0.2">
      <c r="B21" s="57" t="s">
        <v>52</v>
      </c>
      <c r="C21" s="46"/>
      <c r="D21" s="46"/>
      <c r="E21" s="46"/>
      <c r="F21" s="46"/>
      <c r="G21" s="75"/>
      <c r="H21" s="41"/>
      <c r="I21" s="41"/>
      <c r="J21" s="41"/>
      <c r="K21" s="41"/>
      <c r="L21" s="75"/>
      <c r="M21" s="75"/>
      <c r="N21" s="75"/>
      <c r="O21" s="70"/>
    </row>
    <row r="22" spans="2:15" ht="11.4" x14ac:dyDescent="0.2">
      <c r="B22" s="57" t="s">
        <v>53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70"/>
    </row>
    <row r="23" spans="2:15" ht="11.4" x14ac:dyDescent="0.2">
      <c r="B23" s="57"/>
      <c r="C23" s="46"/>
      <c r="D23" s="46"/>
      <c r="E23" s="46"/>
      <c r="F23" s="46"/>
      <c r="G23" s="75"/>
      <c r="H23" s="41"/>
      <c r="I23" s="41"/>
      <c r="J23" s="41"/>
      <c r="K23" s="41"/>
      <c r="L23" s="75"/>
      <c r="M23" s="75"/>
      <c r="N23" s="75"/>
      <c r="O23" s="70"/>
    </row>
    <row r="24" spans="2:15" ht="12" x14ac:dyDescent="0.25">
      <c r="B24" s="57" t="s">
        <v>54</v>
      </c>
      <c r="C24" s="83">
        <f>+C19-C21+C22</f>
        <v>47169.440000000002</v>
      </c>
      <c r="D24" s="83">
        <f>+D19-D21+D22</f>
        <v>384376.89</v>
      </c>
      <c r="E24" s="83">
        <f>+E19-E21+E22</f>
        <v>1104568.8899999999</v>
      </c>
      <c r="F24" s="83">
        <f>+F19-F21+F22</f>
        <v>503675.15</v>
      </c>
      <c r="G24" s="83">
        <f>+G19-G21+G22</f>
        <v>670328.06999999995</v>
      </c>
      <c r="H24" s="46">
        <f t="shared" ref="H24:O24" si="4">+H19+H22-H21</f>
        <v>102990.09</v>
      </c>
      <c r="I24" s="46">
        <f t="shared" si="4"/>
        <v>2030471.54</v>
      </c>
      <c r="J24" s="46">
        <f t="shared" si="4"/>
        <v>621694.31000000006</v>
      </c>
      <c r="K24" s="46">
        <f t="shared" si="4"/>
        <v>0</v>
      </c>
      <c r="L24" s="46">
        <f t="shared" si="4"/>
        <v>0</v>
      </c>
      <c r="M24" s="46">
        <f t="shared" si="4"/>
        <v>649911.06000000006</v>
      </c>
      <c r="N24" s="46">
        <f t="shared" si="4"/>
        <v>2402585.35</v>
      </c>
      <c r="O24" s="75">
        <f t="shared" si="4"/>
        <v>0</v>
      </c>
    </row>
    <row r="25" spans="2:15" ht="12" x14ac:dyDescent="0.25">
      <c r="B25" s="57"/>
      <c r="C25" s="84"/>
      <c r="D25" s="84"/>
      <c r="E25" s="84"/>
      <c r="F25" s="84"/>
      <c r="G25" s="84"/>
      <c r="H25" s="77"/>
      <c r="I25" s="77"/>
      <c r="J25" s="77"/>
      <c r="K25" s="77"/>
      <c r="L25" s="77"/>
      <c r="M25" s="77"/>
      <c r="N25" s="77"/>
      <c r="O25" s="85"/>
    </row>
    <row r="26" spans="2:15" ht="11.4" x14ac:dyDescent="0.2">
      <c r="B26" s="57"/>
      <c r="C26" s="46"/>
      <c r="D26" s="46"/>
      <c r="E26" s="46"/>
      <c r="F26" s="46"/>
      <c r="G26" s="75"/>
      <c r="H26" s="41"/>
      <c r="I26" s="41"/>
      <c r="J26" s="46"/>
      <c r="K26" s="46"/>
      <c r="L26" s="75"/>
      <c r="M26" s="75"/>
      <c r="N26" s="75"/>
      <c r="O26" s="70"/>
    </row>
    <row r="27" spans="2:15" ht="11.4" x14ac:dyDescent="0.2">
      <c r="B27" s="55" t="s">
        <v>55</v>
      </c>
      <c r="C27" s="46">
        <f>+C13-C24</f>
        <v>2110.5599999999977</v>
      </c>
      <c r="D27" s="46">
        <f>+D13-D24</f>
        <v>452959.63945454534</v>
      </c>
      <c r="E27" s="46">
        <f>+E13-E24</f>
        <v>594778.81909090909</v>
      </c>
      <c r="F27" s="46">
        <f>+F13-F24</f>
        <v>735237.74163636367</v>
      </c>
      <c r="G27" s="46">
        <f>+G13-G24</f>
        <v>288453.99254545453</v>
      </c>
      <c r="H27" s="46">
        <f t="shared" ref="H27:N27" si="5">+H13-H24</f>
        <v>1123205.9885454543</v>
      </c>
      <c r="I27" s="46">
        <f t="shared" si="5"/>
        <v>-566265.90218181815</v>
      </c>
      <c r="J27" s="46">
        <f t="shared" si="5"/>
        <v>-1688.1497492162744</v>
      </c>
      <c r="K27" s="46">
        <f t="shared" si="5"/>
        <v>0</v>
      </c>
      <c r="L27" s="46">
        <f t="shared" si="5"/>
        <v>0</v>
      </c>
      <c r="M27" s="46">
        <f t="shared" si="5"/>
        <v>698448.62999999989</v>
      </c>
      <c r="N27" s="46">
        <f t="shared" si="5"/>
        <v>-145976.33482758515</v>
      </c>
      <c r="O27" s="70"/>
    </row>
    <row r="28" spans="2:15" ht="11.4" x14ac:dyDescent="0.2">
      <c r="B28" s="55" t="s">
        <v>56</v>
      </c>
      <c r="C28" s="77"/>
      <c r="D28" s="77"/>
      <c r="E28" s="77"/>
      <c r="F28" s="77"/>
      <c r="G28" s="85"/>
      <c r="H28" s="86"/>
      <c r="I28" s="86"/>
      <c r="J28" s="77"/>
      <c r="K28" s="77"/>
      <c r="L28" s="85"/>
      <c r="M28" s="85"/>
      <c r="N28" s="85"/>
      <c r="O28" s="87"/>
    </row>
    <row r="29" spans="2:15" ht="11.4" x14ac:dyDescent="0.2">
      <c r="B29" s="55"/>
      <c r="C29" s="46"/>
      <c r="D29" s="46"/>
      <c r="E29" s="46"/>
      <c r="F29" s="46"/>
      <c r="G29" s="75"/>
      <c r="H29" s="41"/>
      <c r="I29" s="41"/>
      <c r="J29" s="46"/>
      <c r="K29" s="46"/>
      <c r="L29" s="75"/>
      <c r="M29" s="75"/>
      <c r="N29" s="75"/>
      <c r="O29" s="70"/>
    </row>
    <row r="30" spans="2:15" ht="11.4" x14ac:dyDescent="0.2">
      <c r="B30" s="55" t="s">
        <v>57</v>
      </c>
      <c r="C30" s="88">
        <f>+[4]Operaciones!M16</f>
        <v>18480</v>
      </c>
      <c r="D30" s="88">
        <f>+[4]Operaciones!M40</f>
        <v>308721.21000000002</v>
      </c>
      <c r="E30" s="88">
        <f>+[4]Operaciones!M64</f>
        <v>637255.39090909075</v>
      </c>
      <c r="F30" s="88">
        <f>+[4]Operaciones!M87</f>
        <v>459312.33436363633</v>
      </c>
      <c r="G30" s="89">
        <f>+[4]Operaciones!M109</f>
        <v>359543.31</v>
      </c>
      <c r="H30" s="90">
        <f>+[4]Operaciones!M137</f>
        <v>459823.55</v>
      </c>
      <c r="I30" s="90">
        <f>+[4]Operaciones!M161</f>
        <v>543797.11418181809</v>
      </c>
      <c r="J30" s="88">
        <f>+[4]Operaciones!M186</f>
        <v>201308.84181818183</v>
      </c>
      <c r="K30" s="88"/>
      <c r="L30" s="89"/>
      <c r="M30" s="89">
        <f>+[4]Operaciones!M250</f>
        <v>6600</v>
      </c>
      <c r="N30" s="89"/>
      <c r="O30" s="91"/>
    </row>
    <row r="31" spans="2:15" ht="11.4" x14ac:dyDescent="0.2">
      <c r="B31" s="55"/>
      <c r="C31" s="46"/>
      <c r="D31" s="46"/>
      <c r="E31" s="46"/>
      <c r="F31" s="46"/>
      <c r="G31" s="75"/>
      <c r="H31" s="41"/>
      <c r="I31" s="41"/>
      <c r="J31" s="46"/>
      <c r="K31" s="46"/>
      <c r="L31" s="75"/>
      <c r="M31" s="75"/>
      <c r="N31" s="75"/>
      <c r="O31" s="70"/>
    </row>
    <row r="32" spans="2:15" ht="11.4" x14ac:dyDescent="0.2">
      <c r="B32" s="55" t="s">
        <v>58</v>
      </c>
      <c r="C32" s="46"/>
      <c r="D32" s="46">
        <v>144238.43</v>
      </c>
      <c r="E32" s="46"/>
      <c r="F32" s="46">
        <v>275925.40999999997</v>
      </c>
      <c r="G32" s="75"/>
      <c r="H32" s="41">
        <v>663382</v>
      </c>
      <c r="I32" s="41"/>
      <c r="J32" s="46"/>
      <c r="K32" s="46"/>
      <c r="L32" s="75"/>
      <c r="M32" s="75">
        <v>530103</v>
      </c>
      <c r="N32" s="75"/>
      <c r="O32" s="70"/>
    </row>
    <row r="33" spans="2:16" ht="12" thickBot="1" x14ac:dyDescent="0.25">
      <c r="B33" s="55" t="s">
        <v>59</v>
      </c>
      <c r="C33" s="92">
        <f>+C27-C32-C30</f>
        <v>-16369.440000000002</v>
      </c>
      <c r="D33" s="92">
        <f t="shared" ref="D33:N33" si="6">+D27-D32-D30</f>
        <v>-5.4545467719435692E-4</v>
      </c>
      <c r="E33" s="92">
        <f t="shared" si="6"/>
        <v>-42476.571818181663</v>
      </c>
      <c r="F33" s="92">
        <f t="shared" si="6"/>
        <v>-2.7272726292721927E-3</v>
      </c>
      <c r="G33" s="92">
        <f t="shared" si="6"/>
        <v>-71089.317454545468</v>
      </c>
      <c r="H33" s="92">
        <f t="shared" si="6"/>
        <v>0.43854545435169712</v>
      </c>
      <c r="I33" s="92">
        <f t="shared" si="6"/>
        <v>-1110063.0163636361</v>
      </c>
      <c r="J33" s="92">
        <f t="shared" si="6"/>
        <v>-202996.9915673981</v>
      </c>
      <c r="K33" s="92">
        <f t="shared" si="6"/>
        <v>0</v>
      </c>
      <c r="L33" s="92">
        <f t="shared" si="6"/>
        <v>0</v>
      </c>
      <c r="M33" s="92">
        <f t="shared" si="6"/>
        <v>161745.62999999989</v>
      </c>
      <c r="N33" s="92">
        <f t="shared" si="6"/>
        <v>-145976.33482758515</v>
      </c>
      <c r="O33" s="94"/>
    </row>
    <row r="34" spans="2:16" ht="11.4" x14ac:dyDescent="0.2">
      <c r="B34" s="44" t="s">
        <v>60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70"/>
    </row>
    <row r="35" spans="2:16" ht="11.4" x14ac:dyDescent="0.2">
      <c r="B35" s="44" t="s">
        <v>61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70"/>
    </row>
    <row r="36" spans="2:16" ht="12" thickBot="1" x14ac:dyDescent="0.25">
      <c r="B36" s="95" t="s">
        <v>62</v>
      </c>
      <c r="C36" s="111">
        <f>+C33+C34+C35</f>
        <v>-16369.440000000002</v>
      </c>
      <c r="D36" s="112">
        <f t="shared" ref="D36:N36" si="7">+D33+D34+D35</f>
        <v>-5.4545467719435692E-4</v>
      </c>
      <c r="E36" s="111">
        <f t="shared" si="7"/>
        <v>-42476.571818181663</v>
      </c>
      <c r="F36" s="111">
        <f t="shared" si="7"/>
        <v>-2.7272726292721927E-3</v>
      </c>
      <c r="G36" s="111">
        <f t="shared" si="7"/>
        <v>-71089.317454545468</v>
      </c>
      <c r="H36" s="111">
        <f t="shared" si="7"/>
        <v>0.43854545435169712</v>
      </c>
      <c r="I36" s="111">
        <f t="shared" si="7"/>
        <v>-1110063.0163636361</v>
      </c>
      <c r="J36" s="111">
        <f t="shared" si="7"/>
        <v>-202996.9915673981</v>
      </c>
      <c r="K36" s="111">
        <f t="shared" si="7"/>
        <v>0</v>
      </c>
      <c r="L36" s="111">
        <f t="shared" si="7"/>
        <v>0</v>
      </c>
      <c r="M36" s="111">
        <f t="shared" si="7"/>
        <v>161745.62999999989</v>
      </c>
      <c r="N36" s="111">
        <f t="shared" si="7"/>
        <v>-145976.33482758515</v>
      </c>
      <c r="O36" s="99"/>
      <c r="P36" s="100"/>
    </row>
    <row r="37" spans="2:16" ht="12" thickTop="1" x14ac:dyDescent="0.2">
      <c r="B37" s="55"/>
      <c r="C37" s="46"/>
      <c r="D37" s="46"/>
      <c r="E37" s="46"/>
      <c r="F37" s="46"/>
      <c r="G37" s="41"/>
      <c r="H37" s="41"/>
      <c r="I37" s="41"/>
      <c r="J37" s="46"/>
      <c r="K37" s="46"/>
      <c r="L37" s="70"/>
      <c r="M37" s="70"/>
      <c r="N37" s="70"/>
      <c r="O37" s="70"/>
    </row>
    <row r="38" spans="2:16" ht="11.4" x14ac:dyDescent="0.2">
      <c r="B38" s="55"/>
      <c r="C38" s="46"/>
      <c r="D38" s="46"/>
      <c r="E38" s="46"/>
      <c r="F38" s="46"/>
      <c r="G38" s="41"/>
      <c r="H38" s="41"/>
      <c r="I38" s="41"/>
      <c r="J38" s="46"/>
      <c r="K38" s="46"/>
      <c r="L38" s="70"/>
      <c r="M38" s="70"/>
      <c r="N38" s="70"/>
      <c r="O38" s="70"/>
    </row>
    <row r="39" spans="2:16" ht="13.2" x14ac:dyDescent="0.25">
      <c r="B39" s="55"/>
      <c r="C39" s="46"/>
      <c r="D39" s="46"/>
      <c r="E39" s="46"/>
      <c r="F39" s="46"/>
      <c r="G39" s="101"/>
      <c r="H39" s="41"/>
      <c r="I39" s="41"/>
      <c r="J39" s="46"/>
      <c r="K39" s="46"/>
      <c r="L39" s="70"/>
      <c r="M39" s="70"/>
      <c r="N39" s="67"/>
      <c r="O39" s="70"/>
    </row>
    <row r="40" spans="2:16" ht="13.2" x14ac:dyDescent="0.25">
      <c r="B40" s="55"/>
      <c r="C40" s="46"/>
      <c r="D40" s="46"/>
      <c r="E40" s="46"/>
      <c r="F40" s="46"/>
      <c r="G40" s="102"/>
      <c r="H40" s="41"/>
      <c r="I40" s="41"/>
      <c r="J40" s="46"/>
      <c r="K40" s="46"/>
      <c r="L40" s="70"/>
      <c r="M40" s="70"/>
      <c r="N40" s="67"/>
      <c r="O40" s="70"/>
    </row>
    <row r="41" spans="2:16" ht="12" x14ac:dyDescent="0.2">
      <c r="C41" s="46"/>
      <c r="D41" s="46"/>
      <c r="E41" s="46"/>
      <c r="F41" s="46"/>
      <c r="G41" s="103"/>
      <c r="H41" s="103"/>
      <c r="I41" s="48"/>
      <c r="J41" s="46"/>
      <c r="K41" s="46"/>
      <c r="L41" s="52"/>
      <c r="M41" s="104"/>
      <c r="N41" s="66"/>
      <c r="O41" s="55"/>
    </row>
    <row r="42" spans="2:16" s="72" customFormat="1" ht="12" x14ac:dyDescent="0.2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66"/>
      <c r="O42" s="46"/>
    </row>
    <row r="43" spans="2:16" s="72" customFormat="1" ht="12" x14ac:dyDescent="0.2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68"/>
      <c r="O43" s="46"/>
    </row>
    <row r="44" spans="2:16" s="72" customFormat="1" ht="11.4" x14ac:dyDescent="0.2">
      <c r="C44" s="46"/>
      <c r="D44" s="46"/>
      <c r="E44" s="46"/>
      <c r="F44" s="46"/>
      <c r="G44" s="46"/>
      <c r="H44" s="46"/>
      <c r="I44" s="46"/>
      <c r="J44" s="46"/>
      <c r="K44" s="46"/>
      <c r="L44" s="105"/>
      <c r="M44" s="46"/>
      <c r="N44" s="46"/>
      <c r="O44" s="46"/>
    </row>
    <row r="45" spans="2:16" s="72" customFormat="1" ht="11.4" x14ac:dyDescent="0.2">
      <c r="C45" s="46"/>
      <c r="D45" s="46"/>
      <c r="E45" s="46"/>
      <c r="F45" s="46"/>
      <c r="G45" s="46"/>
      <c r="H45" s="46"/>
      <c r="I45" s="46"/>
      <c r="J45" s="46"/>
      <c r="K45" s="46"/>
      <c r="L45" s="106"/>
      <c r="M45" s="105"/>
      <c r="N45" s="46"/>
      <c r="O45" s="46"/>
    </row>
    <row r="46" spans="2:16" s="72" customFormat="1" ht="11.4" x14ac:dyDescent="0.2">
      <c r="C46" s="46"/>
      <c r="D46" s="46"/>
      <c r="E46" s="46"/>
      <c r="F46" s="46"/>
      <c r="G46" s="46"/>
      <c r="H46" s="46"/>
      <c r="I46" s="46"/>
      <c r="J46" s="46"/>
      <c r="K46" s="46"/>
      <c r="L46" s="46"/>
      <c r="N46" s="46"/>
      <c r="O46" s="46"/>
    </row>
    <row r="47" spans="2:16" s="72" customFormat="1" ht="11.4" x14ac:dyDescent="0.2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 spans="2:16" s="72" customFormat="1" ht="11.4" x14ac:dyDescent="0.2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 spans="3:15" s="72" customFormat="1" ht="11.4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3:15" s="72" customFormat="1" ht="11.4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3:15" ht="11.4" x14ac:dyDescent="0.2">
      <c r="C51" s="46"/>
      <c r="D51" s="46"/>
      <c r="E51" s="46"/>
      <c r="F51" s="46"/>
      <c r="H51" s="103"/>
      <c r="I51" s="104"/>
      <c r="J51" s="46"/>
      <c r="K51" s="46"/>
      <c r="L51" s="55"/>
      <c r="M51" s="55"/>
      <c r="N51" s="55"/>
      <c r="O51" s="55"/>
    </row>
    <row r="52" spans="3:15" ht="11.4" x14ac:dyDescent="0.2">
      <c r="C52" s="46"/>
      <c r="D52" s="46"/>
      <c r="E52" s="46"/>
      <c r="F52" s="46"/>
      <c r="G52" s="103"/>
      <c r="H52" s="103"/>
      <c r="I52" s="104"/>
      <c r="J52" s="46"/>
      <c r="K52" s="46"/>
      <c r="L52" s="55"/>
      <c r="M52" s="55"/>
      <c r="N52" s="55"/>
      <c r="O52" s="55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Q46" sqref="Q46"/>
    </sheetView>
  </sheetViews>
  <sheetFormatPr baseColWidth="10" defaultRowHeight="14.4" x14ac:dyDescent="0.3"/>
  <sheetData>
    <row r="1" spans="1:15" x14ac:dyDescent="0.3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</sheetData>
  <mergeCells count="1">
    <mergeCell ref="A1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Control IVA</vt:lpstr>
      <vt:lpstr>IVA 2020</vt:lpstr>
      <vt:lpstr>IVA 2021</vt:lpstr>
      <vt:lpstr>Declaracion</vt:lpstr>
      <vt:lpstr>'IVA 2020'!Área_de_impresión</vt:lpstr>
      <vt:lpstr>'IVA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Rafael Arenas</cp:lastModifiedBy>
  <dcterms:created xsi:type="dcterms:W3CDTF">2022-03-02T14:51:22Z</dcterms:created>
  <dcterms:modified xsi:type="dcterms:W3CDTF">2022-03-02T17:57:38Z</dcterms:modified>
</cp:coreProperties>
</file>